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ryan/octave/data/seq_12/input/"/>
    </mc:Choice>
  </mc:AlternateContent>
  <xr:revisionPtr revIDLastSave="0" documentId="13_ncr:1_{8948F115-15A7-0D42-A5F9-3590E807FE8D}" xr6:coauthVersionLast="31" xr6:coauthVersionMax="31" xr10:uidLastSave="{00000000-0000-0000-0000-000000000000}"/>
  <bookViews>
    <workbookView xWindow="60" yWindow="460" windowWidth="26860" windowHeight="16580" tabRatio="500" xr2:uid="{00000000-000D-0000-FFFF-FFFF00000000}"/>
  </bookViews>
  <sheets>
    <sheet name="testSequenceFile.csv" sheetId="9" r:id="rId1"/>
    <sheet name="Reference" sheetId="24" r:id="rId2"/>
    <sheet name="ChannelSetup" sheetId="12" r:id="rId3"/>
    <sheet name="VoiceSetup" sheetId="20" r:id="rId4"/>
    <sheet name="FilterSetup" sheetId="21" r:id="rId5"/>
    <sheet name="Graph Filters" sheetId="23" r:id="rId6"/>
    <sheet name="NoteCommaRef" sheetId="19" r:id="rId7"/>
    <sheet name="Ref Control Messages" sheetId="11" r:id="rId8"/>
    <sheet name="ExampleChordSetup" sheetId="22" r:id="rId9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615" i="9" l="1"/>
  <c r="AR611" i="9"/>
  <c r="AR610" i="9"/>
  <c r="AR1459" i="9" l="1"/>
  <c r="AR1398" i="9"/>
  <c r="AR1337" i="9"/>
  <c r="AR1276" i="9"/>
  <c r="AR1215" i="9"/>
  <c r="AR1154" i="9"/>
  <c r="AR1093" i="9"/>
  <c r="AR1032" i="9"/>
  <c r="AR971" i="9"/>
  <c r="AR910" i="9"/>
  <c r="AR849" i="9"/>
  <c r="AR788" i="9"/>
  <c r="AR727" i="9"/>
  <c r="D125" i="21" l="1"/>
  <c r="D126" i="21" s="1"/>
  <c r="D127" i="21" s="1"/>
  <c r="D128" i="21" s="1"/>
  <c r="D129" i="21" s="1"/>
  <c r="D130" i="21" s="1"/>
  <c r="D131" i="21" s="1"/>
  <c r="D132" i="21" s="1"/>
  <c r="D65" i="21"/>
  <c r="D66" i="21" s="1"/>
  <c r="D67" i="21" s="1"/>
  <c r="D85" i="21"/>
  <c r="D86" i="21"/>
  <c r="D87" i="21" s="1"/>
  <c r="D88" i="21" s="1"/>
  <c r="D89" i="21" s="1"/>
  <c r="D90" i="21" s="1"/>
  <c r="D91" i="21" s="1"/>
  <c r="D105" i="21"/>
  <c r="D106" i="21" s="1"/>
  <c r="D107" i="21" s="1"/>
  <c r="D108" i="21" s="1"/>
  <c r="D109" i="21" s="1"/>
  <c r="D110" i="21" s="1"/>
  <c r="D111" i="21" s="1"/>
  <c r="D112" i="21" s="1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AB2" i="9"/>
  <c r="AA2" i="9"/>
  <c r="Z2" i="9"/>
  <c r="Y2" i="9"/>
  <c r="X2" i="9"/>
  <c r="W2" i="9"/>
  <c r="V2" i="9"/>
  <c r="U2" i="9"/>
  <c r="T2" i="9"/>
  <c r="S2" i="9"/>
  <c r="R2" i="9"/>
  <c r="AK569" i="9" l="1"/>
  <c r="AF588" i="9"/>
  <c r="AF583" i="9"/>
  <c r="D25" i="21"/>
  <c r="D26" i="21" s="1"/>
  <c r="D27" i="21" s="1"/>
  <c r="D28" i="21" s="1"/>
  <c r="D29" i="21" s="1"/>
  <c r="D30" i="21" s="1"/>
  <c r="D31" i="21" s="1"/>
  <c r="D32" i="21" s="1"/>
  <c r="D33" i="21" s="1"/>
  <c r="D34" i="21" s="1"/>
  <c r="D45" i="21"/>
  <c r="D46" i="21" s="1"/>
  <c r="D47" i="21" s="1"/>
  <c r="D48" i="21" s="1"/>
  <c r="D49" i="21" s="1"/>
  <c r="D50" i="21" s="1"/>
  <c r="D51" i="21" s="1"/>
  <c r="D5" i="21"/>
  <c r="D6" i="21" s="1"/>
  <c r="D7" i="21" s="1"/>
  <c r="D8" i="21" s="1"/>
  <c r="D9" i="21" s="1"/>
  <c r="D10" i="21" s="1"/>
  <c r="D11" i="21" s="1"/>
  <c r="D12" i="21" s="1"/>
  <c r="H27" i="20"/>
  <c r="G27" i="20"/>
  <c r="I27" i="20" s="1"/>
  <c r="J27" i="20" s="1"/>
  <c r="E151" i="21"/>
  <c r="E150" i="21"/>
  <c r="E149" i="21"/>
  <c r="E148" i="21"/>
  <c r="E147" i="21"/>
  <c r="E146" i="21"/>
  <c r="E145" i="21"/>
  <c r="E144" i="21"/>
  <c r="D145" i="21"/>
  <c r="D146" i="21" s="1"/>
  <c r="D147" i="21" s="1"/>
  <c r="D148" i="21" s="1"/>
  <c r="D149" i="21" s="1"/>
  <c r="D150" i="21" s="1"/>
  <c r="D151" i="21" s="1"/>
  <c r="E1507" i="9"/>
  <c r="E1503" i="9"/>
  <c r="E1495" i="9"/>
  <c r="E1491" i="9"/>
  <c r="E1483" i="9"/>
  <c r="E1479" i="9"/>
  <c r="E1475" i="9"/>
  <c r="E1463" i="9"/>
  <c r="E1459" i="9"/>
  <c r="E1447" i="9"/>
  <c r="E1446" i="9"/>
  <c r="E1443" i="9"/>
  <c r="E1439" i="9"/>
  <c r="E1438" i="9"/>
  <c r="E1435" i="9"/>
  <c r="E1431" i="9"/>
  <c r="E1430" i="9"/>
  <c r="E1427" i="9"/>
  <c r="E1422" i="9"/>
  <c r="E1415" i="9"/>
  <c r="E1414" i="9"/>
  <c r="E1402" i="9"/>
  <c r="E1398" i="9"/>
  <c r="E1386" i="9"/>
  <c r="E1385" i="9"/>
  <c r="E1382" i="9"/>
  <c r="E1378" i="9"/>
  <c r="E1377" i="9"/>
  <c r="E1374" i="9"/>
  <c r="E1370" i="9"/>
  <c r="E1369" i="9"/>
  <c r="E1366" i="9"/>
  <c r="E1361" i="9"/>
  <c r="E1358" i="9"/>
  <c r="E1354" i="9"/>
  <c r="E1353" i="9"/>
  <c r="E1345" i="9"/>
  <c r="E1337" i="9"/>
  <c r="E1276" i="9"/>
  <c r="E1215" i="9"/>
  <c r="E1154" i="9"/>
  <c r="AU1516" i="9"/>
  <c r="BC1516" i="9" s="1"/>
  <c r="BO1516" i="9" s="1"/>
  <c r="O1516" i="9"/>
  <c r="K1516" i="9"/>
  <c r="J1516" i="9"/>
  <c r="H1516" i="9"/>
  <c r="G1516" i="9"/>
  <c r="F1516" i="9"/>
  <c r="E1516" i="9"/>
  <c r="D1516" i="9"/>
  <c r="C1516" i="9"/>
  <c r="AU1515" i="9"/>
  <c r="BG1515" i="9" s="1"/>
  <c r="O1515" i="9"/>
  <c r="K1515" i="9"/>
  <c r="J1515" i="9"/>
  <c r="H1515" i="9"/>
  <c r="G1515" i="9"/>
  <c r="F1515" i="9"/>
  <c r="E1515" i="9"/>
  <c r="D1515" i="9"/>
  <c r="C1515" i="9"/>
  <c r="AU1514" i="9"/>
  <c r="BE1514" i="9" s="1"/>
  <c r="O1514" i="9"/>
  <c r="K1514" i="9"/>
  <c r="J1514" i="9"/>
  <c r="H1514" i="9"/>
  <c r="G1514" i="9"/>
  <c r="F1514" i="9"/>
  <c r="E1514" i="9"/>
  <c r="D1514" i="9"/>
  <c r="C1514" i="9"/>
  <c r="AU1513" i="9"/>
  <c r="BC1513" i="9" s="1"/>
  <c r="BO1513" i="9" s="1"/>
  <c r="O1513" i="9"/>
  <c r="K1513" i="9"/>
  <c r="J1513" i="9"/>
  <c r="H1513" i="9"/>
  <c r="G1513" i="9"/>
  <c r="F1513" i="9"/>
  <c r="E1513" i="9"/>
  <c r="D1513" i="9"/>
  <c r="C1513" i="9"/>
  <c r="AU1512" i="9"/>
  <c r="O1512" i="9"/>
  <c r="K1512" i="9"/>
  <c r="J1512" i="9"/>
  <c r="H1512" i="9"/>
  <c r="G1512" i="9"/>
  <c r="F1512" i="9"/>
  <c r="E1512" i="9"/>
  <c r="D1512" i="9"/>
  <c r="C1512" i="9"/>
  <c r="AU1511" i="9"/>
  <c r="BC1511" i="9" s="1"/>
  <c r="BO1511" i="9" s="1"/>
  <c r="O1511" i="9"/>
  <c r="K1511" i="9"/>
  <c r="J1511" i="9"/>
  <c r="H1511" i="9"/>
  <c r="G1511" i="9"/>
  <c r="F1511" i="9"/>
  <c r="E1511" i="9"/>
  <c r="D1511" i="9"/>
  <c r="C1511" i="9"/>
  <c r="AU1510" i="9"/>
  <c r="BC1510" i="9" s="1"/>
  <c r="BO1510" i="9" s="1"/>
  <c r="O1510" i="9"/>
  <c r="K1510" i="9"/>
  <c r="J1510" i="9"/>
  <c r="H1510" i="9"/>
  <c r="G1510" i="9"/>
  <c r="F1510" i="9"/>
  <c r="E1510" i="9"/>
  <c r="D1510" i="9"/>
  <c r="C1510" i="9"/>
  <c r="AU1509" i="9"/>
  <c r="BC1509" i="9" s="1"/>
  <c r="BO1509" i="9" s="1"/>
  <c r="O1509" i="9"/>
  <c r="K1509" i="9"/>
  <c r="J1509" i="9"/>
  <c r="H1509" i="9"/>
  <c r="G1509" i="9"/>
  <c r="F1509" i="9"/>
  <c r="E1509" i="9"/>
  <c r="D1509" i="9"/>
  <c r="C1509" i="9"/>
  <c r="AU1508" i="9"/>
  <c r="BC1508" i="9" s="1"/>
  <c r="BO1508" i="9" s="1"/>
  <c r="O1508" i="9"/>
  <c r="K1508" i="9"/>
  <c r="J1508" i="9"/>
  <c r="H1508" i="9"/>
  <c r="G1508" i="9"/>
  <c r="E1508" i="9"/>
  <c r="D1508" i="9"/>
  <c r="C1508" i="9"/>
  <c r="AU1507" i="9"/>
  <c r="BC1507" i="9" s="1"/>
  <c r="BO1507" i="9" s="1"/>
  <c r="O1507" i="9"/>
  <c r="K1507" i="9"/>
  <c r="J1507" i="9"/>
  <c r="H1507" i="9"/>
  <c r="G1507" i="9"/>
  <c r="D1507" i="9"/>
  <c r="C1507" i="9"/>
  <c r="AU1506" i="9"/>
  <c r="BC1506" i="9" s="1"/>
  <c r="BO1506" i="9" s="1"/>
  <c r="O1506" i="9"/>
  <c r="K1506" i="9"/>
  <c r="J1506" i="9"/>
  <c r="H1506" i="9"/>
  <c r="G1506" i="9"/>
  <c r="F1506" i="9"/>
  <c r="E1506" i="9"/>
  <c r="D1506" i="9"/>
  <c r="C1506" i="9"/>
  <c r="AU1505" i="9"/>
  <c r="BF1505" i="9" s="1"/>
  <c r="O1505" i="9"/>
  <c r="K1505" i="9"/>
  <c r="J1505" i="9"/>
  <c r="H1505" i="9"/>
  <c r="G1505" i="9"/>
  <c r="F1505" i="9"/>
  <c r="E1505" i="9"/>
  <c r="D1505" i="9"/>
  <c r="C1505" i="9"/>
  <c r="AU1504" i="9"/>
  <c r="BF1504" i="9" s="1"/>
  <c r="O1504" i="9"/>
  <c r="K1504" i="9"/>
  <c r="J1504" i="9"/>
  <c r="H1504" i="9"/>
  <c r="G1504" i="9"/>
  <c r="E1504" i="9"/>
  <c r="D1504" i="9"/>
  <c r="C1504" i="9"/>
  <c r="AU1503" i="9"/>
  <c r="BF1503" i="9" s="1"/>
  <c r="O1503" i="9"/>
  <c r="K1503" i="9"/>
  <c r="J1503" i="9"/>
  <c r="H1503" i="9"/>
  <c r="G1503" i="9"/>
  <c r="D1503" i="9"/>
  <c r="C1503" i="9"/>
  <c r="AU1502" i="9"/>
  <c r="BF1502" i="9" s="1"/>
  <c r="O1502" i="9"/>
  <c r="K1502" i="9"/>
  <c r="J1502" i="9"/>
  <c r="H1502" i="9"/>
  <c r="G1502" i="9"/>
  <c r="F1502" i="9"/>
  <c r="E1502" i="9"/>
  <c r="D1502" i="9"/>
  <c r="C1502" i="9"/>
  <c r="AU1501" i="9"/>
  <c r="BF1501" i="9" s="1"/>
  <c r="O1501" i="9"/>
  <c r="K1501" i="9"/>
  <c r="J1501" i="9"/>
  <c r="H1501" i="9"/>
  <c r="G1501" i="9"/>
  <c r="F1501" i="9"/>
  <c r="E1501" i="9"/>
  <c r="D1501" i="9"/>
  <c r="C1501" i="9"/>
  <c r="AU1500" i="9"/>
  <c r="BF1500" i="9" s="1"/>
  <c r="O1500" i="9"/>
  <c r="K1500" i="9"/>
  <c r="J1500" i="9"/>
  <c r="H1500" i="9"/>
  <c r="G1500" i="9"/>
  <c r="E1500" i="9"/>
  <c r="D1500" i="9"/>
  <c r="C1500" i="9"/>
  <c r="AU1499" i="9"/>
  <c r="BF1499" i="9" s="1"/>
  <c r="O1499" i="9"/>
  <c r="K1499" i="9"/>
  <c r="J1499" i="9"/>
  <c r="H1499" i="9"/>
  <c r="G1499" i="9"/>
  <c r="E1499" i="9"/>
  <c r="D1499" i="9"/>
  <c r="C1499" i="9"/>
  <c r="AU1498" i="9"/>
  <c r="BF1498" i="9" s="1"/>
  <c r="O1498" i="9"/>
  <c r="K1498" i="9"/>
  <c r="J1498" i="9"/>
  <c r="H1498" i="9"/>
  <c r="G1498" i="9"/>
  <c r="F1498" i="9"/>
  <c r="E1498" i="9"/>
  <c r="D1498" i="9"/>
  <c r="C1498" i="9"/>
  <c r="AU1497" i="9"/>
  <c r="O1497" i="9"/>
  <c r="K1497" i="9"/>
  <c r="J1497" i="9"/>
  <c r="H1497" i="9"/>
  <c r="G1497" i="9"/>
  <c r="F1497" i="9"/>
  <c r="E1497" i="9"/>
  <c r="D1497" i="9"/>
  <c r="C1497" i="9"/>
  <c r="AU1496" i="9"/>
  <c r="BG1496" i="9" s="1"/>
  <c r="O1496" i="9"/>
  <c r="K1496" i="9"/>
  <c r="J1496" i="9"/>
  <c r="H1496" i="9"/>
  <c r="G1496" i="9"/>
  <c r="E1496" i="9"/>
  <c r="D1496" i="9"/>
  <c r="C1496" i="9"/>
  <c r="AU1495" i="9"/>
  <c r="BG1495" i="9" s="1"/>
  <c r="O1495" i="9"/>
  <c r="K1495" i="9"/>
  <c r="J1495" i="9"/>
  <c r="H1495" i="9"/>
  <c r="G1495" i="9"/>
  <c r="D1495" i="9"/>
  <c r="C1495" i="9"/>
  <c r="AU1494" i="9"/>
  <c r="O1494" i="9"/>
  <c r="K1494" i="9"/>
  <c r="J1494" i="9"/>
  <c r="H1494" i="9"/>
  <c r="G1494" i="9"/>
  <c r="F1494" i="9"/>
  <c r="E1494" i="9"/>
  <c r="D1494" i="9"/>
  <c r="C1494" i="9"/>
  <c r="AU1493" i="9"/>
  <c r="BC1493" i="9" s="1"/>
  <c r="BO1493" i="9" s="1"/>
  <c r="O1493" i="9"/>
  <c r="K1493" i="9"/>
  <c r="J1493" i="9"/>
  <c r="H1493" i="9"/>
  <c r="G1493" i="9"/>
  <c r="F1493" i="9"/>
  <c r="E1493" i="9"/>
  <c r="D1493" i="9"/>
  <c r="C1493" i="9"/>
  <c r="AU1492" i="9"/>
  <c r="BA1492" i="9" s="1"/>
  <c r="BH1492" i="9" s="1"/>
  <c r="O1492" i="9"/>
  <c r="K1492" i="9"/>
  <c r="J1492" i="9"/>
  <c r="H1492" i="9"/>
  <c r="G1492" i="9"/>
  <c r="E1492" i="9"/>
  <c r="D1492" i="9"/>
  <c r="C1492" i="9"/>
  <c r="AU1491" i="9"/>
  <c r="O1491" i="9"/>
  <c r="K1491" i="9"/>
  <c r="J1491" i="9"/>
  <c r="H1491" i="9"/>
  <c r="G1491" i="9"/>
  <c r="D1491" i="9"/>
  <c r="C1491" i="9"/>
  <c r="AU1490" i="9"/>
  <c r="BG1490" i="9" s="1"/>
  <c r="O1490" i="9"/>
  <c r="K1490" i="9"/>
  <c r="J1490" i="9"/>
  <c r="H1490" i="9"/>
  <c r="G1490" i="9"/>
  <c r="F1490" i="9"/>
  <c r="E1490" i="9"/>
  <c r="D1490" i="9"/>
  <c r="C1490" i="9"/>
  <c r="AU1489" i="9"/>
  <c r="O1489" i="9"/>
  <c r="K1489" i="9"/>
  <c r="J1489" i="9"/>
  <c r="H1489" i="9"/>
  <c r="G1489" i="9"/>
  <c r="F1489" i="9"/>
  <c r="E1489" i="9"/>
  <c r="D1489" i="9"/>
  <c r="C1489" i="9"/>
  <c r="AU1488" i="9"/>
  <c r="BG1488" i="9" s="1"/>
  <c r="O1488" i="9"/>
  <c r="K1488" i="9"/>
  <c r="J1488" i="9"/>
  <c r="H1488" i="9"/>
  <c r="G1488" i="9"/>
  <c r="E1488" i="9"/>
  <c r="D1488" i="9"/>
  <c r="C1488" i="9"/>
  <c r="AU1487" i="9"/>
  <c r="BF1487" i="9" s="1"/>
  <c r="O1487" i="9"/>
  <c r="K1487" i="9"/>
  <c r="J1487" i="9"/>
  <c r="H1487" i="9"/>
  <c r="G1487" i="9"/>
  <c r="E1487" i="9"/>
  <c r="D1487" i="9"/>
  <c r="C1487" i="9"/>
  <c r="AU1486" i="9"/>
  <c r="BF1486" i="9" s="1"/>
  <c r="O1486" i="9"/>
  <c r="K1486" i="9"/>
  <c r="J1486" i="9"/>
  <c r="H1486" i="9"/>
  <c r="G1486" i="9"/>
  <c r="F1486" i="9"/>
  <c r="E1486" i="9"/>
  <c r="D1486" i="9"/>
  <c r="C1486" i="9"/>
  <c r="AU1485" i="9"/>
  <c r="BG1485" i="9" s="1"/>
  <c r="O1485" i="9"/>
  <c r="K1485" i="9"/>
  <c r="J1485" i="9"/>
  <c r="H1485" i="9"/>
  <c r="G1485" i="9"/>
  <c r="F1485" i="9"/>
  <c r="E1485" i="9"/>
  <c r="D1485" i="9"/>
  <c r="C1485" i="9"/>
  <c r="AU1484" i="9"/>
  <c r="BF1484" i="9" s="1"/>
  <c r="O1484" i="9"/>
  <c r="K1484" i="9"/>
  <c r="J1484" i="9"/>
  <c r="H1484" i="9"/>
  <c r="G1484" i="9"/>
  <c r="E1484" i="9"/>
  <c r="D1484" i="9"/>
  <c r="C1484" i="9"/>
  <c r="AU1483" i="9"/>
  <c r="BE1483" i="9" s="1"/>
  <c r="O1483" i="9"/>
  <c r="K1483" i="9"/>
  <c r="J1483" i="9"/>
  <c r="H1483" i="9"/>
  <c r="G1483" i="9"/>
  <c r="D1483" i="9"/>
  <c r="C1483" i="9"/>
  <c r="AU1482" i="9"/>
  <c r="BE1482" i="9" s="1"/>
  <c r="O1482" i="9"/>
  <c r="K1482" i="9"/>
  <c r="J1482" i="9"/>
  <c r="H1482" i="9"/>
  <c r="G1482" i="9"/>
  <c r="F1482" i="9"/>
  <c r="E1482" i="9"/>
  <c r="D1482" i="9"/>
  <c r="C1482" i="9"/>
  <c r="AU1481" i="9"/>
  <c r="BE1481" i="9" s="1"/>
  <c r="O1481" i="9"/>
  <c r="K1481" i="9"/>
  <c r="J1481" i="9"/>
  <c r="H1481" i="9"/>
  <c r="G1481" i="9"/>
  <c r="F1481" i="9"/>
  <c r="E1481" i="9"/>
  <c r="D1481" i="9"/>
  <c r="C1481" i="9"/>
  <c r="AU1480" i="9"/>
  <c r="BE1480" i="9" s="1"/>
  <c r="O1480" i="9"/>
  <c r="K1480" i="9"/>
  <c r="J1480" i="9"/>
  <c r="H1480" i="9"/>
  <c r="G1480" i="9"/>
  <c r="E1480" i="9"/>
  <c r="D1480" i="9"/>
  <c r="C1480" i="9"/>
  <c r="AU1479" i="9"/>
  <c r="BE1479" i="9" s="1"/>
  <c r="O1479" i="9"/>
  <c r="K1479" i="9"/>
  <c r="J1479" i="9"/>
  <c r="H1479" i="9"/>
  <c r="G1479" i="9"/>
  <c r="D1479" i="9"/>
  <c r="C1479" i="9"/>
  <c r="AU1478" i="9"/>
  <c r="BE1478" i="9" s="1"/>
  <c r="O1478" i="9"/>
  <c r="K1478" i="9"/>
  <c r="J1478" i="9"/>
  <c r="H1478" i="9"/>
  <c r="G1478" i="9"/>
  <c r="F1478" i="9"/>
  <c r="E1478" i="9"/>
  <c r="D1478" i="9"/>
  <c r="C1478" i="9"/>
  <c r="AU1477" i="9"/>
  <c r="BE1477" i="9" s="1"/>
  <c r="O1477" i="9"/>
  <c r="K1477" i="9"/>
  <c r="J1477" i="9"/>
  <c r="H1477" i="9"/>
  <c r="G1477" i="9"/>
  <c r="F1477" i="9"/>
  <c r="E1477" i="9"/>
  <c r="D1477" i="9"/>
  <c r="C1477" i="9"/>
  <c r="AU1476" i="9"/>
  <c r="BE1476" i="9" s="1"/>
  <c r="O1476" i="9"/>
  <c r="K1476" i="9"/>
  <c r="J1476" i="9"/>
  <c r="H1476" i="9"/>
  <c r="G1476" i="9"/>
  <c r="E1476" i="9"/>
  <c r="D1476" i="9"/>
  <c r="C1476" i="9"/>
  <c r="AU1475" i="9"/>
  <c r="BE1475" i="9" s="1"/>
  <c r="O1475" i="9"/>
  <c r="K1475" i="9"/>
  <c r="J1475" i="9"/>
  <c r="H1475" i="9"/>
  <c r="G1475" i="9"/>
  <c r="D1475" i="9"/>
  <c r="C1475" i="9"/>
  <c r="AU1474" i="9"/>
  <c r="BE1474" i="9" s="1"/>
  <c r="O1474" i="9"/>
  <c r="K1474" i="9"/>
  <c r="J1474" i="9"/>
  <c r="H1474" i="9"/>
  <c r="G1474" i="9"/>
  <c r="F1474" i="9"/>
  <c r="E1474" i="9"/>
  <c r="D1474" i="9"/>
  <c r="C1474" i="9"/>
  <c r="AU1473" i="9"/>
  <c r="O1473" i="9"/>
  <c r="K1473" i="9"/>
  <c r="J1473" i="9"/>
  <c r="H1473" i="9"/>
  <c r="G1473" i="9"/>
  <c r="F1473" i="9"/>
  <c r="E1473" i="9"/>
  <c r="D1473" i="9"/>
  <c r="C1473" i="9"/>
  <c r="AU1472" i="9"/>
  <c r="BF1472" i="9" s="1"/>
  <c r="O1472" i="9"/>
  <c r="K1472" i="9"/>
  <c r="J1472" i="9"/>
  <c r="H1472" i="9"/>
  <c r="G1472" i="9"/>
  <c r="F1472" i="9"/>
  <c r="E1472" i="9"/>
  <c r="D1472" i="9"/>
  <c r="C1472" i="9"/>
  <c r="AU1471" i="9"/>
  <c r="BC1471" i="9" s="1"/>
  <c r="BO1471" i="9" s="1"/>
  <c r="O1471" i="9"/>
  <c r="K1471" i="9"/>
  <c r="J1471" i="9"/>
  <c r="H1471" i="9"/>
  <c r="G1471" i="9"/>
  <c r="F1471" i="9"/>
  <c r="E1471" i="9"/>
  <c r="D1471" i="9"/>
  <c r="C1471" i="9"/>
  <c r="AU1470" i="9"/>
  <c r="O1470" i="9"/>
  <c r="K1470" i="9"/>
  <c r="J1470" i="9"/>
  <c r="H1470" i="9"/>
  <c r="G1470" i="9"/>
  <c r="F1470" i="9"/>
  <c r="E1470" i="9"/>
  <c r="D1470" i="9"/>
  <c r="C1470" i="9"/>
  <c r="AU1469" i="9"/>
  <c r="O1469" i="9"/>
  <c r="K1469" i="9"/>
  <c r="J1469" i="9"/>
  <c r="H1469" i="9"/>
  <c r="G1469" i="9"/>
  <c r="E1469" i="9"/>
  <c r="D1469" i="9"/>
  <c r="C1469" i="9"/>
  <c r="AU1468" i="9"/>
  <c r="BG1468" i="9" s="1"/>
  <c r="O1468" i="9"/>
  <c r="K1468" i="9"/>
  <c r="J1468" i="9"/>
  <c r="H1468" i="9"/>
  <c r="G1468" i="9"/>
  <c r="F1468" i="9"/>
  <c r="E1468" i="9"/>
  <c r="D1468" i="9"/>
  <c r="C1468" i="9"/>
  <c r="AU1467" i="9"/>
  <c r="BG1467" i="9" s="1"/>
  <c r="O1467" i="9"/>
  <c r="K1467" i="9"/>
  <c r="J1467" i="9"/>
  <c r="H1467" i="9"/>
  <c r="G1467" i="9"/>
  <c r="E1467" i="9"/>
  <c r="D1467" i="9"/>
  <c r="C1467" i="9"/>
  <c r="AU1466" i="9"/>
  <c r="BG1466" i="9" s="1"/>
  <c r="O1466" i="9"/>
  <c r="K1466" i="9"/>
  <c r="J1466" i="9"/>
  <c r="H1466" i="9"/>
  <c r="G1466" i="9"/>
  <c r="F1466" i="9"/>
  <c r="E1466" i="9"/>
  <c r="D1466" i="9"/>
  <c r="C1466" i="9"/>
  <c r="AU1465" i="9"/>
  <c r="O1465" i="9"/>
  <c r="K1465" i="9"/>
  <c r="J1465" i="9"/>
  <c r="H1465" i="9"/>
  <c r="G1465" i="9"/>
  <c r="E1465" i="9"/>
  <c r="D1465" i="9"/>
  <c r="C1465" i="9"/>
  <c r="AU1464" i="9"/>
  <c r="BG1464" i="9" s="1"/>
  <c r="O1464" i="9"/>
  <c r="K1464" i="9"/>
  <c r="J1464" i="9"/>
  <c r="H1464" i="9"/>
  <c r="G1464" i="9"/>
  <c r="F1464" i="9"/>
  <c r="E1464" i="9"/>
  <c r="D1464" i="9"/>
  <c r="C1464" i="9"/>
  <c r="AU1463" i="9"/>
  <c r="BG1463" i="9" s="1"/>
  <c r="O1463" i="9"/>
  <c r="K1463" i="9"/>
  <c r="J1463" i="9"/>
  <c r="H1463" i="9"/>
  <c r="G1463" i="9"/>
  <c r="D1463" i="9"/>
  <c r="C1463" i="9"/>
  <c r="AU1462" i="9"/>
  <c r="O1462" i="9"/>
  <c r="K1462" i="9"/>
  <c r="J1462" i="9"/>
  <c r="H1462" i="9"/>
  <c r="G1462" i="9"/>
  <c r="F1462" i="9"/>
  <c r="E1462" i="9"/>
  <c r="D1462" i="9"/>
  <c r="C1462" i="9"/>
  <c r="AU1461" i="9"/>
  <c r="O1461" i="9"/>
  <c r="K1461" i="9"/>
  <c r="J1461" i="9"/>
  <c r="H1461" i="9"/>
  <c r="G1461" i="9"/>
  <c r="E1461" i="9"/>
  <c r="D1461" i="9"/>
  <c r="C1461" i="9"/>
  <c r="AU1460" i="9"/>
  <c r="BE1460" i="9" s="1"/>
  <c r="BL1460" i="9" s="1"/>
  <c r="BJ1460" i="9" s="1"/>
  <c r="O1460" i="9"/>
  <c r="K1460" i="9"/>
  <c r="J1460" i="9"/>
  <c r="H1460" i="9"/>
  <c r="G1460" i="9"/>
  <c r="F1460" i="9"/>
  <c r="E1460" i="9"/>
  <c r="D1460" i="9"/>
  <c r="C1460" i="9"/>
  <c r="AU1459" i="9"/>
  <c r="BG1459" i="9" s="1"/>
  <c r="O1459" i="9"/>
  <c r="K1459" i="9"/>
  <c r="J1459" i="9"/>
  <c r="H1459" i="9"/>
  <c r="G1459" i="9"/>
  <c r="D1459" i="9"/>
  <c r="C1459" i="9"/>
  <c r="AU1458" i="9"/>
  <c r="BE1458" i="9" s="1"/>
  <c r="BL1458" i="9" s="1"/>
  <c r="BJ1458" i="9" s="1"/>
  <c r="O1458" i="9"/>
  <c r="K1458" i="9"/>
  <c r="J1458" i="9"/>
  <c r="H1458" i="9"/>
  <c r="G1458" i="9"/>
  <c r="F1458" i="9"/>
  <c r="E1458" i="9"/>
  <c r="D1458" i="9"/>
  <c r="C1458" i="9"/>
  <c r="AU1457" i="9"/>
  <c r="BG1457" i="9" s="1"/>
  <c r="O1457" i="9"/>
  <c r="K1457" i="9"/>
  <c r="J1457" i="9"/>
  <c r="H1457" i="9"/>
  <c r="G1457" i="9"/>
  <c r="F1457" i="9"/>
  <c r="E1457" i="9"/>
  <c r="D1457" i="9"/>
  <c r="C1457" i="9"/>
  <c r="AU1456" i="9"/>
  <c r="BC1456" i="9" s="1"/>
  <c r="BO1456" i="9" s="1"/>
  <c r="O1456" i="9"/>
  <c r="K1456" i="9"/>
  <c r="J1456" i="9"/>
  <c r="H1456" i="9"/>
  <c r="G1456" i="9"/>
  <c r="F1456" i="9"/>
  <c r="E1456" i="9"/>
  <c r="D1456" i="9"/>
  <c r="C1456" i="9"/>
  <c r="AU1455" i="9"/>
  <c r="O1455" i="9"/>
  <c r="K1455" i="9"/>
  <c r="J1455" i="9"/>
  <c r="H1455" i="9"/>
  <c r="G1455" i="9"/>
  <c r="F1455" i="9"/>
  <c r="E1455" i="9"/>
  <c r="D1455" i="9"/>
  <c r="C1455" i="9"/>
  <c r="AU1454" i="9"/>
  <c r="BC1454" i="9" s="1"/>
  <c r="BO1454" i="9" s="1"/>
  <c r="O1454" i="9"/>
  <c r="K1454" i="9"/>
  <c r="J1454" i="9"/>
  <c r="H1454" i="9"/>
  <c r="G1454" i="9"/>
  <c r="F1454" i="9"/>
  <c r="E1454" i="9"/>
  <c r="D1454" i="9"/>
  <c r="C1454" i="9"/>
  <c r="AU1453" i="9"/>
  <c r="BC1453" i="9" s="1"/>
  <c r="BO1453" i="9" s="1"/>
  <c r="O1453" i="9"/>
  <c r="K1453" i="9"/>
  <c r="J1453" i="9"/>
  <c r="H1453" i="9"/>
  <c r="G1453" i="9"/>
  <c r="F1453" i="9"/>
  <c r="E1453" i="9"/>
  <c r="D1453" i="9"/>
  <c r="I1453" i="9" s="1"/>
  <c r="C1453" i="9"/>
  <c r="AU1452" i="9"/>
  <c r="BC1452" i="9" s="1"/>
  <c r="BO1452" i="9" s="1"/>
  <c r="O1452" i="9"/>
  <c r="K1452" i="9"/>
  <c r="J1452" i="9"/>
  <c r="H1452" i="9"/>
  <c r="G1452" i="9"/>
  <c r="F1452" i="9"/>
  <c r="E1452" i="9"/>
  <c r="D1452" i="9"/>
  <c r="C1452" i="9"/>
  <c r="AU1451" i="9"/>
  <c r="O1451" i="9"/>
  <c r="K1451" i="9"/>
  <c r="J1451" i="9"/>
  <c r="H1451" i="9"/>
  <c r="G1451" i="9"/>
  <c r="F1451" i="9"/>
  <c r="E1451" i="9"/>
  <c r="D1451" i="9"/>
  <c r="C1451" i="9"/>
  <c r="AU1450" i="9"/>
  <c r="BC1450" i="9" s="1"/>
  <c r="BO1450" i="9" s="1"/>
  <c r="O1450" i="9"/>
  <c r="K1450" i="9"/>
  <c r="J1450" i="9"/>
  <c r="H1450" i="9"/>
  <c r="G1450" i="9"/>
  <c r="F1450" i="9"/>
  <c r="E1450" i="9"/>
  <c r="D1450" i="9"/>
  <c r="C1450" i="9"/>
  <c r="AU1449" i="9"/>
  <c r="BC1449" i="9" s="1"/>
  <c r="BO1449" i="9" s="1"/>
  <c r="O1449" i="9"/>
  <c r="K1449" i="9"/>
  <c r="J1449" i="9"/>
  <c r="H1449" i="9"/>
  <c r="G1449" i="9"/>
  <c r="F1449" i="9"/>
  <c r="E1449" i="9"/>
  <c r="D1449" i="9"/>
  <c r="C1449" i="9"/>
  <c r="AU1448" i="9"/>
  <c r="BG1448" i="9" s="1"/>
  <c r="O1448" i="9"/>
  <c r="K1448" i="9"/>
  <c r="J1448" i="9"/>
  <c r="H1448" i="9"/>
  <c r="G1448" i="9"/>
  <c r="F1448" i="9"/>
  <c r="E1448" i="9"/>
  <c r="D1448" i="9"/>
  <c r="C1448" i="9"/>
  <c r="AU1447" i="9"/>
  <c r="O1447" i="9"/>
  <c r="K1447" i="9"/>
  <c r="J1447" i="9"/>
  <c r="H1447" i="9"/>
  <c r="G1447" i="9"/>
  <c r="D1447" i="9"/>
  <c r="C1447" i="9"/>
  <c r="AU1446" i="9"/>
  <c r="BC1446" i="9" s="1"/>
  <c r="BO1446" i="9" s="1"/>
  <c r="O1446" i="9"/>
  <c r="K1446" i="9"/>
  <c r="J1446" i="9"/>
  <c r="H1446" i="9"/>
  <c r="G1446" i="9"/>
  <c r="D1446" i="9"/>
  <c r="C1446" i="9"/>
  <c r="AU1445" i="9"/>
  <c r="BC1445" i="9" s="1"/>
  <c r="BO1445" i="9" s="1"/>
  <c r="O1445" i="9"/>
  <c r="K1445" i="9"/>
  <c r="J1445" i="9"/>
  <c r="H1445" i="9"/>
  <c r="G1445" i="9"/>
  <c r="F1445" i="9"/>
  <c r="E1445" i="9"/>
  <c r="D1445" i="9"/>
  <c r="C1445" i="9"/>
  <c r="AU1444" i="9"/>
  <c r="BG1444" i="9" s="1"/>
  <c r="O1444" i="9"/>
  <c r="K1444" i="9"/>
  <c r="J1444" i="9"/>
  <c r="H1444" i="9"/>
  <c r="G1444" i="9"/>
  <c r="F1444" i="9"/>
  <c r="E1444" i="9"/>
  <c r="D1444" i="9"/>
  <c r="C1444" i="9"/>
  <c r="AU1443" i="9"/>
  <c r="O1443" i="9"/>
  <c r="K1443" i="9"/>
  <c r="J1443" i="9"/>
  <c r="H1443" i="9"/>
  <c r="G1443" i="9"/>
  <c r="D1443" i="9"/>
  <c r="C1443" i="9"/>
  <c r="AU1442" i="9"/>
  <c r="BC1442" i="9" s="1"/>
  <c r="BO1442" i="9" s="1"/>
  <c r="O1442" i="9"/>
  <c r="K1442" i="9"/>
  <c r="J1442" i="9"/>
  <c r="H1442" i="9"/>
  <c r="G1442" i="9"/>
  <c r="E1442" i="9"/>
  <c r="D1442" i="9"/>
  <c r="C1442" i="9"/>
  <c r="AU1441" i="9"/>
  <c r="BC1441" i="9" s="1"/>
  <c r="BO1441" i="9" s="1"/>
  <c r="O1441" i="9"/>
  <c r="K1441" i="9"/>
  <c r="J1441" i="9"/>
  <c r="H1441" i="9"/>
  <c r="G1441" i="9"/>
  <c r="F1441" i="9"/>
  <c r="E1441" i="9"/>
  <c r="D1441" i="9"/>
  <c r="C1441" i="9"/>
  <c r="AU1440" i="9"/>
  <c r="BC1440" i="9" s="1"/>
  <c r="BO1440" i="9" s="1"/>
  <c r="O1440" i="9"/>
  <c r="K1440" i="9"/>
  <c r="J1440" i="9"/>
  <c r="H1440" i="9"/>
  <c r="G1440" i="9"/>
  <c r="F1440" i="9"/>
  <c r="E1440" i="9"/>
  <c r="D1440" i="9"/>
  <c r="C1440" i="9"/>
  <c r="AU1439" i="9"/>
  <c r="O1439" i="9"/>
  <c r="K1439" i="9"/>
  <c r="J1439" i="9"/>
  <c r="H1439" i="9"/>
  <c r="G1439" i="9"/>
  <c r="D1439" i="9"/>
  <c r="C1439" i="9"/>
  <c r="AU1438" i="9"/>
  <c r="O1438" i="9"/>
  <c r="K1438" i="9"/>
  <c r="J1438" i="9"/>
  <c r="H1438" i="9"/>
  <c r="G1438" i="9"/>
  <c r="D1438" i="9"/>
  <c r="C1438" i="9"/>
  <c r="AU1437" i="9"/>
  <c r="O1437" i="9"/>
  <c r="K1437" i="9"/>
  <c r="J1437" i="9"/>
  <c r="H1437" i="9"/>
  <c r="G1437" i="9"/>
  <c r="F1437" i="9"/>
  <c r="E1437" i="9"/>
  <c r="D1437" i="9"/>
  <c r="C1437" i="9"/>
  <c r="AU1436" i="9"/>
  <c r="O1436" i="9"/>
  <c r="K1436" i="9"/>
  <c r="J1436" i="9"/>
  <c r="H1436" i="9"/>
  <c r="G1436" i="9"/>
  <c r="F1436" i="9"/>
  <c r="E1436" i="9"/>
  <c r="D1436" i="9"/>
  <c r="C1436" i="9"/>
  <c r="AU1435" i="9"/>
  <c r="O1435" i="9"/>
  <c r="K1435" i="9"/>
  <c r="J1435" i="9"/>
  <c r="H1435" i="9"/>
  <c r="G1435" i="9"/>
  <c r="D1435" i="9"/>
  <c r="C1435" i="9"/>
  <c r="AU1434" i="9"/>
  <c r="O1434" i="9"/>
  <c r="K1434" i="9"/>
  <c r="J1434" i="9"/>
  <c r="H1434" i="9"/>
  <c r="G1434" i="9"/>
  <c r="E1434" i="9"/>
  <c r="D1434" i="9"/>
  <c r="C1434" i="9"/>
  <c r="AU1433" i="9"/>
  <c r="O1433" i="9"/>
  <c r="K1433" i="9"/>
  <c r="J1433" i="9"/>
  <c r="H1433" i="9"/>
  <c r="G1433" i="9"/>
  <c r="F1433" i="9"/>
  <c r="E1433" i="9"/>
  <c r="D1433" i="9"/>
  <c r="C1433" i="9"/>
  <c r="AU1432" i="9"/>
  <c r="O1432" i="9"/>
  <c r="K1432" i="9"/>
  <c r="J1432" i="9"/>
  <c r="H1432" i="9"/>
  <c r="G1432" i="9"/>
  <c r="F1432" i="9"/>
  <c r="E1432" i="9"/>
  <c r="D1432" i="9"/>
  <c r="C1432" i="9"/>
  <c r="AU1431" i="9"/>
  <c r="O1431" i="9"/>
  <c r="K1431" i="9"/>
  <c r="J1431" i="9"/>
  <c r="H1431" i="9"/>
  <c r="G1431" i="9"/>
  <c r="D1431" i="9"/>
  <c r="C1431" i="9"/>
  <c r="AU1430" i="9"/>
  <c r="O1430" i="9"/>
  <c r="K1430" i="9"/>
  <c r="J1430" i="9"/>
  <c r="H1430" i="9"/>
  <c r="G1430" i="9"/>
  <c r="D1430" i="9"/>
  <c r="C1430" i="9"/>
  <c r="AU1429" i="9"/>
  <c r="O1429" i="9"/>
  <c r="K1429" i="9"/>
  <c r="J1429" i="9"/>
  <c r="H1429" i="9"/>
  <c r="G1429" i="9"/>
  <c r="F1429" i="9"/>
  <c r="E1429" i="9"/>
  <c r="D1429" i="9"/>
  <c r="C1429" i="9"/>
  <c r="AU1428" i="9"/>
  <c r="O1428" i="9"/>
  <c r="K1428" i="9"/>
  <c r="J1428" i="9"/>
  <c r="H1428" i="9"/>
  <c r="G1428" i="9"/>
  <c r="F1428" i="9"/>
  <c r="E1428" i="9"/>
  <c r="D1428" i="9"/>
  <c r="C1428" i="9"/>
  <c r="AU1427" i="9"/>
  <c r="O1427" i="9"/>
  <c r="K1427" i="9"/>
  <c r="J1427" i="9"/>
  <c r="H1427" i="9"/>
  <c r="G1427" i="9"/>
  <c r="D1427" i="9"/>
  <c r="C1427" i="9"/>
  <c r="AU1426" i="9"/>
  <c r="O1426" i="9"/>
  <c r="K1426" i="9"/>
  <c r="J1426" i="9"/>
  <c r="H1426" i="9"/>
  <c r="G1426" i="9"/>
  <c r="E1426" i="9"/>
  <c r="D1426" i="9"/>
  <c r="C1426" i="9"/>
  <c r="AU1425" i="9"/>
  <c r="O1425" i="9"/>
  <c r="K1425" i="9"/>
  <c r="J1425" i="9"/>
  <c r="H1425" i="9"/>
  <c r="G1425" i="9"/>
  <c r="F1425" i="9"/>
  <c r="E1425" i="9"/>
  <c r="D1425" i="9"/>
  <c r="C1425" i="9"/>
  <c r="AU1424" i="9"/>
  <c r="O1424" i="9"/>
  <c r="K1424" i="9"/>
  <c r="J1424" i="9"/>
  <c r="H1424" i="9"/>
  <c r="G1424" i="9"/>
  <c r="F1424" i="9"/>
  <c r="E1424" i="9"/>
  <c r="D1424" i="9"/>
  <c r="C1424" i="9"/>
  <c r="AU1423" i="9"/>
  <c r="O1423" i="9"/>
  <c r="K1423" i="9"/>
  <c r="J1423" i="9"/>
  <c r="H1423" i="9"/>
  <c r="G1423" i="9"/>
  <c r="E1423" i="9"/>
  <c r="D1423" i="9"/>
  <c r="C1423" i="9"/>
  <c r="AU1422" i="9"/>
  <c r="O1422" i="9"/>
  <c r="K1422" i="9"/>
  <c r="J1422" i="9"/>
  <c r="H1422" i="9"/>
  <c r="G1422" i="9"/>
  <c r="D1422" i="9"/>
  <c r="C1422" i="9"/>
  <c r="AU1421" i="9"/>
  <c r="O1421" i="9"/>
  <c r="K1421" i="9"/>
  <c r="J1421" i="9"/>
  <c r="H1421" i="9"/>
  <c r="G1421" i="9"/>
  <c r="F1421" i="9"/>
  <c r="E1421" i="9"/>
  <c r="D1421" i="9"/>
  <c r="C1421" i="9"/>
  <c r="AU1420" i="9"/>
  <c r="O1420" i="9"/>
  <c r="K1420" i="9"/>
  <c r="J1420" i="9"/>
  <c r="H1420" i="9"/>
  <c r="G1420" i="9"/>
  <c r="F1420" i="9"/>
  <c r="E1420" i="9"/>
  <c r="D1420" i="9"/>
  <c r="C1420" i="9"/>
  <c r="AU1419" i="9"/>
  <c r="O1419" i="9"/>
  <c r="K1419" i="9"/>
  <c r="J1419" i="9"/>
  <c r="H1419" i="9"/>
  <c r="G1419" i="9"/>
  <c r="E1419" i="9"/>
  <c r="D1419" i="9"/>
  <c r="C1419" i="9"/>
  <c r="AU1418" i="9"/>
  <c r="O1418" i="9"/>
  <c r="K1418" i="9"/>
  <c r="J1418" i="9"/>
  <c r="H1418" i="9"/>
  <c r="G1418" i="9"/>
  <c r="E1418" i="9"/>
  <c r="D1418" i="9"/>
  <c r="C1418" i="9"/>
  <c r="AU1417" i="9"/>
  <c r="O1417" i="9"/>
  <c r="K1417" i="9"/>
  <c r="J1417" i="9"/>
  <c r="H1417" i="9"/>
  <c r="G1417" i="9"/>
  <c r="F1417" i="9"/>
  <c r="E1417" i="9"/>
  <c r="D1417" i="9"/>
  <c r="C1417" i="9"/>
  <c r="AU1416" i="9"/>
  <c r="O1416" i="9"/>
  <c r="K1416" i="9"/>
  <c r="J1416" i="9"/>
  <c r="H1416" i="9"/>
  <c r="G1416" i="9"/>
  <c r="F1416" i="9"/>
  <c r="E1416" i="9"/>
  <c r="D1416" i="9"/>
  <c r="C1416" i="9"/>
  <c r="AU1415" i="9"/>
  <c r="BC1415" i="9" s="1"/>
  <c r="BO1415" i="9" s="1"/>
  <c r="O1415" i="9"/>
  <c r="K1415" i="9"/>
  <c r="J1415" i="9"/>
  <c r="H1415" i="9"/>
  <c r="G1415" i="9"/>
  <c r="D1415" i="9"/>
  <c r="C1415" i="9"/>
  <c r="AU1414" i="9"/>
  <c r="O1414" i="9"/>
  <c r="K1414" i="9"/>
  <c r="J1414" i="9"/>
  <c r="H1414" i="9"/>
  <c r="G1414" i="9"/>
  <c r="D1414" i="9"/>
  <c r="C1414" i="9"/>
  <c r="AU1413" i="9"/>
  <c r="BD1413" i="9" s="1"/>
  <c r="BP1413" i="9" s="1"/>
  <c r="O1413" i="9"/>
  <c r="K1413" i="9"/>
  <c r="J1413" i="9"/>
  <c r="H1413" i="9"/>
  <c r="G1413" i="9"/>
  <c r="F1413" i="9"/>
  <c r="E1413" i="9"/>
  <c r="D1413" i="9"/>
  <c r="C1413" i="9"/>
  <c r="AU1412" i="9"/>
  <c r="O1412" i="9"/>
  <c r="K1412" i="9"/>
  <c r="J1412" i="9"/>
  <c r="H1412" i="9"/>
  <c r="G1412" i="9"/>
  <c r="F1412" i="9"/>
  <c r="E1412" i="9"/>
  <c r="D1412" i="9"/>
  <c r="C1412" i="9"/>
  <c r="AU1411" i="9"/>
  <c r="BD1411" i="9" s="1"/>
  <c r="BP1411" i="9" s="1"/>
  <c r="O1411" i="9"/>
  <c r="K1411" i="9"/>
  <c r="J1411" i="9"/>
  <c r="H1411" i="9"/>
  <c r="G1411" i="9"/>
  <c r="F1411" i="9"/>
  <c r="E1411" i="9"/>
  <c r="D1411" i="9"/>
  <c r="C1411" i="9"/>
  <c r="AU1410" i="9"/>
  <c r="BB1410" i="9" s="1"/>
  <c r="BN1410" i="9" s="1"/>
  <c r="O1410" i="9"/>
  <c r="K1410" i="9"/>
  <c r="J1410" i="9"/>
  <c r="H1410" i="9"/>
  <c r="G1410" i="9"/>
  <c r="F1410" i="9"/>
  <c r="E1410" i="9"/>
  <c r="D1410" i="9"/>
  <c r="C1410" i="9"/>
  <c r="AU1409" i="9"/>
  <c r="BE1409" i="9" s="1"/>
  <c r="BL1409" i="9" s="1"/>
  <c r="BJ1409" i="9" s="1"/>
  <c r="O1409" i="9"/>
  <c r="K1409" i="9"/>
  <c r="J1409" i="9"/>
  <c r="H1409" i="9"/>
  <c r="G1409" i="9"/>
  <c r="F1409" i="9"/>
  <c r="E1409" i="9"/>
  <c r="D1409" i="9"/>
  <c r="C1409" i="9"/>
  <c r="AU1408" i="9"/>
  <c r="BE1408" i="9" s="1"/>
  <c r="O1408" i="9"/>
  <c r="K1408" i="9"/>
  <c r="J1408" i="9"/>
  <c r="H1408" i="9"/>
  <c r="G1408" i="9"/>
  <c r="E1408" i="9"/>
  <c r="D1408" i="9"/>
  <c r="C1408" i="9"/>
  <c r="AU1407" i="9"/>
  <c r="BE1407" i="9" s="1"/>
  <c r="O1407" i="9"/>
  <c r="K1407" i="9"/>
  <c r="J1407" i="9"/>
  <c r="H1407" i="9"/>
  <c r="G1407" i="9"/>
  <c r="E1407" i="9"/>
  <c r="D1407" i="9"/>
  <c r="C1407" i="9"/>
  <c r="AU1406" i="9"/>
  <c r="BD1406" i="9" s="1"/>
  <c r="BP1406" i="9" s="1"/>
  <c r="O1406" i="9"/>
  <c r="K1406" i="9"/>
  <c r="J1406" i="9"/>
  <c r="H1406" i="9"/>
  <c r="G1406" i="9"/>
  <c r="E1406" i="9"/>
  <c r="D1406" i="9"/>
  <c r="C1406" i="9"/>
  <c r="AU1405" i="9"/>
  <c r="BD1405" i="9" s="1"/>
  <c r="BP1405" i="9" s="1"/>
  <c r="O1405" i="9"/>
  <c r="K1405" i="9"/>
  <c r="J1405" i="9"/>
  <c r="H1405" i="9"/>
  <c r="G1405" i="9"/>
  <c r="F1405" i="9"/>
  <c r="E1405" i="9"/>
  <c r="D1405" i="9"/>
  <c r="C1405" i="9"/>
  <c r="AU1404" i="9"/>
  <c r="BD1404" i="9" s="1"/>
  <c r="BP1404" i="9" s="1"/>
  <c r="O1404" i="9"/>
  <c r="K1404" i="9"/>
  <c r="J1404" i="9"/>
  <c r="H1404" i="9"/>
  <c r="G1404" i="9"/>
  <c r="E1404" i="9"/>
  <c r="D1404" i="9"/>
  <c r="C1404" i="9"/>
  <c r="AU1403" i="9"/>
  <c r="BD1403" i="9" s="1"/>
  <c r="BP1403" i="9" s="1"/>
  <c r="O1403" i="9"/>
  <c r="K1403" i="9"/>
  <c r="J1403" i="9"/>
  <c r="H1403" i="9"/>
  <c r="G1403" i="9"/>
  <c r="F1403" i="9"/>
  <c r="E1403" i="9"/>
  <c r="D1403" i="9"/>
  <c r="C1403" i="9"/>
  <c r="AU1402" i="9"/>
  <c r="BD1402" i="9" s="1"/>
  <c r="BP1402" i="9" s="1"/>
  <c r="O1402" i="9"/>
  <c r="K1402" i="9"/>
  <c r="J1402" i="9"/>
  <c r="H1402" i="9"/>
  <c r="G1402" i="9"/>
  <c r="D1402" i="9"/>
  <c r="C1402" i="9"/>
  <c r="AU1401" i="9"/>
  <c r="BD1401" i="9" s="1"/>
  <c r="BP1401" i="9" s="1"/>
  <c r="O1401" i="9"/>
  <c r="K1401" i="9"/>
  <c r="J1401" i="9"/>
  <c r="H1401" i="9"/>
  <c r="G1401" i="9"/>
  <c r="F1401" i="9"/>
  <c r="E1401" i="9"/>
  <c r="D1401" i="9"/>
  <c r="C1401" i="9"/>
  <c r="AU1400" i="9"/>
  <c r="BD1400" i="9" s="1"/>
  <c r="BP1400" i="9" s="1"/>
  <c r="O1400" i="9"/>
  <c r="K1400" i="9"/>
  <c r="J1400" i="9"/>
  <c r="H1400" i="9"/>
  <c r="G1400" i="9"/>
  <c r="E1400" i="9"/>
  <c r="D1400" i="9"/>
  <c r="C1400" i="9"/>
  <c r="AU1399" i="9"/>
  <c r="O1399" i="9"/>
  <c r="K1399" i="9"/>
  <c r="J1399" i="9"/>
  <c r="H1399" i="9"/>
  <c r="G1399" i="9"/>
  <c r="F1399" i="9"/>
  <c r="E1399" i="9"/>
  <c r="D1399" i="9"/>
  <c r="C1399" i="9"/>
  <c r="AU1398" i="9"/>
  <c r="BD1398" i="9" s="1"/>
  <c r="BP1398" i="9" s="1"/>
  <c r="O1398" i="9"/>
  <c r="K1398" i="9"/>
  <c r="J1398" i="9"/>
  <c r="H1398" i="9"/>
  <c r="G1398" i="9"/>
  <c r="D1398" i="9"/>
  <c r="C1398" i="9"/>
  <c r="AU1397" i="9"/>
  <c r="BD1397" i="9" s="1"/>
  <c r="BP1397" i="9" s="1"/>
  <c r="O1397" i="9"/>
  <c r="K1397" i="9"/>
  <c r="J1397" i="9"/>
  <c r="H1397" i="9"/>
  <c r="G1397" i="9"/>
  <c r="F1397" i="9"/>
  <c r="E1397" i="9"/>
  <c r="D1397" i="9"/>
  <c r="C1397" i="9"/>
  <c r="AU1396" i="9"/>
  <c r="BD1396" i="9" s="1"/>
  <c r="BP1396" i="9" s="1"/>
  <c r="O1396" i="9"/>
  <c r="K1396" i="9"/>
  <c r="J1396" i="9"/>
  <c r="H1396" i="9"/>
  <c r="G1396" i="9"/>
  <c r="F1396" i="9"/>
  <c r="E1396" i="9"/>
  <c r="D1396" i="9"/>
  <c r="C1396" i="9"/>
  <c r="AU1395" i="9"/>
  <c r="BD1395" i="9" s="1"/>
  <c r="BP1395" i="9" s="1"/>
  <c r="O1395" i="9"/>
  <c r="K1395" i="9"/>
  <c r="J1395" i="9"/>
  <c r="H1395" i="9"/>
  <c r="G1395" i="9"/>
  <c r="F1395" i="9"/>
  <c r="E1395" i="9"/>
  <c r="D1395" i="9"/>
  <c r="C1395" i="9"/>
  <c r="AU1394" i="9"/>
  <c r="BD1394" i="9" s="1"/>
  <c r="BP1394" i="9" s="1"/>
  <c r="O1394" i="9"/>
  <c r="K1394" i="9"/>
  <c r="J1394" i="9"/>
  <c r="H1394" i="9"/>
  <c r="G1394" i="9"/>
  <c r="F1394" i="9"/>
  <c r="E1394" i="9"/>
  <c r="D1394" i="9"/>
  <c r="C1394" i="9"/>
  <c r="AU1393" i="9"/>
  <c r="O1393" i="9"/>
  <c r="K1393" i="9"/>
  <c r="J1393" i="9"/>
  <c r="H1393" i="9"/>
  <c r="G1393" i="9"/>
  <c r="F1393" i="9"/>
  <c r="E1393" i="9"/>
  <c r="D1393" i="9"/>
  <c r="C1393" i="9"/>
  <c r="AU1392" i="9"/>
  <c r="BD1392" i="9" s="1"/>
  <c r="BP1392" i="9" s="1"/>
  <c r="O1392" i="9"/>
  <c r="K1392" i="9"/>
  <c r="J1392" i="9"/>
  <c r="H1392" i="9"/>
  <c r="G1392" i="9"/>
  <c r="F1392" i="9"/>
  <c r="E1392" i="9"/>
  <c r="D1392" i="9"/>
  <c r="C1392" i="9"/>
  <c r="AU1391" i="9"/>
  <c r="O1391" i="9"/>
  <c r="K1391" i="9"/>
  <c r="J1391" i="9"/>
  <c r="H1391" i="9"/>
  <c r="G1391" i="9"/>
  <c r="F1391" i="9"/>
  <c r="E1391" i="9"/>
  <c r="D1391" i="9"/>
  <c r="C1391" i="9"/>
  <c r="AU1390" i="9"/>
  <c r="BD1390" i="9" s="1"/>
  <c r="BP1390" i="9" s="1"/>
  <c r="O1390" i="9"/>
  <c r="K1390" i="9"/>
  <c r="J1390" i="9"/>
  <c r="H1390" i="9"/>
  <c r="G1390" i="9"/>
  <c r="F1390" i="9"/>
  <c r="E1390" i="9"/>
  <c r="D1390" i="9"/>
  <c r="C1390" i="9"/>
  <c r="AU1389" i="9"/>
  <c r="BD1389" i="9" s="1"/>
  <c r="BP1389" i="9" s="1"/>
  <c r="O1389" i="9"/>
  <c r="K1389" i="9"/>
  <c r="J1389" i="9"/>
  <c r="H1389" i="9"/>
  <c r="G1389" i="9"/>
  <c r="F1389" i="9"/>
  <c r="E1389" i="9"/>
  <c r="D1389" i="9"/>
  <c r="C1389" i="9"/>
  <c r="AU1388" i="9"/>
  <c r="BD1388" i="9" s="1"/>
  <c r="BP1388" i="9" s="1"/>
  <c r="O1388" i="9"/>
  <c r="K1388" i="9"/>
  <c r="J1388" i="9"/>
  <c r="H1388" i="9"/>
  <c r="G1388" i="9"/>
  <c r="F1388" i="9"/>
  <c r="E1388" i="9"/>
  <c r="D1388" i="9"/>
  <c r="C1388" i="9"/>
  <c r="AU1387" i="9"/>
  <c r="O1387" i="9"/>
  <c r="K1387" i="9"/>
  <c r="J1387" i="9"/>
  <c r="H1387" i="9"/>
  <c r="G1387" i="9"/>
  <c r="F1387" i="9"/>
  <c r="E1387" i="9"/>
  <c r="D1387" i="9"/>
  <c r="C1387" i="9"/>
  <c r="AU1386" i="9"/>
  <c r="O1386" i="9"/>
  <c r="K1386" i="9"/>
  <c r="J1386" i="9"/>
  <c r="H1386" i="9"/>
  <c r="G1386" i="9"/>
  <c r="D1386" i="9"/>
  <c r="C1386" i="9"/>
  <c r="AU1385" i="9"/>
  <c r="BD1385" i="9" s="1"/>
  <c r="BP1385" i="9" s="1"/>
  <c r="O1385" i="9"/>
  <c r="K1385" i="9"/>
  <c r="J1385" i="9"/>
  <c r="H1385" i="9"/>
  <c r="G1385" i="9"/>
  <c r="D1385" i="9"/>
  <c r="C1385" i="9"/>
  <c r="AU1384" i="9"/>
  <c r="BD1384" i="9" s="1"/>
  <c r="BP1384" i="9" s="1"/>
  <c r="O1384" i="9"/>
  <c r="K1384" i="9"/>
  <c r="J1384" i="9"/>
  <c r="H1384" i="9"/>
  <c r="G1384" i="9"/>
  <c r="F1384" i="9"/>
  <c r="E1384" i="9"/>
  <c r="D1384" i="9"/>
  <c r="C1384" i="9"/>
  <c r="AU1383" i="9"/>
  <c r="BG1383" i="9" s="1"/>
  <c r="O1383" i="9"/>
  <c r="K1383" i="9"/>
  <c r="J1383" i="9"/>
  <c r="H1383" i="9"/>
  <c r="G1383" i="9"/>
  <c r="F1383" i="9"/>
  <c r="E1383" i="9"/>
  <c r="D1383" i="9"/>
  <c r="C1383" i="9"/>
  <c r="AU1382" i="9"/>
  <c r="BF1382" i="9" s="1"/>
  <c r="O1382" i="9"/>
  <c r="K1382" i="9"/>
  <c r="J1382" i="9"/>
  <c r="H1382" i="9"/>
  <c r="G1382" i="9"/>
  <c r="D1382" i="9"/>
  <c r="C1382" i="9"/>
  <c r="AU1381" i="9"/>
  <c r="BD1381" i="9" s="1"/>
  <c r="BP1381" i="9" s="1"/>
  <c r="O1381" i="9"/>
  <c r="K1381" i="9"/>
  <c r="J1381" i="9"/>
  <c r="H1381" i="9"/>
  <c r="G1381" i="9"/>
  <c r="E1381" i="9"/>
  <c r="D1381" i="9"/>
  <c r="C1381" i="9"/>
  <c r="AU1380" i="9"/>
  <c r="BD1380" i="9" s="1"/>
  <c r="BP1380" i="9" s="1"/>
  <c r="O1380" i="9"/>
  <c r="K1380" i="9"/>
  <c r="J1380" i="9"/>
  <c r="H1380" i="9"/>
  <c r="G1380" i="9"/>
  <c r="F1380" i="9"/>
  <c r="E1380" i="9"/>
  <c r="D1380" i="9"/>
  <c r="C1380" i="9"/>
  <c r="AU1379" i="9"/>
  <c r="BD1379" i="9" s="1"/>
  <c r="BP1379" i="9" s="1"/>
  <c r="O1379" i="9"/>
  <c r="K1379" i="9"/>
  <c r="J1379" i="9"/>
  <c r="H1379" i="9"/>
  <c r="G1379" i="9"/>
  <c r="F1379" i="9"/>
  <c r="E1379" i="9"/>
  <c r="D1379" i="9"/>
  <c r="C1379" i="9"/>
  <c r="AU1378" i="9"/>
  <c r="O1378" i="9"/>
  <c r="K1378" i="9"/>
  <c r="J1378" i="9"/>
  <c r="H1378" i="9"/>
  <c r="G1378" i="9"/>
  <c r="D1378" i="9"/>
  <c r="C1378" i="9"/>
  <c r="AU1377" i="9"/>
  <c r="BF1377" i="9" s="1"/>
  <c r="O1377" i="9"/>
  <c r="K1377" i="9"/>
  <c r="J1377" i="9"/>
  <c r="H1377" i="9"/>
  <c r="G1377" i="9"/>
  <c r="D1377" i="9"/>
  <c r="C1377" i="9"/>
  <c r="AU1376" i="9"/>
  <c r="O1376" i="9"/>
  <c r="K1376" i="9"/>
  <c r="J1376" i="9"/>
  <c r="H1376" i="9"/>
  <c r="G1376" i="9"/>
  <c r="F1376" i="9"/>
  <c r="E1376" i="9"/>
  <c r="D1376" i="9"/>
  <c r="C1376" i="9"/>
  <c r="AU1375" i="9"/>
  <c r="BD1375" i="9" s="1"/>
  <c r="BP1375" i="9" s="1"/>
  <c r="O1375" i="9"/>
  <c r="K1375" i="9"/>
  <c r="J1375" i="9"/>
  <c r="H1375" i="9"/>
  <c r="G1375" i="9"/>
  <c r="F1375" i="9"/>
  <c r="E1375" i="9"/>
  <c r="D1375" i="9"/>
  <c r="C1375" i="9"/>
  <c r="AU1374" i="9"/>
  <c r="BD1374" i="9" s="1"/>
  <c r="BP1374" i="9" s="1"/>
  <c r="O1374" i="9"/>
  <c r="K1374" i="9"/>
  <c r="J1374" i="9"/>
  <c r="H1374" i="9"/>
  <c r="G1374" i="9"/>
  <c r="D1374" i="9"/>
  <c r="C1374" i="9"/>
  <c r="AU1373" i="9"/>
  <c r="BD1373" i="9" s="1"/>
  <c r="BP1373" i="9" s="1"/>
  <c r="O1373" i="9"/>
  <c r="K1373" i="9"/>
  <c r="J1373" i="9"/>
  <c r="H1373" i="9"/>
  <c r="G1373" i="9"/>
  <c r="E1373" i="9"/>
  <c r="D1373" i="9"/>
  <c r="C1373" i="9"/>
  <c r="AU1372" i="9"/>
  <c r="BD1372" i="9" s="1"/>
  <c r="BP1372" i="9" s="1"/>
  <c r="O1372" i="9"/>
  <c r="K1372" i="9"/>
  <c r="J1372" i="9"/>
  <c r="H1372" i="9"/>
  <c r="G1372" i="9"/>
  <c r="F1372" i="9"/>
  <c r="E1372" i="9"/>
  <c r="D1372" i="9"/>
  <c r="C1372" i="9"/>
  <c r="AU1371" i="9"/>
  <c r="BD1371" i="9" s="1"/>
  <c r="BP1371" i="9" s="1"/>
  <c r="O1371" i="9"/>
  <c r="K1371" i="9"/>
  <c r="J1371" i="9"/>
  <c r="H1371" i="9"/>
  <c r="G1371" i="9"/>
  <c r="F1371" i="9"/>
  <c r="E1371" i="9"/>
  <c r="D1371" i="9"/>
  <c r="C1371" i="9"/>
  <c r="AU1370" i="9"/>
  <c r="BD1370" i="9" s="1"/>
  <c r="BP1370" i="9" s="1"/>
  <c r="O1370" i="9"/>
  <c r="K1370" i="9"/>
  <c r="J1370" i="9"/>
  <c r="H1370" i="9"/>
  <c r="G1370" i="9"/>
  <c r="D1370" i="9"/>
  <c r="C1370" i="9"/>
  <c r="AU1369" i="9"/>
  <c r="O1369" i="9"/>
  <c r="K1369" i="9"/>
  <c r="J1369" i="9"/>
  <c r="H1369" i="9"/>
  <c r="G1369" i="9"/>
  <c r="D1369" i="9"/>
  <c r="C1369" i="9"/>
  <c r="AU1368" i="9"/>
  <c r="BD1368" i="9" s="1"/>
  <c r="BP1368" i="9" s="1"/>
  <c r="O1368" i="9"/>
  <c r="K1368" i="9"/>
  <c r="J1368" i="9"/>
  <c r="H1368" i="9"/>
  <c r="G1368" i="9"/>
  <c r="F1368" i="9"/>
  <c r="E1368" i="9"/>
  <c r="D1368" i="9"/>
  <c r="C1368" i="9"/>
  <c r="AU1367" i="9"/>
  <c r="BD1367" i="9" s="1"/>
  <c r="BP1367" i="9" s="1"/>
  <c r="O1367" i="9"/>
  <c r="K1367" i="9"/>
  <c r="J1367" i="9"/>
  <c r="H1367" i="9"/>
  <c r="G1367" i="9"/>
  <c r="F1367" i="9"/>
  <c r="E1367" i="9"/>
  <c r="D1367" i="9"/>
  <c r="C1367" i="9"/>
  <c r="AU1366" i="9"/>
  <c r="BD1366" i="9" s="1"/>
  <c r="BP1366" i="9" s="1"/>
  <c r="O1366" i="9"/>
  <c r="K1366" i="9"/>
  <c r="J1366" i="9"/>
  <c r="H1366" i="9"/>
  <c r="G1366" i="9"/>
  <c r="D1366" i="9"/>
  <c r="C1366" i="9"/>
  <c r="AU1365" i="9"/>
  <c r="BD1365" i="9" s="1"/>
  <c r="BP1365" i="9" s="1"/>
  <c r="O1365" i="9"/>
  <c r="K1365" i="9"/>
  <c r="J1365" i="9"/>
  <c r="H1365" i="9"/>
  <c r="G1365" i="9"/>
  <c r="E1365" i="9"/>
  <c r="D1365" i="9"/>
  <c r="C1365" i="9"/>
  <c r="AU1364" i="9"/>
  <c r="BD1364" i="9" s="1"/>
  <c r="BP1364" i="9" s="1"/>
  <c r="O1364" i="9"/>
  <c r="K1364" i="9"/>
  <c r="J1364" i="9"/>
  <c r="H1364" i="9"/>
  <c r="G1364" i="9"/>
  <c r="F1364" i="9"/>
  <c r="E1364" i="9"/>
  <c r="D1364" i="9"/>
  <c r="C1364" i="9"/>
  <c r="AU1363" i="9"/>
  <c r="O1363" i="9"/>
  <c r="K1363" i="9"/>
  <c r="J1363" i="9"/>
  <c r="H1363" i="9"/>
  <c r="G1363" i="9"/>
  <c r="F1363" i="9"/>
  <c r="E1363" i="9"/>
  <c r="D1363" i="9"/>
  <c r="C1363" i="9"/>
  <c r="AU1362" i="9"/>
  <c r="BD1362" i="9" s="1"/>
  <c r="BP1362" i="9" s="1"/>
  <c r="O1362" i="9"/>
  <c r="K1362" i="9"/>
  <c r="J1362" i="9"/>
  <c r="H1362" i="9"/>
  <c r="G1362" i="9"/>
  <c r="E1362" i="9"/>
  <c r="D1362" i="9"/>
  <c r="C1362" i="9"/>
  <c r="AU1361" i="9"/>
  <c r="BD1361" i="9" s="1"/>
  <c r="BP1361" i="9" s="1"/>
  <c r="O1361" i="9"/>
  <c r="K1361" i="9"/>
  <c r="J1361" i="9"/>
  <c r="H1361" i="9"/>
  <c r="G1361" i="9"/>
  <c r="D1361" i="9"/>
  <c r="C1361" i="9"/>
  <c r="AU1360" i="9"/>
  <c r="BD1360" i="9" s="1"/>
  <c r="BP1360" i="9" s="1"/>
  <c r="O1360" i="9"/>
  <c r="K1360" i="9"/>
  <c r="J1360" i="9"/>
  <c r="H1360" i="9"/>
  <c r="G1360" i="9"/>
  <c r="F1360" i="9"/>
  <c r="E1360" i="9"/>
  <c r="D1360" i="9"/>
  <c r="C1360" i="9"/>
  <c r="AU1359" i="9"/>
  <c r="BD1359" i="9" s="1"/>
  <c r="BP1359" i="9" s="1"/>
  <c r="O1359" i="9"/>
  <c r="K1359" i="9"/>
  <c r="J1359" i="9"/>
  <c r="H1359" i="9"/>
  <c r="G1359" i="9"/>
  <c r="F1359" i="9"/>
  <c r="E1359" i="9"/>
  <c r="D1359" i="9"/>
  <c r="C1359" i="9"/>
  <c r="AU1358" i="9"/>
  <c r="BD1358" i="9" s="1"/>
  <c r="BP1358" i="9" s="1"/>
  <c r="O1358" i="9"/>
  <c r="K1358" i="9"/>
  <c r="J1358" i="9"/>
  <c r="H1358" i="9"/>
  <c r="G1358" i="9"/>
  <c r="D1358" i="9"/>
  <c r="C1358" i="9"/>
  <c r="AU1357" i="9"/>
  <c r="BG1357" i="9" s="1"/>
  <c r="O1357" i="9"/>
  <c r="K1357" i="9"/>
  <c r="J1357" i="9"/>
  <c r="H1357" i="9"/>
  <c r="G1357" i="9"/>
  <c r="E1357" i="9"/>
  <c r="D1357" i="9"/>
  <c r="C1357" i="9"/>
  <c r="AU1356" i="9"/>
  <c r="BG1356" i="9" s="1"/>
  <c r="O1356" i="9"/>
  <c r="K1356" i="9"/>
  <c r="J1356" i="9"/>
  <c r="H1356" i="9"/>
  <c r="G1356" i="9"/>
  <c r="F1356" i="9"/>
  <c r="E1356" i="9"/>
  <c r="D1356" i="9"/>
  <c r="C1356" i="9"/>
  <c r="AU1355" i="9"/>
  <c r="BB1355" i="9" s="1"/>
  <c r="BN1355" i="9" s="1"/>
  <c r="O1355" i="9"/>
  <c r="K1355" i="9"/>
  <c r="J1355" i="9"/>
  <c r="H1355" i="9"/>
  <c r="G1355" i="9"/>
  <c r="F1355" i="9"/>
  <c r="E1355" i="9"/>
  <c r="D1355" i="9"/>
  <c r="C1355" i="9"/>
  <c r="AU1354" i="9"/>
  <c r="BG1354" i="9" s="1"/>
  <c r="O1354" i="9"/>
  <c r="K1354" i="9"/>
  <c r="J1354" i="9"/>
  <c r="H1354" i="9"/>
  <c r="G1354" i="9"/>
  <c r="D1354" i="9"/>
  <c r="C1354" i="9"/>
  <c r="AU1353" i="9"/>
  <c r="BG1353" i="9" s="1"/>
  <c r="O1353" i="9"/>
  <c r="K1353" i="9"/>
  <c r="J1353" i="9"/>
  <c r="H1353" i="9"/>
  <c r="G1353" i="9"/>
  <c r="D1353" i="9"/>
  <c r="C1353" i="9"/>
  <c r="AU1352" i="9"/>
  <c r="BG1352" i="9" s="1"/>
  <c r="O1352" i="9"/>
  <c r="K1352" i="9"/>
  <c r="J1352" i="9"/>
  <c r="H1352" i="9"/>
  <c r="G1352" i="9"/>
  <c r="F1352" i="9"/>
  <c r="E1352" i="9"/>
  <c r="D1352" i="9"/>
  <c r="C1352" i="9"/>
  <c r="AU1351" i="9"/>
  <c r="O1351" i="9"/>
  <c r="K1351" i="9"/>
  <c r="J1351" i="9"/>
  <c r="H1351" i="9"/>
  <c r="G1351" i="9"/>
  <c r="F1351" i="9"/>
  <c r="E1351" i="9"/>
  <c r="D1351" i="9"/>
  <c r="C1351" i="9"/>
  <c r="AU1350" i="9"/>
  <c r="BG1350" i="9" s="1"/>
  <c r="O1350" i="9"/>
  <c r="K1350" i="9"/>
  <c r="J1350" i="9"/>
  <c r="H1350" i="9"/>
  <c r="G1350" i="9"/>
  <c r="F1350" i="9"/>
  <c r="E1350" i="9"/>
  <c r="D1350" i="9"/>
  <c r="C1350" i="9"/>
  <c r="AU1349" i="9"/>
  <c r="BG1349" i="9" s="1"/>
  <c r="O1349" i="9"/>
  <c r="K1349" i="9"/>
  <c r="J1349" i="9"/>
  <c r="H1349" i="9"/>
  <c r="G1349" i="9"/>
  <c r="F1349" i="9"/>
  <c r="E1349" i="9"/>
  <c r="D1349" i="9"/>
  <c r="C1349" i="9"/>
  <c r="AU1348" i="9"/>
  <c r="BG1348" i="9" s="1"/>
  <c r="O1348" i="9"/>
  <c r="K1348" i="9"/>
  <c r="J1348" i="9"/>
  <c r="H1348" i="9"/>
  <c r="G1348" i="9"/>
  <c r="F1348" i="9"/>
  <c r="E1348" i="9"/>
  <c r="D1348" i="9"/>
  <c r="C1348" i="9"/>
  <c r="AU1347" i="9"/>
  <c r="O1347" i="9"/>
  <c r="K1347" i="9"/>
  <c r="J1347" i="9"/>
  <c r="H1347" i="9"/>
  <c r="G1347" i="9"/>
  <c r="E1347" i="9"/>
  <c r="D1347" i="9"/>
  <c r="C1347" i="9"/>
  <c r="AU1346" i="9"/>
  <c r="BG1346" i="9" s="1"/>
  <c r="O1346" i="9"/>
  <c r="K1346" i="9"/>
  <c r="J1346" i="9"/>
  <c r="H1346" i="9"/>
  <c r="G1346" i="9"/>
  <c r="F1346" i="9"/>
  <c r="E1346" i="9"/>
  <c r="D1346" i="9"/>
  <c r="C1346" i="9"/>
  <c r="AU1345" i="9"/>
  <c r="BG1345" i="9" s="1"/>
  <c r="O1345" i="9"/>
  <c r="K1345" i="9"/>
  <c r="J1345" i="9"/>
  <c r="H1345" i="9"/>
  <c r="G1345" i="9"/>
  <c r="D1345" i="9"/>
  <c r="C1345" i="9"/>
  <c r="AU1344" i="9"/>
  <c r="BB1344" i="9" s="1"/>
  <c r="BN1344" i="9" s="1"/>
  <c r="O1344" i="9"/>
  <c r="K1344" i="9"/>
  <c r="J1344" i="9"/>
  <c r="H1344" i="9"/>
  <c r="G1344" i="9"/>
  <c r="F1344" i="9"/>
  <c r="E1344" i="9"/>
  <c r="D1344" i="9"/>
  <c r="C1344" i="9"/>
  <c r="AU1343" i="9"/>
  <c r="BG1343" i="9" s="1"/>
  <c r="O1343" i="9"/>
  <c r="K1343" i="9"/>
  <c r="J1343" i="9"/>
  <c r="H1343" i="9"/>
  <c r="G1343" i="9"/>
  <c r="E1343" i="9"/>
  <c r="D1343" i="9"/>
  <c r="C1343" i="9"/>
  <c r="AU1342" i="9"/>
  <c r="O1342" i="9"/>
  <c r="K1342" i="9"/>
  <c r="J1342" i="9"/>
  <c r="H1342" i="9"/>
  <c r="G1342" i="9"/>
  <c r="F1342" i="9"/>
  <c r="E1342" i="9"/>
  <c r="D1342" i="9"/>
  <c r="C1342" i="9"/>
  <c r="AU1341" i="9"/>
  <c r="BG1341" i="9" s="1"/>
  <c r="O1341" i="9"/>
  <c r="K1341" i="9"/>
  <c r="J1341" i="9"/>
  <c r="H1341" i="9"/>
  <c r="G1341" i="9"/>
  <c r="E1341" i="9"/>
  <c r="D1341" i="9"/>
  <c r="C1341" i="9"/>
  <c r="AU1340" i="9"/>
  <c r="O1340" i="9"/>
  <c r="K1340" i="9"/>
  <c r="J1340" i="9"/>
  <c r="H1340" i="9"/>
  <c r="G1340" i="9"/>
  <c r="F1340" i="9"/>
  <c r="E1340" i="9"/>
  <c r="D1340" i="9"/>
  <c r="C1340" i="9"/>
  <c r="AU1339" i="9"/>
  <c r="BD1339" i="9" s="1"/>
  <c r="BP1339" i="9" s="1"/>
  <c r="O1339" i="9"/>
  <c r="K1339" i="9"/>
  <c r="J1339" i="9"/>
  <c r="H1339" i="9"/>
  <c r="G1339" i="9"/>
  <c r="E1339" i="9"/>
  <c r="D1339" i="9"/>
  <c r="C1339" i="9"/>
  <c r="AU1338" i="9"/>
  <c r="O1338" i="9"/>
  <c r="K1338" i="9"/>
  <c r="J1338" i="9"/>
  <c r="H1338" i="9"/>
  <c r="G1338" i="9"/>
  <c r="F1338" i="9"/>
  <c r="E1338" i="9"/>
  <c r="D1338" i="9"/>
  <c r="C1338" i="9"/>
  <c r="AU1337" i="9"/>
  <c r="O1337" i="9"/>
  <c r="K1337" i="9"/>
  <c r="J1337" i="9"/>
  <c r="H1337" i="9"/>
  <c r="G1337" i="9"/>
  <c r="D1337" i="9"/>
  <c r="C1337" i="9"/>
  <c r="AU1336" i="9"/>
  <c r="BC1336" i="9" s="1"/>
  <c r="BO1336" i="9" s="1"/>
  <c r="O1336" i="9"/>
  <c r="K1336" i="9"/>
  <c r="J1336" i="9"/>
  <c r="H1336" i="9"/>
  <c r="G1336" i="9"/>
  <c r="F1336" i="9"/>
  <c r="E1336" i="9"/>
  <c r="D1336" i="9"/>
  <c r="C1336" i="9"/>
  <c r="AU1335" i="9"/>
  <c r="BF1335" i="9" s="1"/>
  <c r="O1335" i="9"/>
  <c r="K1335" i="9"/>
  <c r="J1335" i="9"/>
  <c r="H1335" i="9"/>
  <c r="G1335" i="9"/>
  <c r="F1335" i="9"/>
  <c r="E1335" i="9"/>
  <c r="D1335" i="9"/>
  <c r="C1335" i="9"/>
  <c r="AU1334" i="9"/>
  <c r="BG1334" i="9" s="1"/>
  <c r="O1334" i="9"/>
  <c r="K1334" i="9"/>
  <c r="J1334" i="9"/>
  <c r="H1334" i="9"/>
  <c r="G1334" i="9"/>
  <c r="F1334" i="9"/>
  <c r="E1334" i="9"/>
  <c r="D1334" i="9"/>
  <c r="C1334" i="9"/>
  <c r="AU1333" i="9"/>
  <c r="BG1333" i="9" s="1"/>
  <c r="O1333" i="9"/>
  <c r="K1333" i="9"/>
  <c r="J1333" i="9"/>
  <c r="H1333" i="9"/>
  <c r="G1333" i="9"/>
  <c r="F1333" i="9"/>
  <c r="E1333" i="9"/>
  <c r="D1333" i="9"/>
  <c r="C1333" i="9"/>
  <c r="AU1332" i="9"/>
  <c r="BG1332" i="9" s="1"/>
  <c r="O1332" i="9"/>
  <c r="K1332" i="9"/>
  <c r="J1332" i="9"/>
  <c r="H1332" i="9"/>
  <c r="G1332" i="9"/>
  <c r="F1332" i="9"/>
  <c r="E1332" i="9"/>
  <c r="D1332" i="9"/>
  <c r="C1332" i="9"/>
  <c r="AU1331" i="9"/>
  <c r="BG1331" i="9" s="1"/>
  <c r="O1331" i="9"/>
  <c r="K1331" i="9"/>
  <c r="J1331" i="9"/>
  <c r="H1331" i="9"/>
  <c r="G1331" i="9"/>
  <c r="F1331" i="9"/>
  <c r="E1331" i="9"/>
  <c r="D1331" i="9"/>
  <c r="C1331" i="9"/>
  <c r="AU1330" i="9"/>
  <c r="O1330" i="9"/>
  <c r="K1330" i="9"/>
  <c r="J1330" i="9"/>
  <c r="H1330" i="9"/>
  <c r="G1330" i="9"/>
  <c r="F1330" i="9"/>
  <c r="E1330" i="9"/>
  <c r="D1330" i="9"/>
  <c r="C1330" i="9"/>
  <c r="AU1329" i="9"/>
  <c r="BG1329" i="9" s="1"/>
  <c r="O1329" i="9"/>
  <c r="K1329" i="9"/>
  <c r="J1329" i="9"/>
  <c r="H1329" i="9"/>
  <c r="G1329" i="9"/>
  <c r="F1329" i="9"/>
  <c r="E1329" i="9"/>
  <c r="D1329" i="9"/>
  <c r="C1329" i="9"/>
  <c r="AU1328" i="9"/>
  <c r="BG1328" i="9" s="1"/>
  <c r="O1328" i="9"/>
  <c r="K1328" i="9"/>
  <c r="J1328" i="9"/>
  <c r="H1328" i="9"/>
  <c r="G1328" i="9"/>
  <c r="F1328" i="9"/>
  <c r="E1328" i="9"/>
  <c r="D1328" i="9"/>
  <c r="C1328" i="9"/>
  <c r="AU1327" i="9"/>
  <c r="BG1327" i="9" s="1"/>
  <c r="O1327" i="9"/>
  <c r="K1327" i="9"/>
  <c r="J1327" i="9"/>
  <c r="H1327" i="9"/>
  <c r="G1327" i="9"/>
  <c r="F1327" i="9"/>
  <c r="E1327" i="9"/>
  <c r="D1327" i="9"/>
  <c r="C1327" i="9"/>
  <c r="AU1326" i="9"/>
  <c r="BG1326" i="9" s="1"/>
  <c r="O1326" i="9"/>
  <c r="K1326" i="9"/>
  <c r="J1326" i="9"/>
  <c r="H1326" i="9"/>
  <c r="G1326" i="9"/>
  <c r="F1326" i="9"/>
  <c r="E1326" i="9"/>
  <c r="D1326" i="9"/>
  <c r="C1326" i="9"/>
  <c r="AU1325" i="9"/>
  <c r="BG1325" i="9" s="1"/>
  <c r="O1325" i="9"/>
  <c r="K1325" i="9"/>
  <c r="J1325" i="9"/>
  <c r="H1325" i="9"/>
  <c r="G1325" i="9"/>
  <c r="F1325" i="9"/>
  <c r="E1325" i="9"/>
  <c r="D1325" i="9"/>
  <c r="C1325" i="9"/>
  <c r="AU1324" i="9"/>
  <c r="BG1324" i="9" s="1"/>
  <c r="O1324" i="9"/>
  <c r="K1324" i="9"/>
  <c r="J1324" i="9"/>
  <c r="H1324" i="9"/>
  <c r="G1324" i="9"/>
  <c r="F1324" i="9"/>
  <c r="E1324" i="9"/>
  <c r="D1324" i="9"/>
  <c r="C1324" i="9"/>
  <c r="AU1323" i="9"/>
  <c r="BG1323" i="9" s="1"/>
  <c r="O1323" i="9"/>
  <c r="K1323" i="9"/>
  <c r="J1323" i="9"/>
  <c r="H1323" i="9"/>
  <c r="G1323" i="9"/>
  <c r="F1323" i="9"/>
  <c r="E1323" i="9"/>
  <c r="D1323" i="9"/>
  <c r="C1323" i="9"/>
  <c r="AU1322" i="9"/>
  <c r="BG1322" i="9" s="1"/>
  <c r="O1322" i="9"/>
  <c r="K1322" i="9"/>
  <c r="J1322" i="9"/>
  <c r="H1322" i="9"/>
  <c r="G1322" i="9"/>
  <c r="F1322" i="9"/>
  <c r="E1322" i="9"/>
  <c r="D1322" i="9"/>
  <c r="C1322" i="9"/>
  <c r="AU1321" i="9"/>
  <c r="BG1321" i="9" s="1"/>
  <c r="O1321" i="9"/>
  <c r="K1321" i="9"/>
  <c r="J1321" i="9"/>
  <c r="H1321" i="9"/>
  <c r="G1321" i="9"/>
  <c r="F1321" i="9"/>
  <c r="E1321" i="9"/>
  <c r="D1321" i="9"/>
  <c r="C1321" i="9"/>
  <c r="AU1320" i="9"/>
  <c r="BG1320" i="9" s="1"/>
  <c r="O1320" i="9"/>
  <c r="K1320" i="9"/>
  <c r="J1320" i="9"/>
  <c r="H1320" i="9"/>
  <c r="G1320" i="9"/>
  <c r="E1320" i="9"/>
  <c r="D1320" i="9"/>
  <c r="C1320" i="9"/>
  <c r="AU1319" i="9"/>
  <c r="BG1319" i="9" s="1"/>
  <c r="O1319" i="9"/>
  <c r="K1319" i="9"/>
  <c r="J1319" i="9"/>
  <c r="H1319" i="9"/>
  <c r="G1319" i="9"/>
  <c r="E1319" i="9"/>
  <c r="D1319" i="9"/>
  <c r="C1319" i="9"/>
  <c r="AU1318" i="9"/>
  <c r="BG1318" i="9" s="1"/>
  <c r="O1318" i="9"/>
  <c r="K1318" i="9"/>
  <c r="J1318" i="9"/>
  <c r="H1318" i="9"/>
  <c r="G1318" i="9"/>
  <c r="F1318" i="9"/>
  <c r="E1318" i="9"/>
  <c r="D1318" i="9"/>
  <c r="C1318" i="9"/>
  <c r="AU1317" i="9"/>
  <c r="BG1317" i="9" s="1"/>
  <c r="O1317" i="9"/>
  <c r="K1317" i="9"/>
  <c r="J1317" i="9"/>
  <c r="H1317" i="9"/>
  <c r="G1317" i="9"/>
  <c r="F1317" i="9"/>
  <c r="E1317" i="9"/>
  <c r="D1317" i="9"/>
  <c r="C1317" i="9"/>
  <c r="AU1316" i="9"/>
  <c r="BG1316" i="9" s="1"/>
  <c r="O1316" i="9"/>
  <c r="K1316" i="9"/>
  <c r="J1316" i="9"/>
  <c r="H1316" i="9"/>
  <c r="G1316" i="9"/>
  <c r="E1316" i="9"/>
  <c r="D1316" i="9"/>
  <c r="C1316" i="9"/>
  <c r="AU1315" i="9"/>
  <c r="BG1315" i="9" s="1"/>
  <c r="O1315" i="9"/>
  <c r="K1315" i="9"/>
  <c r="J1315" i="9"/>
  <c r="H1315" i="9"/>
  <c r="G1315" i="9"/>
  <c r="E1315" i="9"/>
  <c r="D1315" i="9"/>
  <c r="C1315" i="9"/>
  <c r="AU1314" i="9"/>
  <c r="BA1314" i="9" s="1"/>
  <c r="BH1314" i="9" s="1"/>
  <c r="BM1314" i="9" s="1"/>
  <c r="O1314" i="9"/>
  <c r="K1314" i="9"/>
  <c r="J1314" i="9"/>
  <c r="H1314" i="9"/>
  <c r="G1314" i="9"/>
  <c r="F1314" i="9"/>
  <c r="E1314" i="9"/>
  <c r="D1314" i="9"/>
  <c r="C1314" i="9"/>
  <c r="AU1313" i="9"/>
  <c r="BG1313" i="9" s="1"/>
  <c r="O1313" i="9"/>
  <c r="K1313" i="9"/>
  <c r="J1313" i="9"/>
  <c r="H1313" i="9"/>
  <c r="G1313" i="9"/>
  <c r="F1313" i="9"/>
  <c r="E1313" i="9"/>
  <c r="D1313" i="9"/>
  <c r="C1313" i="9"/>
  <c r="AU1312" i="9"/>
  <c r="BG1312" i="9" s="1"/>
  <c r="O1312" i="9"/>
  <c r="K1312" i="9"/>
  <c r="J1312" i="9"/>
  <c r="H1312" i="9"/>
  <c r="G1312" i="9"/>
  <c r="E1312" i="9"/>
  <c r="D1312" i="9"/>
  <c r="C1312" i="9"/>
  <c r="AU1311" i="9"/>
  <c r="BG1311" i="9" s="1"/>
  <c r="O1311" i="9"/>
  <c r="K1311" i="9"/>
  <c r="J1311" i="9"/>
  <c r="H1311" i="9"/>
  <c r="G1311" i="9"/>
  <c r="E1311" i="9"/>
  <c r="D1311" i="9"/>
  <c r="C1311" i="9"/>
  <c r="AU1310" i="9"/>
  <c r="BG1310" i="9" s="1"/>
  <c r="O1310" i="9"/>
  <c r="K1310" i="9"/>
  <c r="J1310" i="9"/>
  <c r="H1310" i="9"/>
  <c r="G1310" i="9"/>
  <c r="F1310" i="9"/>
  <c r="E1310" i="9"/>
  <c r="D1310" i="9"/>
  <c r="C1310" i="9"/>
  <c r="AU1309" i="9"/>
  <c r="BG1309" i="9" s="1"/>
  <c r="O1309" i="9"/>
  <c r="K1309" i="9"/>
  <c r="J1309" i="9"/>
  <c r="H1309" i="9"/>
  <c r="G1309" i="9"/>
  <c r="F1309" i="9"/>
  <c r="E1309" i="9"/>
  <c r="D1309" i="9"/>
  <c r="C1309" i="9"/>
  <c r="AU1308" i="9"/>
  <c r="BG1308" i="9" s="1"/>
  <c r="O1308" i="9"/>
  <c r="K1308" i="9"/>
  <c r="J1308" i="9"/>
  <c r="H1308" i="9"/>
  <c r="G1308" i="9"/>
  <c r="E1308" i="9"/>
  <c r="D1308" i="9"/>
  <c r="C1308" i="9"/>
  <c r="AU1307" i="9"/>
  <c r="BG1307" i="9" s="1"/>
  <c r="O1307" i="9"/>
  <c r="K1307" i="9"/>
  <c r="J1307" i="9"/>
  <c r="H1307" i="9"/>
  <c r="G1307" i="9"/>
  <c r="E1307" i="9"/>
  <c r="D1307" i="9"/>
  <c r="C1307" i="9"/>
  <c r="AU1306" i="9"/>
  <c r="BG1306" i="9" s="1"/>
  <c r="O1306" i="9"/>
  <c r="K1306" i="9"/>
  <c r="J1306" i="9"/>
  <c r="H1306" i="9"/>
  <c r="G1306" i="9"/>
  <c r="F1306" i="9"/>
  <c r="E1306" i="9"/>
  <c r="D1306" i="9"/>
  <c r="C1306" i="9"/>
  <c r="AU1305" i="9"/>
  <c r="BG1305" i="9" s="1"/>
  <c r="O1305" i="9"/>
  <c r="K1305" i="9"/>
  <c r="J1305" i="9"/>
  <c r="H1305" i="9"/>
  <c r="G1305" i="9"/>
  <c r="F1305" i="9"/>
  <c r="E1305" i="9"/>
  <c r="D1305" i="9"/>
  <c r="C1305" i="9"/>
  <c r="AU1304" i="9"/>
  <c r="BG1304" i="9" s="1"/>
  <c r="O1304" i="9"/>
  <c r="K1304" i="9"/>
  <c r="J1304" i="9"/>
  <c r="H1304" i="9"/>
  <c r="G1304" i="9"/>
  <c r="E1304" i="9"/>
  <c r="D1304" i="9"/>
  <c r="C1304" i="9"/>
  <c r="AU1303" i="9"/>
  <c r="BG1303" i="9" s="1"/>
  <c r="O1303" i="9"/>
  <c r="K1303" i="9"/>
  <c r="J1303" i="9"/>
  <c r="H1303" i="9"/>
  <c r="G1303" i="9"/>
  <c r="E1303" i="9"/>
  <c r="D1303" i="9"/>
  <c r="C1303" i="9"/>
  <c r="AU1302" i="9"/>
  <c r="BG1302" i="9" s="1"/>
  <c r="O1302" i="9"/>
  <c r="K1302" i="9"/>
  <c r="J1302" i="9"/>
  <c r="H1302" i="9"/>
  <c r="G1302" i="9"/>
  <c r="F1302" i="9"/>
  <c r="E1302" i="9"/>
  <c r="D1302" i="9"/>
  <c r="C1302" i="9"/>
  <c r="AU1301" i="9"/>
  <c r="BG1301" i="9" s="1"/>
  <c r="O1301" i="9"/>
  <c r="K1301" i="9"/>
  <c r="J1301" i="9"/>
  <c r="H1301" i="9"/>
  <c r="G1301" i="9"/>
  <c r="F1301" i="9"/>
  <c r="E1301" i="9"/>
  <c r="D1301" i="9"/>
  <c r="C1301" i="9"/>
  <c r="AU1300" i="9"/>
  <c r="BG1300" i="9" s="1"/>
  <c r="O1300" i="9"/>
  <c r="K1300" i="9"/>
  <c r="J1300" i="9"/>
  <c r="H1300" i="9"/>
  <c r="G1300" i="9"/>
  <c r="E1300" i="9"/>
  <c r="D1300" i="9"/>
  <c r="C1300" i="9"/>
  <c r="AU1299" i="9"/>
  <c r="BG1299" i="9" s="1"/>
  <c r="O1299" i="9"/>
  <c r="K1299" i="9"/>
  <c r="J1299" i="9"/>
  <c r="H1299" i="9"/>
  <c r="G1299" i="9"/>
  <c r="E1299" i="9"/>
  <c r="D1299" i="9"/>
  <c r="C1299" i="9"/>
  <c r="AU1298" i="9"/>
  <c r="BG1298" i="9" s="1"/>
  <c r="O1298" i="9"/>
  <c r="K1298" i="9"/>
  <c r="J1298" i="9"/>
  <c r="H1298" i="9"/>
  <c r="G1298" i="9"/>
  <c r="F1298" i="9"/>
  <c r="E1298" i="9"/>
  <c r="D1298" i="9"/>
  <c r="C1298" i="9"/>
  <c r="AU1297" i="9"/>
  <c r="BG1297" i="9" s="1"/>
  <c r="O1297" i="9"/>
  <c r="K1297" i="9"/>
  <c r="J1297" i="9"/>
  <c r="H1297" i="9"/>
  <c r="G1297" i="9"/>
  <c r="F1297" i="9"/>
  <c r="E1297" i="9"/>
  <c r="D1297" i="9"/>
  <c r="C1297" i="9"/>
  <c r="AU1296" i="9"/>
  <c r="BG1296" i="9" s="1"/>
  <c r="O1296" i="9"/>
  <c r="K1296" i="9"/>
  <c r="J1296" i="9"/>
  <c r="H1296" i="9"/>
  <c r="G1296" i="9"/>
  <c r="E1296" i="9"/>
  <c r="D1296" i="9"/>
  <c r="C1296" i="9"/>
  <c r="AU1295" i="9"/>
  <c r="BG1295" i="9" s="1"/>
  <c r="O1295" i="9"/>
  <c r="K1295" i="9"/>
  <c r="J1295" i="9"/>
  <c r="H1295" i="9"/>
  <c r="G1295" i="9"/>
  <c r="E1295" i="9"/>
  <c r="D1295" i="9"/>
  <c r="C1295" i="9"/>
  <c r="AU1294" i="9"/>
  <c r="BG1294" i="9" s="1"/>
  <c r="O1294" i="9"/>
  <c r="K1294" i="9"/>
  <c r="J1294" i="9"/>
  <c r="H1294" i="9"/>
  <c r="G1294" i="9"/>
  <c r="F1294" i="9"/>
  <c r="E1294" i="9"/>
  <c r="D1294" i="9"/>
  <c r="C1294" i="9"/>
  <c r="AU1293" i="9"/>
  <c r="BG1293" i="9" s="1"/>
  <c r="O1293" i="9"/>
  <c r="K1293" i="9"/>
  <c r="J1293" i="9"/>
  <c r="H1293" i="9"/>
  <c r="G1293" i="9"/>
  <c r="F1293" i="9"/>
  <c r="E1293" i="9"/>
  <c r="D1293" i="9"/>
  <c r="C1293" i="9"/>
  <c r="AU1292" i="9"/>
  <c r="O1292" i="9"/>
  <c r="K1292" i="9"/>
  <c r="J1292" i="9"/>
  <c r="H1292" i="9"/>
  <c r="G1292" i="9"/>
  <c r="E1292" i="9"/>
  <c r="D1292" i="9"/>
  <c r="C1292" i="9"/>
  <c r="AU1291" i="9"/>
  <c r="O1291" i="9"/>
  <c r="K1291" i="9"/>
  <c r="J1291" i="9"/>
  <c r="H1291" i="9"/>
  <c r="G1291" i="9"/>
  <c r="E1291" i="9"/>
  <c r="D1291" i="9"/>
  <c r="C1291" i="9"/>
  <c r="AU1290" i="9"/>
  <c r="BC1290" i="9" s="1"/>
  <c r="BO1290" i="9" s="1"/>
  <c r="O1290" i="9"/>
  <c r="K1290" i="9"/>
  <c r="J1290" i="9"/>
  <c r="H1290" i="9"/>
  <c r="G1290" i="9"/>
  <c r="F1290" i="9"/>
  <c r="E1290" i="9"/>
  <c r="D1290" i="9"/>
  <c r="C1290" i="9"/>
  <c r="AU1289" i="9"/>
  <c r="O1289" i="9"/>
  <c r="K1289" i="9"/>
  <c r="J1289" i="9"/>
  <c r="H1289" i="9"/>
  <c r="G1289" i="9"/>
  <c r="F1289" i="9"/>
  <c r="E1289" i="9"/>
  <c r="D1289" i="9"/>
  <c r="C1289" i="9"/>
  <c r="AU1288" i="9"/>
  <c r="BC1288" i="9" s="1"/>
  <c r="BO1288" i="9" s="1"/>
  <c r="O1288" i="9"/>
  <c r="K1288" i="9"/>
  <c r="J1288" i="9"/>
  <c r="H1288" i="9"/>
  <c r="G1288" i="9"/>
  <c r="E1288" i="9"/>
  <c r="D1288" i="9"/>
  <c r="C1288" i="9"/>
  <c r="AU1287" i="9"/>
  <c r="BA1287" i="9" s="1"/>
  <c r="BH1287" i="9" s="1"/>
  <c r="O1287" i="9"/>
  <c r="K1287" i="9"/>
  <c r="J1287" i="9"/>
  <c r="H1287" i="9"/>
  <c r="G1287" i="9"/>
  <c r="E1287" i="9"/>
  <c r="D1287" i="9"/>
  <c r="C1287" i="9"/>
  <c r="AU1286" i="9"/>
  <c r="O1286" i="9"/>
  <c r="K1286" i="9"/>
  <c r="J1286" i="9"/>
  <c r="H1286" i="9"/>
  <c r="G1286" i="9"/>
  <c r="F1286" i="9"/>
  <c r="E1286" i="9"/>
  <c r="D1286" i="9"/>
  <c r="C1286" i="9"/>
  <c r="AU1285" i="9"/>
  <c r="BB1285" i="9" s="1"/>
  <c r="BN1285" i="9" s="1"/>
  <c r="O1285" i="9"/>
  <c r="K1285" i="9"/>
  <c r="J1285" i="9"/>
  <c r="H1285" i="9"/>
  <c r="G1285" i="9"/>
  <c r="F1285" i="9"/>
  <c r="E1285" i="9"/>
  <c r="D1285" i="9"/>
  <c r="C1285" i="9"/>
  <c r="AU1284" i="9"/>
  <c r="BD1284" i="9" s="1"/>
  <c r="BP1284" i="9" s="1"/>
  <c r="O1284" i="9"/>
  <c r="K1284" i="9"/>
  <c r="J1284" i="9"/>
  <c r="H1284" i="9"/>
  <c r="G1284" i="9"/>
  <c r="E1284" i="9"/>
  <c r="D1284" i="9"/>
  <c r="C1284" i="9"/>
  <c r="AU1283" i="9"/>
  <c r="O1283" i="9"/>
  <c r="K1283" i="9"/>
  <c r="J1283" i="9"/>
  <c r="H1283" i="9"/>
  <c r="G1283" i="9"/>
  <c r="F1283" i="9"/>
  <c r="E1283" i="9"/>
  <c r="D1283" i="9"/>
  <c r="C1283" i="9"/>
  <c r="AU1282" i="9"/>
  <c r="BD1282" i="9" s="1"/>
  <c r="BP1282" i="9" s="1"/>
  <c r="O1282" i="9"/>
  <c r="K1282" i="9"/>
  <c r="J1282" i="9"/>
  <c r="H1282" i="9"/>
  <c r="G1282" i="9"/>
  <c r="E1282" i="9"/>
  <c r="D1282" i="9"/>
  <c r="C1282" i="9"/>
  <c r="AU1281" i="9"/>
  <c r="BD1281" i="9" s="1"/>
  <c r="BP1281" i="9" s="1"/>
  <c r="O1281" i="9"/>
  <c r="K1281" i="9"/>
  <c r="J1281" i="9"/>
  <c r="H1281" i="9"/>
  <c r="G1281" i="9"/>
  <c r="F1281" i="9"/>
  <c r="E1281" i="9"/>
  <c r="D1281" i="9"/>
  <c r="C1281" i="9"/>
  <c r="AU1280" i="9"/>
  <c r="BD1280" i="9" s="1"/>
  <c r="BP1280" i="9" s="1"/>
  <c r="O1280" i="9"/>
  <c r="K1280" i="9"/>
  <c r="J1280" i="9"/>
  <c r="H1280" i="9"/>
  <c r="G1280" i="9"/>
  <c r="E1280" i="9"/>
  <c r="D1280" i="9"/>
  <c r="C1280" i="9"/>
  <c r="AU1279" i="9"/>
  <c r="O1279" i="9"/>
  <c r="K1279" i="9"/>
  <c r="J1279" i="9"/>
  <c r="H1279" i="9"/>
  <c r="G1279" i="9"/>
  <c r="F1279" i="9"/>
  <c r="E1279" i="9"/>
  <c r="D1279" i="9"/>
  <c r="C1279" i="9"/>
  <c r="AU1278" i="9"/>
  <c r="BD1278" i="9" s="1"/>
  <c r="BP1278" i="9" s="1"/>
  <c r="O1278" i="9"/>
  <c r="K1278" i="9"/>
  <c r="J1278" i="9"/>
  <c r="H1278" i="9"/>
  <c r="G1278" i="9"/>
  <c r="E1278" i="9"/>
  <c r="D1278" i="9"/>
  <c r="C1278" i="9"/>
  <c r="AU1277" i="9"/>
  <c r="BD1277" i="9" s="1"/>
  <c r="BP1277" i="9" s="1"/>
  <c r="O1277" i="9"/>
  <c r="K1277" i="9"/>
  <c r="J1277" i="9"/>
  <c r="H1277" i="9"/>
  <c r="G1277" i="9"/>
  <c r="F1277" i="9"/>
  <c r="E1277" i="9"/>
  <c r="D1277" i="9"/>
  <c r="C1277" i="9"/>
  <c r="AU1276" i="9"/>
  <c r="BD1276" i="9" s="1"/>
  <c r="BP1276" i="9" s="1"/>
  <c r="O1276" i="9"/>
  <c r="K1276" i="9"/>
  <c r="J1276" i="9"/>
  <c r="H1276" i="9"/>
  <c r="G1276" i="9"/>
  <c r="D1276" i="9"/>
  <c r="C1276" i="9"/>
  <c r="AU1275" i="9"/>
  <c r="BD1275" i="9" s="1"/>
  <c r="BP1275" i="9" s="1"/>
  <c r="O1275" i="9"/>
  <c r="K1275" i="9"/>
  <c r="J1275" i="9"/>
  <c r="H1275" i="9"/>
  <c r="G1275" i="9"/>
  <c r="F1275" i="9"/>
  <c r="E1275" i="9"/>
  <c r="D1275" i="9"/>
  <c r="C1275" i="9"/>
  <c r="AU1274" i="9"/>
  <c r="BD1274" i="9" s="1"/>
  <c r="BP1274" i="9" s="1"/>
  <c r="O1274" i="9"/>
  <c r="K1274" i="9"/>
  <c r="J1274" i="9"/>
  <c r="H1274" i="9"/>
  <c r="G1274" i="9"/>
  <c r="F1274" i="9"/>
  <c r="E1274" i="9"/>
  <c r="D1274" i="9"/>
  <c r="C1274" i="9"/>
  <c r="AU1273" i="9"/>
  <c r="O1273" i="9"/>
  <c r="K1273" i="9"/>
  <c r="J1273" i="9"/>
  <c r="H1273" i="9"/>
  <c r="G1273" i="9"/>
  <c r="F1273" i="9"/>
  <c r="E1273" i="9"/>
  <c r="D1273" i="9"/>
  <c r="C1273" i="9"/>
  <c r="AU1272" i="9"/>
  <c r="BD1272" i="9" s="1"/>
  <c r="BP1272" i="9" s="1"/>
  <c r="O1272" i="9"/>
  <c r="K1272" i="9"/>
  <c r="J1272" i="9"/>
  <c r="H1272" i="9"/>
  <c r="G1272" i="9"/>
  <c r="F1272" i="9"/>
  <c r="E1272" i="9"/>
  <c r="D1272" i="9"/>
  <c r="C1272" i="9"/>
  <c r="AU1271" i="9"/>
  <c r="BE1271" i="9" s="1"/>
  <c r="BL1271" i="9" s="1"/>
  <c r="BJ1271" i="9" s="1"/>
  <c r="O1271" i="9"/>
  <c r="K1271" i="9"/>
  <c r="J1271" i="9"/>
  <c r="H1271" i="9"/>
  <c r="G1271" i="9"/>
  <c r="F1271" i="9"/>
  <c r="E1271" i="9"/>
  <c r="D1271" i="9"/>
  <c r="C1271" i="9"/>
  <c r="AU1270" i="9"/>
  <c r="O1270" i="9"/>
  <c r="K1270" i="9"/>
  <c r="J1270" i="9"/>
  <c r="H1270" i="9"/>
  <c r="G1270" i="9"/>
  <c r="F1270" i="9"/>
  <c r="E1270" i="9"/>
  <c r="D1270" i="9"/>
  <c r="C1270" i="9"/>
  <c r="AU1269" i="9"/>
  <c r="BE1269" i="9" s="1"/>
  <c r="BL1269" i="9" s="1"/>
  <c r="BJ1269" i="9" s="1"/>
  <c r="O1269" i="9"/>
  <c r="K1269" i="9"/>
  <c r="J1269" i="9"/>
  <c r="H1269" i="9"/>
  <c r="G1269" i="9"/>
  <c r="F1269" i="9"/>
  <c r="E1269" i="9"/>
  <c r="D1269" i="9"/>
  <c r="C1269" i="9"/>
  <c r="AU1268" i="9"/>
  <c r="BD1268" i="9" s="1"/>
  <c r="BP1268" i="9" s="1"/>
  <c r="O1268" i="9"/>
  <c r="K1268" i="9"/>
  <c r="J1268" i="9"/>
  <c r="H1268" i="9"/>
  <c r="G1268" i="9"/>
  <c r="F1268" i="9"/>
  <c r="E1268" i="9"/>
  <c r="D1268" i="9"/>
  <c r="C1268" i="9"/>
  <c r="AU1267" i="9"/>
  <c r="BE1267" i="9" s="1"/>
  <c r="BL1267" i="9" s="1"/>
  <c r="BJ1267" i="9" s="1"/>
  <c r="O1267" i="9"/>
  <c r="K1267" i="9"/>
  <c r="J1267" i="9"/>
  <c r="H1267" i="9"/>
  <c r="G1267" i="9"/>
  <c r="F1267" i="9"/>
  <c r="E1267" i="9"/>
  <c r="D1267" i="9"/>
  <c r="C1267" i="9"/>
  <c r="AU1266" i="9"/>
  <c r="O1266" i="9"/>
  <c r="K1266" i="9"/>
  <c r="J1266" i="9"/>
  <c r="H1266" i="9"/>
  <c r="G1266" i="9"/>
  <c r="F1266" i="9"/>
  <c r="E1266" i="9"/>
  <c r="D1266" i="9"/>
  <c r="C1266" i="9"/>
  <c r="AU1265" i="9"/>
  <c r="BE1265" i="9" s="1"/>
  <c r="BL1265" i="9" s="1"/>
  <c r="BJ1265" i="9" s="1"/>
  <c r="O1265" i="9"/>
  <c r="N1265" i="9"/>
  <c r="K1265" i="9"/>
  <c r="J1265" i="9"/>
  <c r="H1265" i="9"/>
  <c r="G1265" i="9"/>
  <c r="F1265" i="9"/>
  <c r="E1265" i="9"/>
  <c r="D1265" i="9"/>
  <c r="C1265" i="9"/>
  <c r="AU1264" i="9"/>
  <c r="BD1264" i="9" s="1"/>
  <c r="BP1264" i="9" s="1"/>
  <c r="O1264" i="9"/>
  <c r="K1264" i="9"/>
  <c r="J1264" i="9"/>
  <c r="H1264" i="9"/>
  <c r="G1264" i="9"/>
  <c r="F1264" i="9"/>
  <c r="E1264" i="9"/>
  <c r="D1264" i="9"/>
  <c r="C1264" i="9"/>
  <c r="AU1263" i="9"/>
  <c r="BD1263" i="9" s="1"/>
  <c r="BP1263" i="9" s="1"/>
  <c r="O1263" i="9"/>
  <c r="K1263" i="9"/>
  <c r="J1263" i="9"/>
  <c r="H1263" i="9"/>
  <c r="G1263" i="9"/>
  <c r="F1263" i="9"/>
  <c r="E1263" i="9"/>
  <c r="D1263" i="9"/>
  <c r="C1263" i="9"/>
  <c r="AU1262" i="9"/>
  <c r="O1262" i="9"/>
  <c r="K1262" i="9"/>
  <c r="J1262" i="9"/>
  <c r="H1262" i="9"/>
  <c r="G1262" i="9"/>
  <c r="F1262" i="9"/>
  <c r="E1262" i="9"/>
  <c r="D1262" i="9"/>
  <c r="C1262" i="9"/>
  <c r="AU1261" i="9"/>
  <c r="BE1261" i="9" s="1"/>
  <c r="BL1261" i="9" s="1"/>
  <c r="BJ1261" i="9" s="1"/>
  <c r="O1261" i="9"/>
  <c r="K1261" i="9"/>
  <c r="J1261" i="9"/>
  <c r="H1261" i="9"/>
  <c r="G1261" i="9"/>
  <c r="F1261" i="9"/>
  <c r="E1261" i="9"/>
  <c r="D1261" i="9"/>
  <c r="C1261" i="9"/>
  <c r="AU1260" i="9"/>
  <c r="BD1260" i="9" s="1"/>
  <c r="BP1260" i="9" s="1"/>
  <c r="O1260" i="9"/>
  <c r="K1260" i="9"/>
  <c r="J1260" i="9"/>
  <c r="H1260" i="9"/>
  <c r="G1260" i="9"/>
  <c r="F1260" i="9"/>
  <c r="E1260" i="9"/>
  <c r="D1260" i="9"/>
  <c r="C1260" i="9"/>
  <c r="AU1259" i="9"/>
  <c r="BD1259" i="9" s="1"/>
  <c r="BP1259" i="9" s="1"/>
  <c r="O1259" i="9"/>
  <c r="K1259" i="9"/>
  <c r="J1259" i="9"/>
  <c r="H1259" i="9"/>
  <c r="G1259" i="9"/>
  <c r="E1259" i="9"/>
  <c r="D1259" i="9"/>
  <c r="C1259" i="9"/>
  <c r="AU1258" i="9"/>
  <c r="O1258" i="9"/>
  <c r="K1258" i="9"/>
  <c r="J1258" i="9"/>
  <c r="H1258" i="9"/>
  <c r="G1258" i="9"/>
  <c r="E1258" i="9"/>
  <c r="D1258" i="9"/>
  <c r="C1258" i="9"/>
  <c r="AU1257" i="9"/>
  <c r="BE1257" i="9" s="1"/>
  <c r="BL1257" i="9" s="1"/>
  <c r="BJ1257" i="9" s="1"/>
  <c r="O1257" i="9"/>
  <c r="K1257" i="9"/>
  <c r="J1257" i="9"/>
  <c r="H1257" i="9"/>
  <c r="G1257" i="9"/>
  <c r="F1257" i="9"/>
  <c r="E1257" i="9"/>
  <c r="D1257" i="9"/>
  <c r="C1257" i="9"/>
  <c r="AU1256" i="9"/>
  <c r="BD1256" i="9" s="1"/>
  <c r="BP1256" i="9" s="1"/>
  <c r="O1256" i="9"/>
  <c r="K1256" i="9"/>
  <c r="J1256" i="9"/>
  <c r="H1256" i="9"/>
  <c r="G1256" i="9"/>
  <c r="F1256" i="9"/>
  <c r="E1256" i="9"/>
  <c r="D1256" i="9"/>
  <c r="C1256" i="9"/>
  <c r="AU1255" i="9"/>
  <c r="BD1255" i="9" s="1"/>
  <c r="BP1255" i="9" s="1"/>
  <c r="O1255" i="9"/>
  <c r="K1255" i="9"/>
  <c r="J1255" i="9"/>
  <c r="H1255" i="9"/>
  <c r="G1255" i="9"/>
  <c r="E1255" i="9"/>
  <c r="D1255" i="9"/>
  <c r="C1255" i="9"/>
  <c r="AU1254" i="9"/>
  <c r="O1254" i="9"/>
  <c r="K1254" i="9"/>
  <c r="J1254" i="9"/>
  <c r="H1254" i="9"/>
  <c r="G1254" i="9"/>
  <c r="E1254" i="9"/>
  <c r="D1254" i="9"/>
  <c r="C1254" i="9"/>
  <c r="AU1253" i="9"/>
  <c r="BE1253" i="9" s="1"/>
  <c r="BL1253" i="9" s="1"/>
  <c r="BJ1253" i="9" s="1"/>
  <c r="O1253" i="9"/>
  <c r="K1253" i="9"/>
  <c r="J1253" i="9"/>
  <c r="H1253" i="9"/>
  <c r="G1253" i="9"/>
  <c r="F1253" i="9"/>
  <c r="E1253" i="9"/>
  <c r="D1253" i="9"/>
  <c r="C1253" i="9"/>
  <c r="AU1252" i="9"/>
  <c r="BD1252" i="9" s="1"/>
  <c r="BP1252" i="9" s="1"/>
  <c r="O1252" i="9"/>
  <c r="K1252" i="9"/>
  <c r="J1252" i="9"/>
  <c r="H1252" i="9"/>
  <c r="G1252" i="9"/>
  <c r="F1252" i="9"/>
  <c r="E1252" i="9"/>
  <c r="D1252" i="9"/>
  <c r="C1252" i="9"/>
  <c r="AU1251" i="9"/>
  <c r="BE1251" i="9" s="1"/>
  <c r="O1251" i="9"/>
  <c r="K1251" i="9"/>
  <c r="J1251" i="9"/>
  <c r="H1251" i="9"/>
  <c r="G1251" i="9"/>
  <c r="E1251" i="9"/>
  <c r="D1251" i="9"/>
  <c r="C1251" i="9"/>
  <c r="AU1250" i="9"/>
  <c r="BF1250" i="9" s="1"/>
  <c r="O1250" i="9"/>
  <c r="K1250" i="9"/>
  <c r="J1250" i="9"/>
  <c r="H1250" i="9"/>
  <c r="G1250" i="9"/>
  <c r="E1250" i="9"/>
  <c r="D1250" i="9"/>
  <c r="C1250" i="9"/>
  <c r="AU1249" i="9"/>
  <c r="O1249" i="9"/>
  <c r="K1249" i="9"/>
  <c r="J1249" i="9"/>
  <c r="H1249" i="9"/>
  <c r="G1249" i="9"/>
  <c r="F1249" i="9"/>
  <c r="E1249" i="9"/>
  <c r="D1249" i="9"/>
  <c r="C1249" i="9"/>
  <c r="AU1248" i="9"/>
  <c r="O1248" i="9"/>
  <c r="K1248" i="9"/>
  <c r="J1248" i="9"/>
  <c r="H1248" i="9"/>
  <c r="G1248" i="9"/>
  <c r="F1248" i="9"/>
  <c r="E1248" i="9"/>
  <c r="D1248" i="9"/>
  <c r="C1248" i="9"/>
  <c r="AU1247" i="9"/>
  <c r="O1247" i="9"/>
  <c r="K1247" i="9"/>
  <c r="J1247" i="9"/>
  <c r="H1247" i="9"/>
  <c r="G1247" i="9"/>
  <c r="E1247" i="9"/>
  <c r="D1247" i="9"/>
  <c r="C1247" i="9"/>
  <c r="AU1246" i="9"/>
  <c r="O1246" i="9"/>
  <c r="K1246" i="9"/>
  <c r="J1246" i="9"/>
  <c r="H1246" i="9"/>
  <c r="G1246" i="9"/>
  <c r="E1246" i="9"/>
  <c r="D1246" i="9"/>
  <c r="C1246" i="9"/>
  <c r="AU1245" i="9"/>
  <c r="O1245" i="9"/>
  <c r="K1245" i="9"/>
  <c r="J1245" i="9"/>
  <c r="H1245" i="9"/>
  <c r="G1245" i="9"/>
  <c r="F1245" i="9"/>
  <c r="E1245" i="9"/>
  <c r="D1245" i="9"/>
  <c r="C1245" i="9"/>
  <c r="AU1244" i="9"/>
  <c r="O1244" i="9"/>
  <c r="K1244" i="9"/>
  <c r="J1244" i="9"/>
  <c r="H1244" i="9"/>
  <c r="G1244" i="9"/>
  <c r="F1244" i="9"/>
  <c r="E1244" i="9"/>
  <c r="D1244" i="9"/>
  <c r="C1244" i="9"/>
  <c r="AU1243" i="9"/>
  <c r="O1243" i="9"/>
  <c r="K1243" i="9"/>
  <c r="J1243" i="9"/>
  <c r="H1243" i="9"/>
  <c r="G1243" i="9"/>
  <c r="E1243" i="9"/>
  <c r="D1243" i="9"/>
  <c r="C1243" i="9"/>
  <c r="AU1242" i="9"/>
  <c r="O1242" i="9"/>
  <c r="K1242" i="9"/>
  <c r="J1242" i="9"/>
  <c r="H1242" i="9"/>
  <c r="G1242" i="9"/>
  <c r="E1242" i="9"/>
  <c r="D1242" i="9"/>
  <c r="C1242" i="9"/>
  <c r="AU1241" i="9"/>
  <c r="O1241" i="9"/>
  <c r="K1241" i="9"/>
  <c r="J1241" i="9"/>
  <c r="H1241" i="9"/>
  <c r="G1241" i="9"/>
  <c r="F1241" i="9"/>
  <c r="E1241" i="9"/>
  <c r="D1241" i="9"/>
  <c r="C1241" i="9"/>
  <c r="AU1240" i="9"/>
  <c r="O1240" i="9"/>
  <c r="K1240" i="9"/>
  <c r="J1240" i="9"/>
  <c r="H1240" i="9"/>
  <c r="G1240" i="9"/>
  <c r="F1240" i="9"/>
  <c r="E1240" i="9"/>
  <c r="D1240" i="9"/>
  <c r="C1240" i="9"/>
  <c r="AU1239" i="9"/>
  <c r="BD1239" i="9" s="1"/>
  <c r="BP1239" i="9" s="1"/>
  <c r="O1239" i="9"/>
  <c r="K1239" i="9"/>
  <c r="J1239" i="9"/>
  <c r="H1239" i="9"/>
  <c r="G1239" i="9"/>
  <c r="E1239" i="9"/>
  <c r="D1239" i="9"/>
  <c r="C1239" i="9"/>
  <c r="AU1238" i="9"/>
  <c r="BD1238" i="9" s="1"/>
  <c r="BP1238" i="9" s="1"/>
  <c r="O1238" i="9"/>
  <c r="K1238" i="9"/>
  <c r="J1238" i="9"/>
  <c r="H1238" i="9"/>
  <c r="G1238" i="9"/>
  <c r="E1238" i="9"/>
  <c r="D1238" i="9"/>
  <c r="C1238" i="9"/>
  <c r="AU1237" i="9"/>
  <c r="BD1237" i="9" s="1"/>
  <c r="BP1237" i="9" s="1"/>
  <c r="O1237" i="9"/>
  <c r="K1237" i="9"/>
  <c r="J1237" i="9"/>
  <c r="H1237" i="9"/>
  <c r="G1237" i="9"/>
  <c r="F1237" i="9"/>
  <c r="E1237" i="9"/>
  <c r="D1237" i="9"/>
  <c r="C1237" i="9"/>
  <c r="AU1236" i="9"/>
  <c r="BD1236" i="9" s="1"/>
  <c r="BP1236" i="9" s="1"/>
  <c r="O1236" i="9"/>
  <c r="K1236" i="9"/>
  <c r="J1236" i="9"/>
  <c r="H1236" i="9"/>
  <c r="G1236" i="9"/>
  <c r="F1236" i="9"/>
  <c r="E1236" i="9"/>
  <c r="D1236" i="9"/>
  <c r="C1236" i="9"/>
  <c r="AU1235" i="9"/>
  <c r="BG1235" i="9" s="1"/>
  <c r="O1235" i="9"/>
  <c r="K1235" i="9"/>
  <c r="J1235" i="9"/>
  <c r="H1235" i="9"/>
  <c r="G1235" i="9"/>
  <c r="E1235" i="9"/>
  <c r="D1235" i="9"/>
  <c r="C1235" i="9"/>
  <c r="AU1234" i="9"/>
  <c r="BC1234" i="9" s="1"/>
  <c r="BO1234" i="9" s="1"/>
  <c r="O1234" i="9"/>
  <c r="K1234" i="9"/>
  <c r="J1234" i="9"/>
  <c r="H1234" i="9"/>
  <c r="G1234" i="9"/>
  <c r="E1234" i="9"/>
  <c r="D1234" i="9"/>
  <c r="C1234" i="9"/>
  <c r="AU1233" i="9"/>
  <c r="BD1233" i="9" s="1"/>
  <c r="BP1233" i="9" s="1"/>
  <c r="O1233" i="9"/>
  <c r="K1233" i="9"/>
  <c r="J1233" i="9"/>
  <c r="H1233" i="9"/>
  <c r="G1233" i="9"/>
  <c r="F1233" i="9"/>
  <c r="E1233" i="9"/>
  <c r="D1233" i="9"/>
  <c r="C1233" i="9"/>
  <c r="AU1232" i="9"/>
  <c r="O1232" i="9"/>
  <c r="K1232" i="9"/>
  <c r="J1232" i="9"/>
  <c r="H1232" i="9"/>
  <c r="G1232" i="9"/>
  <c r="F1232" i="9"/>
  <c r="E1232" i="9"/>
  <c r="D1232" i="9"/>
  <c r="C1232" i="9"/>
  <c r="AU1231" i="9"/>
  <c r="BC1231" i="9" s="1"/>
  <c r="BO1231" i="9" s="1"/>
  <c r="O1231" i="9"/>
  <c r="K1231" i="9"/>
  <c r="J1231" i="9"/>
  <c r="H1231" i="9"/>
  <c r="G1231" i="9"/>
  <c r="E1231" i="9"/>
  <c r="D1231" i="9"/>
  <c r="C1231" i="9"/>
  <c r="AU1230" i="9"/>
  <c r="BD1230" i="9" s="1"/>
  <c r="BP1230" i="9" s="1"/>
  <c r="O1230" i="9"/>
  <c r="K1230" i="9"/>
  <c r="J1230" i="9"/>
  <c r="H1230" i="9"/>
  <c r="G1230" i="9"/>
  <c r="E1230" i="9"/>
  <c r="D1230" i="9"/>
  <c r="C1230" i="9"/>
  <c r="AU1229" i="9"/>
  <c r="BD1229" i="9" s="1"/>
  <c r="BP1229" i="9" s="1"/>
  <c r="O1229" i="9"/>
  <c r="K1229" i="9"/>
  <c r="J1229" i="9"/>
  <c r="H1229" i="9"/>
  <c r="G1229" i="9"/>
  <c r="F1229" i="9"/>
  <c r="E1229" i="9"/>
  <c r="D1229" i="9"/>
  <c r="C1229" i="9"/>
  <c r="AU1228" i="9"/>
  <c r="BD1228" i="9" s="1"/>
  <c r="BP1228" i="9" s="1"/>
  <c r="O1228" i="9"/>
  <c r="K1228" i="9"/>
  <c r="J1228" i="9"/>
  <c r="H1228" i="9"/>
  <c r="G1228" i="9"/>
  <c r="F1228" i="9"/>
  <c r="E1228" i="9"/>
  <c r="D1228" i="9"/>
  <c r="C1228" i="9"/>
  <c r="AU1227" i="9"/>
  <c r="BD1227" i="9" s="1"/>
  <c r="BP1227" i="9" s="1"/>
  <c r="O1227" i="9"/>
  <c r="K1227" i="9"/>
  <c r="J1227" i="9"/>
  <c r="H1227" i="9"/>
  <c r="G1227" i="9"/>
  <c r="E1227" i="9"/>
  <c r="D1227" i="9"/>
  <c r="C1227" i="9"/>
  <c r="AU1226" i="9"/>
  <c r="O1226" i="9"/>
  <c r="K1226" i="9"/>
  <c r="J1226" i="9"/>
  <c r="H1226" i="9"/>
  <c r="G1226" i="9"/>
  <c r="E1226" i="9"/>
  <c r="D1226" i="9"/>
  <c r="C1226" i="9"/>
  <c r="AU1225" i="9"/>
  <c r="O1225" i="9"/>
  <c r="K1225" i="9"/>
  <c r="J1225" i="9"/>
  <c r="H1225" i="9"/>
  <c r="G1225" i="9"/>
  <c r="F1225" i="9"/>
  <c r="E1225" i="9"/>
  <c r="D1225" i="9"/>
  <c r="C1225" i="9"/>
  <c r="AU1224" i="9"/>
  <c r="O1224" i="9"/>
  <c r="K1224" i="9"/>
  <c r="J1224" i="9"/>
  <c r="H1224" i="9"/>
  <c r="G1224" i="9"/>
  <c r="F1224" i="9"/>
  <c r="E1224" i="9"/>
  <c r="D1224" i="9"/>
  <c r="C1224" i="9"/>
  <c r="AU1223" i="9"/>
  <c r="O1223" i="9"/>
  <c r="K1223" i="9"/>
  <c r="J1223" i="9"/>
  <c r="H1223" i="9"/>
  <c r="G1223" i="9"/>
  <c r="E1223" i="9"/>
  <c r="D1223" i="9"/>
  <c r="C1223" i="9"/>
  <c r="AU1222" i="9"/>
  <c r="BD1222" i="9" s="1"/>
  <c r="BP1222" i="9" s="1"/>
  <c r="O1222" i="9"/>
  <c r="K1222" i="9"/>
  <c r="J1222" i="9"/>
  <c r="H1222" i="9"/>
  <c r="G1222" i="9"/>
  <c r="F1222" i="9"/>
  <c r="E1222" i="9"/>
  <c r="D1222" i="9"/>
  <c r="C1222" i="9"/>
  <c r="AU1221" i="9"/>
  <c r="BD1221" i="9" s="1"/>
  <c r="BP1221" i="9" s="1"/>
  <c r="O1221" i="9"/>
  <c r="K1221" i="9"/>
  <c r="J1221" i="9"/>
  <c r="H1221" i="9"/>
  <c r="G1221" i="9"/>
  <c r="E1221" i="9"/>
  <c r="D1221" i="9"/>
  <c r="C1221" i="9"/>
  <c r="AU1220" i="9"/>
  <c r="O1220" i="9"/>
  <c r="K1220" i="9"/>
  <c r="J1220" i="9"/>
  <c r="H1220" i="9"/>
  <c r="G1220" i="9"/>
  <c r="F1220" i="9"/>
  <c r="E1220" i="9"/>
  <c r="D1220" i="9"/>
  <c r="C1220" i="9"/>
  <c r="AU1219" i="9"/>
  <c r="BA1219" i="9" s="1"/>
  <c r="BH1219" i="9" s="1"/>
  <c r="O1219" i="9"/>
  <c r="K1219" i="9"/>
  <c r="J1219" i="9"/>
  <c r="H1219" i="9"/>
  <c r="G1219" i="9"/>
  <c r="E1219" i="9"/>
  <c r="D1219" i="9"/>
  <c r="C1219" i="9"/>
  <c r="AU1218" i="9"/>
  <c r="O1218" i="9"/>
  <c r="K1218" i="9"/>
  <c r="J1218" i="9"/>
  <c r="H1218" i="9"/>
  <c r="G1218" i="9"/>
  <c r="F1218" i="9"/>
  <c r="E1218" i="9"/>
  <c r="D1218" i="9"/>
  <c r="C1218" i="9"/>
  <c r="AU1217" i="9"/>
  <c r="BD1217" i="9" s="1"/>
  <c r="BP1217" i="9" s="1"/>
  <c r="O1217" i="9"/>
  <c r="K1217" i="9"/>
  <c r="J1217" i="9"/>
  <c r="H1217" i="9"/>
  <c r="G1217" i="9"/>
  <c r="E1217" i="9"/>
  <c r="D1217" i="9"/>
  <c r="C1217" i="9"/>
  <c r="AU1216" i="9"/>
  <c r="BD1216" i="9" s="1"/>
  <c r="BP1216" i="9" s="1"/>
  <c r="O1216" i="9"/>
  <c r="K1216" i="9"/>
  <c r="J1216" i="9"/>
  <c r="H1216" i="9"/>
  <c r="G1216" i="9"/>
  <c r="F1216" i="9"/>
  <c r="E1216" i="9"/>
  <c r="D1216" i="9"/>
  <c r="C1216" i="9"/>
  <c r="AU1215" i="9"/>
  <c r="BG1215" i="9" s="1"/>
  <c r="O1215" i="9"/>
  <c r="K1215" i="9"/>
  <c r="J1215" i="9"/>
  <c r="H1215" i="9"/>
  <c r="G1215" i="9"/>
  <c r="D1215" i="9"/>
  <c r="C1215" i="9"/>
  <c r="AU1214" i="9"/>
  <c r="BG1214" i="9" s="1"/>
  <c r="O1214" i="9"/>
  <c r="K1214" i="9"/>
  <c r="J1214" i="9"/>
  <c r="H1214" i="9"/>
  <c r="G1214" i="9"/>
  <c r="F1214" i="9"/>
  <c r="E1214" i="9"/>
  <c r="D1214" i="9"/>
  <c r="C1214" i="9"/>
  <c r="AU1213" i="9"/>
  <c r="BG1213" i="9" s="1"/>
  <c r="O1213" i="9"/>
  <c r="K1213" i="9"/>
  <c r="J1213" i="9"/>
  <c r="H1213" i="9"/>
  <c r="G1213" i="9"/>
  <c r="F1213" i="9"/>
  <c r="E1213" i="9"/>
  <c r="D1213" i="9"/>
  <c r="C1213" i="9"/>
  <c r="AU1212" i="9"/>
  <c r="BG1212" i="9" s="1"/>
  <c r="O1212" i="9"/>
  <c r="K1212" i="9"/>
  <c r="J1212" i="9"/>
  <c r="H1212" i="9"/>
  <c r="G1212" i="9"/>
  <c r="F1212" i="9"/>
  <c r="E1212" i="9"/>
  <c r="D1212" i="9"/>
  <c r="C1212" i="9"/>
  <c r="AU1211" i="9"/>
  <c r="BG1211" i="9" s="1"/>
  <c r="O1211" i="9"/>
  <c r="K1211" i="9"/>
  <c r="J1211" i="9"/>
  <c r="H1211" i="9"/>
  <c r="G1211" i="9"/>
  <c r="F1211" i="9"/>
  <c r="E1211" i="9"/>
  <c r="D1211" i="9"/>
  <c r="C1211" i="9"/>
  <c r="AU1210" i="9"/>
  <c r="BG1210" i="9" s="1"/>
  <c r="O1210" i="9"/>
  <c r="K1210" i="9"/>
  <c r="J1210" i="9"/>
  <c r="H1210" i="9"/>
  <c r="G1210" i="9"/>
  <c r="F1210" i="9"/>
  <c r="E1210" i="9"/>
  <c r="D1210" i="9"/>
  <c r="C1210" i="9"/>
  <c r="AU1209" i="9"/>
  <c r="BG1209" i="9" s="1"/>
  <c r="O1209" i="9"/>
  <c r="K1209" i="9"/>
  <c r="J1209" i="9"/>
  <c r="H1209" i="9"/>
  <c r="G1209" i="9"/>
  <c r="F1209" i="9"/>
  <c r="E1209" i="9"/>
  <c r="D1209" i="9"/>
  <c r="C1209" i="9"/>
  <c r="AU1208" i="9"/>
  <c r="BG1208" i="9" s="1"/>
  <c r="O1208" i="9"/>
  <c r="K1208" i="9"/>
  <c r="J1208" i="9"/>
  <c r="H1208" i="9"/>
  <c r="G1208" i="9"/>
  <c r="F1208" i="9"/>
  <c r="E1208" i="9"/>
  <c r="D1208" i="9"/>
  <c r="C1208" i="9"/>
  <c r="AU1207" i="9"/>
  <c r="BG1207" i="9" s="1"/>
  <c r="O1207" i="9"/>
  <c r="K1207" i="9"/>
  <c r="J1207" i="9"/>
  <c r="H1207" i="9"/>
  <c r="G1207" i="9"/>
  <c r="F1207" i="9"/>
  <c r="E1207" i="9"/>
  <c r="D1207" i="9"/>
  <c r="C1207" i="9"/>
  <c r="AU1206" i="9"/>
  <c r="BG1206" i="9" s="1"/>
  <c r="O1206" i="9"/>
  <c r="K1206" i="9"/>
  <c r="J1206" i="9"/>
  <c r="H1206" i="9"/>
  <c r="G1206" i="9"/>
  <c r="F1206" i="9"/>
  <c r="E1206" i="9"/>
  <c r="D1206" i="9"/>
  <c r="C1206" i="9"/>
  <c r="AU1205" i="9"/>
  <c r="BG1205" i="9" s="1"/>
  <c r="O1205" i="9"/>
  <c r="K1205" i="9"/>
  <c r="J1205" i="9"/>
  <c r="H1205" i="9"/>
  <c r="G1205" i="9"/>
  <c r="F1205" i="9"/>
  <c r="E1205" i="9"/>
  <c r="D1205" i="9"/>
  <c r="C1205" i="9"/>
  <c r="AU1204" i="9"/>
  <c r="BG1204" i="9" s="1"/>
  <c r="O1204" i="9"/>
  <c r="K1204" i="9"/>
  <c r="J1204" i="9"/>
  <c r="H1204" i="9"/>
  <c r="G1204" i="9"/>
  <c r="F1204" i="9"/>
  <c r="E1204" i="9"/>
  <c r="D1204" i="9"/>
  <c r="C1204" i="9"/>
  <c r="AU1203" i="9"/>
  <c r="BG1203" i="9" s="1"/>
  <c r="O1203" i="9"/>
  <c r="K1203" i="9"/>
  <c r="J1203" i="9"/>
  <c r="H1203" i="9"/>
  <c r="G1203" i="9"/>
  <c r="F1203" i="9"/>
  <c r="E1203" i="9"/>
  <c r="D1203" i="9"/>
  <c r="C1203" i="9"/>
  <c r="AU1202" i="9"/>
  <c r="BG1202" i="9" s="1"/>
  <c r="O1202" i="9"/>
  <c r="K1202" i="9"/>
  <c r="J1202" i="9"/>
  <c r="H1202" i="9"/>
  <c r="G1202" i="9"/>
  <c r="E1202" i="9"/>
  <c r="D1202" i="9"/>
  <c r="C1202" i="9"/>
  <c r="AU1201" i="9"/>
  <c r="BG1201" i="9" s="1"/>
  <c r="O1201" i="9"/>
  <c r="K1201" i="9"/>
  <c r="J1201" i="9"/>
  <c r="H1201" i="9"/>
  <c r="G1201" i="9"/>
  <c r="E1201" i="9"/>
  <c r="D1201" i="9"/>
  <c r="C1201" i="9"/>
  <c r="AU1200" i="9"/>
  <c r="BG1200" i="9" s="1"/>
  <c r="O1200" i="9"/>
  <c r="K1200" i="9"/>
  <c r="J1200" i="9"/>
  <c r="H1200" i="9"/>
  <c r="G1200" i="9"/>
  <c r="F1200" i="9"/>
  <c r="E1200" i="9"/>
  <c r="D1200" i="9"/>
  <c r="C1200" i="9"/>
  <c r="AU1199" i="9"/>
  <c r="BG1199" i="9" s="1"/>
  <c r="O1199" i="9"/>
  <c r="K1199" i="9"/>
  <c r="J1199" i="9"/>
  <c r="H1199" i="9"/>
  <c r="G1199" i="9"/>
  <c r="F1199" i="9"/>
  <c r="E1199" i="9"/>
  <c r="D1199" i="9"/>
  <c r="C1199" i="9"/>
  <c r="AU1198" i="9"/>
  <c r="BG1198" i="9" s="1"/>
  <c r="O1198" i="9"/>
  <c r="K1198" i="9"/>
  <c r="J1198" i="9"/>
  <c r="H1198" i="9"/>
  <c r="G1198" i="9"/>
  <c r="E1198" i="9"/>
  <c r="D1198" i="9"/>
  <c r="C1198" i="9"/>
  <c r="AU1197" i="9"/>
  <c r="BG1197" i="9" s="1"/>
  <c r="O1197" i="9"/>
  <c r="K1197" i="9"/>
  <c r="J1197" i="9"/>
  <c r="H1197" i="9"/>
  <c r="G1197" i="9"/>
  <c r="E1197" i="9"/>
  <c r="D1197" i="9"/>
  <c r="C1197" i="9"/>
  <c r="AU1196" i="9"/>
  <c r="BG1196" i="9" s="1"/>
  <c r="O1196" i="9"/>
  <c r="K1196" i="9"/>
  <c r="J1196" i="9"/>
  <c r="H1196" i="9"/>
  <c r="G1196" i="9"/>
  <c r="F1196" i="9"/>
  <c r="E1196" i="9"/>
  <c r="D1196" i="9"/>
  <c r="C1196" i="9"/>
  <c r="AU1195" i="9"/>
  <c r="BG1195" i="9" s="1"/>
  <c r="O1195" i="9"/>
  <c r="K1195" i="9"/>
  <c r="J1195" i="9"/>
  <c r="H1195" i="9"/>
  <c r="G1195" i="9"/>
  <c r="F1195" i="9"/>
  <c r="E1195" i="9"/>
  <c r="D1195" i="9"/>
  <c r="C1195" i="9"/>
  <c r="AU1194" i="9"/>
  <c r="BG1194" i="9" s="1"/>
  <c r="O1194" i="9"/>
  <c r="K1194" i="9"/>
  <c r="J1194" i="9"/>
  <c r="H1194" i="9"/>
  <c r="G1194" i="9"/>
  <c r="E1194" i="9"/>
  <c r="D1194" i="9"/>
  <c r="C1194" i="9"/>
  <c r="AU1193" i="9"/>
  <c r="BC1193" i="9" s="1"/>
  <c r="BO1193" i="9" s="1"/>
  <c r="O1193" i="9"/>
  <c r="K1193" i="9"/>
  <c r="J1193" i="9"/>
  <c r="H1193" i="9"/>
  <c r="G1193" i="9"/>
  <c r="E1193" i="9"/>
  <c r="D1193" i="9"/>
  <c r="C1193" i="9"/>
  <c r="AU1192" i="9"/>
  <c r="BD1192" i="9" s="1"/>
  <c r="BP1192" i="9" s="1"/>
  <c r="O1192" i="9"/>
  <c r="K1192" i="9"/>
  <c r="J1192" i="9"/>
  <c r="H1192" i="9"/>
  <c r="G1192" i="9"/>
  <c r="F1192" i="9"/>
  <c r="E1192" i="9"/>
  <c r="D1192" i="9"/>
  <c r="C1192" i="9"/>
  <c r="AU1191" i="9"/>
  <c r="O1191" i="9"/>
  <c r="K1191" i="9"/>
  <c r="J1191" i="9"/>
  <c r="H1191" i="9"/>
  <c r="G1191" i="9"/>
  <c r="F1191" i="9"/>
  <c r="E1191" i="9"/>
  <c r="D1191" i="9"/>
  <c r="C1191" i="9"/>
  <c r="AU1190" i="9"/>
  <c r="BD1190" i="9" s="1"/>
  <c r="BP1190" i="9" s="1"/>
  <c r="O1190" i="9"/>
  <c r="K1190" i="9"/>
  <c r="J1190" i="9"/>
  <c r="H1190" i="9"/>
  <c r="G1190" i="9"/>
  <c r="E1190" i="9"/>
  <c r="D1190" i="9"/>
  <c r="C1190" i="9"/>
  <c r="AU1189" i="9"/>
  <c r="BD1189" i="9" s="1"/>
  <c r="BP1189" i="9" s="1"/>
  <c r="O1189" i="9"/>
  <c r="K1189" i="9"/>
  <c r="J1189" i="9"/>
  <c r="H1189" i="9"/>
  <c r="G1189" i="9"/>
  <c r="E1189" i="9"/>
  <c r="D1189" i="9"/>
  <c r="C1189" i="9"/>
  <c r="AU1188" i="9"/>
  <c r="BB1188" i="9" s="1"/>
  <c r="BN1188" i="9" s="1"/>
  <c r="O1188" i="9"/>
  <c r="K1188" i="9"/>
  <c r="J1188" i="9"/>
  <c r="H1188" i="9"/>
  <c r="G1188" i="9"/>
  <c r="F1188" i="9"/>
  <c r="E1188" i="9"/>
  <c r="D1188" i="9"/>
  <c r="C1188" i="9"/>
  <c r="AU1187" i="9"/>
  <c r="BB1187" i="9" s="1"/>
  <c r="BN1187" i="9" s="1"/>
  <c r="O1187" i="9"/>
  <c r="K1187" i="9"/>
  <c r="J1187" i="9"/>
  <c r="H1187" i="9"/>
  <c r="G1187" i="9"/>
  <c r="F1187" i="9"/>
  <c r="E1187" i="9"/>
  <c r="D1187" i="9"/>
  <c r="C1187" i="9"/>
  <c r="AU1186" i="9"/>
  <c r="BB1186" i="9" s="1"/>
  <c r="BN1186" i="9" s="1"/>
  <c r="O1186" i="9"/>
  <c r="K1186" i="9"/>
  <c r="J1186" i="9"/>
  <c r="H1186" i="9"/>
  <c r="G1186" i="9"/>
  <c r="E1186" i="9"/>
  <c r="D1186" i="9"/>
  <c r="C1186" i="9"/>
  <c r="AU1185" i="9"/>
  <c r="BB1185" i="9" s="1"/>
  <c r="BN1185" i="9" s="1"/>
  <c r="O1185" i="9"/>
  <c r="K1185" i="9"/>
  <c r="J1185" i="9"/>
  <c r="H1185" i="9"/>
  <c r="G1185" i="9"/>
  <c r="E1185" i="9"/>
  <c r="D1185" i="9"/>
  <c r="C1185" i="9"/>
  <c r="AU1184" i="9"/>
  <c r="BB1184" i="9" s="1"/>
  <c r="BN1184" i="9" s="1"/>
  <c r="O1184" i="9"/>
  <c r="K1184" i="9"/>
  <c r="J1184" i="9"/>
  <c r="H1184" i="9"/>
  <c r="G1184" i="9"/>
  <c r="F1184" i="9"/>
  <c r="E1184" i="9"/>
  <c r="D1184" i="9"/>
  <c r="C1184" i="9"/>
  <c r="AU1183" i="9"/>
  <c r="BB1183" i="9" s="1"/>
  <c r="BN1183" i="9" s="1"/>
  <c r="O1183" i="9"/>
  <c r="K1183" i="9"/>
  <c r="J1183" i="9"/>
  <c r="H1183" i="9"/>
  <c r="G1183" i="9"/>
  <c r="F1183" i="9"/>
  <c r="E1183" i="9"/>
  <c r="D1183" i="9"/>
  <c r="C1183" i="9"/>
  <c r="AU1182" i="9"/>
  <c r="BB1182" i="9" s="1"/>
  <c r="BN1182" i="9" s="1"/>
  <c r="O1182" i="9"/>
  <c r="K1182" i="9"/>
  <c r="J1182" i="9"/>
  <c r="H1182" i="9"/>
  <c r="G1182" i="9"/>
  <c r="E1182" i="9"/>
  <c r="D1182" i="9"/>
  <c r="C1182" i="9"/>
  <c r="AU1181" i="9"/>
  <c r="BB1181" i="9" s="1"/>
  <c r="BN1181" i="9" s="1"/>
  <c r="O1181" i="9"/>
  <c r="K1181" i="9"/>
  <c r="J1181" i="9"/>
  <c r="H1181" i="9"/>
  <c r="G1181" i="9"/>
  <c r="E1181" i="9"/>
  <c r="D1181" i="9"/>
  <c r="C1181" i="9"/>
  <c r="AU1180" i="9"/>
  <c r="BB1180" i="9" s="1"/>
  <c r="BN1180" i="9" s="1"/>
  <c r="O1180" i="9"/>
  <c r="K1180" i="9"/>
  <c r="J1180" i="9"/>
  <c r="H1180" i="9"/>
  <c r="G1180" i="9"/>
  <c r="F1180" i="9"/>
  <c r="E1180" i="9"/>
  <c r="D1180" i="9"/>
  <c r="C1180" i="9"/>
  <c r="AU1179" i="9"/>
  <c r="BB1179" i="9" s="1"/>
  <c r="BN1179" i="9" s="1"/>
  <c r="O1179" i="9"/>
  <c r="K1179" i="9"/>
  <c r="J1179" i="9"/>
  <c r="H1179" i="9"/>
  <c r="G1179" i="9"/>
  <c r="F1179" i="9"/>
  <c r="E1179" i="9"/>
  <c r="D1179" i="9"/>
  <c r="C1179" i="9"/>
  <c r="AU1178" i="9"/>
  <c r="BB1178" i="9" s="1"/>
  <c r="BN1178" i="9" s="1"/>
  <c r="O1178" i="9"/>
  <c r="K1178" i="9"/>
  <c r="J1178" i="9"/>
  <c r="H1178" i="9"/>
  <c r="G1178" i="9"/>
  <c r="E1178" i="9"/>
  <c r="D1178" i="9"/>
  <c r="C1178" i="9"/>
  <c r="AU1177" i="9"/>
  <c r="BB1177" i="9" s="1"/>
  <c r="BN1177" i="9" s="1"/>
  <c r="O1177" i="9"/>
  <c r="K1177" i="9"/>
  <c r="J1177" i="9"/>
  <c r="H1177" i="9"/>
  <c r="G1177" i="9"/>
  <c r="E1177" i="9"/>
  <c r="D1177" i="9"/>
  <c r="C1177" i="9"/>
  <c r="AU1176" i="9"/>
  <c r="BB1176" i="9" s="1"/>
  <c r="BN1176" i="9" s="1"/>
  <c r="O1176" i="9"/>
  <c r="K1176" i="9"/>
  <c r="J1176" i="9"/>
  <c r="H1176" i="9"/>
  <c r="G1176" i="9"/>
  <c r="F1176" i="9"/>
  <c r="E1176" i="9"/>
  <c r="D1176" i="9"/>
  <c r="C1176" i="9"/>
  <c r="AU1175" i="9"/>
  <c r="BB1175" i="9" s="1"/>
  <c r="BN1175" i="9" s="1"/>
  <c r="O1175" i="9"/>
  <c r="K1175" i="9"/>
  <c r="J1175" i="9"/>
  <c r="H1175" i="9"/>
  <c r="G1175" i="9"/>
  <c r="F1175" i="9"/>
  <c r="E1175" i="9"/>
  <c r="D1175" i="9"/>
  <c r="C1175" i="9"/>
  <c r="AU1174" i="9"/>
  <c r="BB1174" i="9" s="1"/>
  <c r="BN1174" i="9" s="1"/>
  <c r="O1174" i="9"/>
  <c r="K1174" i="9"/>
  <c r="J1174" i="9"/>
  <c r="H1174" i="9"/>
  <c r="G1174" i="9"/>
  <c r="E1174" i="9"/>
  <c r="D1174" i="9"/>
  <c r="C1174" i="9"/>
  <c r="AU1173" i="9"/>
  <c r="BB1173" i="9" s="1"/>
  <c r="BN1173" i="9" s="1"/>
  <c r="O1173" i="9"/>
  <c r="K1173" i="9"/>
  <c r="J1173" i="9"/>
  <c r="H1173" i="9"/>
  <c r="G1173" i="9"/>
  <c r="E1173" i="9"/>
  <c r="D1173" i="9"/>
  <c r="C1173" i="9"/>
  <c r="AU1172" i="9"/>
  <c r="BB1172" i="9" s="1"/>
  <c r="BN1172" i="9" s="1"/>
  <c r="O1172" i="9"/>
  <c r="K1172" i="9"/>
  <c r="J1172" i="9"/>
  <c r="H1172" i="9"/>
  <c r="G1172" i="9"/>
  <c r="F1172" i="9"/>
  <c r="E1172" i="9"/>
  <c r="D1172" i="9"/>
  <c r="C1172" i="9"/>
  <c r="AU1171" i="9"/>
  <c r="BB1171" i="9" s="1"/>
  <c r="BN1171" i="9" s="1"/>
  <c r="O1171" i="9"/>
  <c r="K1171" i="9"/>
  <c r="J1171" i="9"/>
  <c r="H1171" i="9"/>
  <c r="G1171" i="9"/>
  <c r="F1171" i="9"/>
  <c r="E1171" i="9"/>
  <c r="D1171" i="9"/>
  <c r="C1171" i="9"/>
  <c r="AU1170" i="9"/>
  <c r="BB1170" i="9" s="1"/>
  <c r="BN1170" i="9" s="1"/>
  <c r="O1170" i="9"/>
  <c r="K1170" i="9"/>
  <c r="J1170" i="9"/>
  <c r="H1170" i="9"/>
  <c r="G1170" i="9"/>
  <c r="E1170" i="9"/>
  <c r="D1170" i="9"/>
  <c r="C1170" i="9"/>
  <c r="AU1169" i="9"/>
  <c r="BB1169" i="9" s="1"/>
  <c r="BN1169" i="9" s="1"/>
  <c r="O1169" i="9"/>
  <c r="K1169" i="9"/>
  <c r="J1169" i="9"/>
  <c r="H1169" i="9"/>
  <c r="G1169" i="9"/>
  <c r="E1169" i="9"/>
  <c r="D1169" i="9"/>
  <c r="C1169" i="9"/>
  <c r="AU1168" i="9"/>
  <c r="BB1168" i="9" s="1"/>
  <c r="BN1168" i="9" s="1"/>
  <c r="O1168" i="9"/>
  <c r="K1168" i="9"/>
  <c r="J1168" i="9"/>
  <c r="H1168" i="9"/>
  <c r="G1168" i="9"/>
  <c r="F1168" i="9"/>
  <c r="E1168" i="9"/>
  <c r="D1168" i="9"/>
  <c r="C1168" i="9"/>
  <c r="AU1167" i="9"/>
  <c r="BB1167" i="9" s="1"/>
  <c r="BN1167" i="9" s="1"/>
  <c r="O1167" i="9"/>
  <c r="K1167" i="9"/>
  <c r="J1167" i="9"/>
  <c r="H1167" i="9"/>
  <c r="G1167" i="9"/>
  <c r="F1167" i="9"/>
  <c r="E1167" i="9"/>
  <c r="D1167" i="9"/>
  <c r="C1167" i="9"/>
  <c r="AU1166" i="9"/>
  <c r="BB1166" i="9" s="1"/>
  <c r="BN1166" i="9" s="1"/>
  <c r="O1166" i="9"/>
  <c r="K1166" i="9"/>
  <c r="J1166" i="9"/>
  <c r="H1166" i="9"/>
  <c r="G1166" i="9"/>
  <c r="E1166" i="9"/>
  <c r="D1166" i="9"/>
  <c r="C1166" i="9"/>
  <c r="AU1165" i="9"/>
  <c r="BB1165" i="9" s="1"/>
  <c r="BN1165" i="9" s="1"/>
  <c r="O1165" i="9"/>
  <c r="K1165" i="9"/>
  <c r="J1165" i="9"/>
  <c r="H1165" i="9"/>
  <c r="G1165" i="9"/>
  <c r="E1165" i="9"/>
  <c r="D1165" i="9"/>
  <c r="C1165" i="9"/>
  <c r="AU1164" i="9"/>
  <c r="BB1164" i="9" s="1"/>
  <c r="BN1164" i="9" s="1"/>
  <c r="O1164" i="9"/>
  <c r="K1164" i="9"/>
  <c r="J1164" i="9"/>
  <c r="H1164" i="9"/>
  <c r="G1164" i="9"/>
  <c r="F1164" i="9"/>
  <c r="E1164" i="9"/>
  <c r="D1164" i="9"/>
  <c r="C1164" i="9"/>
  <c r="AU1163" i="9"/>
  <c r="BB1163" i="9" s="1"/>
  <c r="BN1163" i="9" s="1"/>
  <c r="O1163" i="9"/>
  <c r="K1163" i="9"/>
  <c r="J1163" i="9"/>
  <c r="H1163" i="9"/>
  <c r="G1163" i="9"/>
  <c r="F1163" i="9"/>
  <c r="E1163" i="9"/>
  <c r="D1163" i="9"/>
  <c r="C1163" i="9"/>
  <c r="AU1162" i="9"/>
  <c r="BB1162" i="9" s="1"/>
  <c r="BN1162" i="9" s="1"/>
  <c r="O1162" i="9"/>
  <c r="K1162" i="9"/>
  <c r="J1162" i="9"/>
  <c r="H1162" i="9"/>
  <c r="G1162" i="9"/>
  <c r="E1162" i="9"/>
  <c r="D1162" i="9"/>
  <c r="C1162" i="9"/>
  <c r="AU1161" i="9"/>
  <c r="BB1161" i="9" s="1"/>
  <c r="BN1161" i="9" s="1"/>
  <c r="O1161" i="9"/>
  <c r="K1161" i="9"/>
  <c r="J1161" i="9"/>
  <c r="H1161" i="9"/>
  <c r="G1161" i="9"/>
  <c r="F1161" i="9"/>
  <c r="E1161" i="9"/>
  <c r="D1161" i="9"/>
  <c r="C1161" i="9"/>
  <c r="AU1160" i="9"/>
  <c r="O1160" i="9"/>
  <c r="K1160" i="9"/>
  <c r="J1160" i="9"/>
  <c r="H1160" i="9"/>
  <c r="G1160" i="9"/>
  <c r="E1160" i="9"/>
  <c r="D1160" i="9"/>
  <c r="C1160" i="9"/>
  <c r="AU1159" i="9"/>
  <c r="O1159" i="9"/>
  <c r="K1159" i="9"/>
  <c r="J1159" i="9"/>
  <c r="H1159" i="9"/>
  <c r="G1159" i="9"/>
  <c r="F1159" i="9"/>
  <c r="E1159" i="9"/>
  <c r="D1159" i="9"/>
  <c r="C1159" i="9"/>
  <c r="AU1158" i="9"/>
  <c r="BC1158" i="9" s="1"/>
  <c r="BO1158" i="9" s="1"/>
  <c r="O1158" i="9"/>
  <c r="K1158" i="9"/>
  <c r="J1158" i="9"/>
  <c r="H1158" i="9"/>
  <c r="G1158" i="9"/>
  <c r="E1158" i="9"/>
  <c r="D1158" i="9"/>
  <c r="C1158" i="9"/>
  <c r="AU1157" i="9"/>
  <c r="BC1157" i="9" s="1"/>
  <c r="BO1157" i="9" s="1"/>
  <c r="O1157" i="9"/>
  <c r="K1157" i="9"/>
  <c r="J1157" i="9"/>
  <c r="H1157" i="9"/>
  <c r="G1157" i="9"/>
  <c r="F1157" i="9"/>
  <c r="E1157" i="9"/>
  <c r="D1157" i="9"/>
  <c r="C1157" i="9"/>
  <c r="AU1156" i="9"/>
  <c r="O1156" i="9"/>
  <c r="K1156" i="9"/>
  <c r="J1156" i="9"/>
  <c r="H1156" i="9"/>
  <c r="G1156" i="9"/>
  <c r="E1156" i="9"/>
  <c r="D1156" i="9"/>
  <c r="C1156" i="9"/>
  <c r="AU1155" i="9"/>
  <c r="BC1155" i="9" s="1"/>
  <c r="BO1155" i="9" s="1"/>
  <c r="O1155" i="9"/>
  <c r="K1155" i="9"/>
  <c r="J1155" i="9"/>
  <c r="H1155" i="9"/>
  <c r="G1155" i="9"/>
  <c r="F1155" i="9"/>
  <c r="E1155" i="9"/>
  <c r="D1155" i="9"/>
  <c r="C1155" i="9"/>
  <c r="AU1154" i="9"/>
  <c r="O1154" i="9"/>
  <c r="K1154" i="9"/>
  <c r="J1154" i="9"/>
  <c r="H1154" i="9"/>
  <c r="G1154" i="9"/>
  <c r="D1154" i="9"/>
  <c r="C1154" i="9"/>
  <c r="AU1153" i="9"/>
  <c r="O1153" i="9"/>
  <c r="K1153" i="9"/>
  <c r="J1153" i="9"/>
  <c r="H1153" i="9"/>
  <c r="G1153" i="9"/>
  <c r="F1153" i="9"/>
  <c r="E1153" i="9"/>
  <c r="D1153" i="9"/>
  <c r="C1153" i="9"/>
  <c r="AU1152" i="9"/>
  <c r="O1152" i="9"/>
  <c r="K1152" i="9"/>
  <c r="J1152" i="9"/>
  <c r="H1152" i="9"/>
  <c r="G1152" i="9"/>
  <c r="F1152" i="9"/>
  <c r="E1152" i="9"/>
  <c r="D1152" i="9"/>
  <c r="C1152" i="9"/>
  <c r="AU1151" i="9"/>
  <c r="O1151" i="9"/>
  <c r="K1151" i="9"/>
  <c r="J1151" i="9"/>
  <c r="H1151" i="9"/>
  <c r="G1151" i="9"/>
  <c r="F1151" i="9"/>
  <c r="E1151" i="9"/>
  <c r="D1151" i="9"/>
  <c r="C1151" i="9"/>
  <c r="AU1150" i="9"/>
  <c r="BC1150" i="9" s="1"/>
  <c r="BO1150" i="9" s="1"/>
  <c r="O1150" i="9"/>
  <c r="K1150" i="9"/>
  <c r="J1150" i="9"/>
  <c r="H1150" i="9"/>
  <c r="G1150" i="9"/>
  <c r="F1150" i="9"/>
  <c r="E1150" i="9"/>
  <c r="D1150" i="9"/>
  <c r="C1150" i="9"/>
  <c r="AU1149" i="9"/>
  <c r="BC1149" i="9" s="1"/>
  <c r="BO1149" i="9" s="1"/>
  <c r="O1149" i="9"/>
  <c r="K1149" i="9"/>
  <c r="J1149" i="9"/>
  <c r="H1149" i="9"/>
  <c r="G1149" i="9"/>
  <c r="F1149" i="9"/>
  <c r="E1149" i="9"/>
  <c r="D1149" i="9"/>
  <c r="C1149" i="9"/>
  <c r="AU1148" i="9"/>
  <c r="O1148" i="9"/>
  <c r="K1148" i="9"/>
  <c r="J1148" i="9"/>
  <c r="H1148" i="9"/>
  <c r="G1148" i="9"/>
  <c r="F1148" i="9"/>
  <c r="E1148" i="9"/>
  <c r="D1148" i="9"/>
  <c r="C1148" i="9"/>
  <c r="AU1147" i="9"/>
  <c r="O1147" i="9"/>
  <c r="K1147" i="9"/>
  <c r="J1147" i="9"/>
  <c r="H1147" i="9"/>
  <c r="G1147" i="9"/>
  <c r="F1147" i="9"/>
  <c r="E1147" i="9"/>
  <c r="D1147" i="9"/>
  <c r="C1147" i="9"/>
  <c r="AU1146" i="9"/>
  <c r="O1146" i="9"/>
  <c r="K1146" i="9"/>
  <c r="J1146" i="9"/>
  <c r="H1146" i="9"/>
  <c r="G1146" i="9"/>
  <c r="F1146" i="9"/>
  <c r="E1146" i="9"/>
  <c r="D1146" i="9"/>
  <c r="C1146" i="9"/>
  <c r="AU1145" i="9"/>
  <c r="BD1145" i="9" s="1"/>
  <c r="BP1145" i="9" s="1"/>
  <c r="O1145" i="9"/>
  <c r="K1145" i="9"/>
  <c r="J1145" i="9"/>
  <c r="H1145" i="9"/>
  <c r="G1145" i="9"/>
  <c r="F1145" i="9"/>
  <c r="E1145" i="9"/>
  <c r="D1145" i="9"/>
  <c r="C1145" i="9"/>
  <c r="AU1144" i="9"/>
  <c r="BD1144" i="9" s="1"/>
  <c r="BP1144" i="9" s="1"/>
  <c r="O1144" i="9"/>
  <c r="K1144" i="9"/>
  <c r="J1144" i="9"/>
  <c r="H1144" i="9"/>
  <c r="G1144" i="9"/>
  <c r="F1144" i="9"/>
  <c r="E1144" i="9"/>
  <c r="D1144" i="9"/>
  <c r="C1144" i="9"/>
  <c r="AU1143" i="9"/>
  <c r="O1143" i="9"/>
  <c r="K1143" i="9"/>
  <c r="J1143" i="9"/>
  <c r="H1143" i="9"/>
  <c r="G1143" i="9"/>
  <c r="F1143" i="9"/>
  <c r="E1143" i="9"/>
  <c r="D1143" i="9"/>
  <c r="C1143" i="9"/>
  <c r="AU1142" i="9"/>
  <c r="O1142" i="9"/>
  <c r="K1142" i="9"/>
  <c r="J1142" i="9"/>
  <c r="H1142" i="9"/>
  <c r="G1142" i="9"/>
  <c r="F1142" i="9"/>
  <c r="E1142" i="9"/>
  <c r="D1142" i="9"/>
  <c r="C1142" i="9"/>
  <c r="AU1141" i="9"/>
  <c r="BD1141" i="9" s="1"/>
  <c r="BP1141" i="9" s="1"/>
  <c r="O1141" i="9"/>
  <c r="K1141" i="9"/>
  <c r="J1141" i="9"/>
  <c r="H1141" i="9"/>
  <c r="G1141" i="9"/>
  <c r="F1141" i="9"/>
  <c r="E1141" i="9"/>
  <c r="D1141" i="9"/>
  <c r="C1141" i="9"/>
  <c r="AU1140" i="9"/>
  <c r="BD1140" i="9" s="1"/>
  <c r="BP1140" i="9" s="1"/>
  <c r="O1140" i="9"/>
  <c r="K1140" i="9"/>
  <c r="J1140" i="9"/>
  <c r="H1140" i="9"/>
  <c r="G1140" i="9"/>
  <c r="F1140" i="9"/>
  <c r="E1140" i="9"/>
  <c r="D1140" i="9"/>
  <c r="C1140" i="9"/>
  <c r="AU1139" i="9"/>
  <c r="O1139" i="9"/>
  <c r="K1139" i="9"/>
  <c r="J1139" i="9"/>
  <c r="H1139" i="9"/>
  <c r="G1139" i="9"/>
  <c r="F1139" i="9"/>
  <c r="E1139" i="9"/>
  <c r="D1139" i="9"/>
  <c r="C1139" i="9"/>
  <c r="AU1138" i="9"/>
  <c r="O1138" i="9"/>
  <c r="K1138" i="9"/>
  <c r="J1138" i="9"/>
  <c r="H1138" i="9"/>
  <c r="G1138" i="9"/>
  <c r="F1138" i="9"/>
  <c r="E1138" i="9"/>
  <c r="D1138" i="9"/>
  <c r="C1138" i="9"/>
  <c r="AU1137" i="9"/>
  <c r="BD1137" i="9" s="1"/>
  <c r="BP1137" i="9" s="1"/>
  <c r="O1137" i="9"/>
  <c r="K1137" i="9"/>
  <c r="J1137" i="9"/>
  <c r="H1137" i="9"/>
  <c r="G1137" i="9"/>
  <c r="E1137" i="9"/>
  <c r="D1137" i="9"/>
  <c r="C1137" i="9"/>
  <c r="AU1136" i="9"/>
  <c r="BE1136" i="9" s="1"/>
  <c r="BL1136" i="9" s="1"/>
  <c r="BJ1136" i="9" s="1"/>
  <c r="O1136" i="9"/>
  <c r="K1136" i="9"/>
  <c r="J1136" i="9"/>
  <c r="H1136" i="9"/>
  <c r="G1136" i="9"/>
  <c r="E1136" i="9"/>
  <c r="D1136" i="9"/>
  <c r="C1136" i="9"/>
  <c r="AU1135" i="9"/>
  <c r="O1135" i="9"/>
  <c r="K1135" i="9"/>
  <c r="J1135" i="9"/>
  <c r="H1135" i="9"/>
  <c r="G1135" i="9"/>
  <c r="F1135" i="9"/>
  <c r="E1135" i="9"/>
  <c r="D1135" i="9"/>
  <c r="C1135" i="9"/>
  <c r="AU1134" i="9"/>
  <c r="O1134" i="9"/>
  <c r="K1134" i="9"/>
  <c r="J1134" i="9"/>
  <c r="H1134" i="9"/>
  <c r="G1134" i="9"/>
  <c r="F1134" i="9"/>
  <c r="E1134" i="9"/>
  <c r="D1134" i="9"/>
  <c r="C1134" i="9"/>
  <c r="AU1133" i="9"/>
  <c r="BG1133" i="9" s="1"/>
  <c r="O1133" i="9"/>
  <c r="K1133" i="9"/>
  <c r="J1133" i="9"/>
  <c r="H1133" i="9"/>
  <c r="G1133" i="9"/>
  <c r="E1133" i="9"/>
  <c r="D1133" i="9"/>
  <c r="C1133" i="9"/>
  <c r="AU1132" i="9"/>
  <c r="BE1132" i="9" s="1"/>
  <c r="O1132" i="9"/>
  <c r="K1132" i="9"/>
  <c r="J1132" i="9"/>
  <c r="H1132" i="9"/>
  <c r="G1132" i="9"/>
  <c r="E1132" i="9"/>
  <c r="D1132" i="9"/>
  <c r="C1132" i="9"/>
  <c r="AU1131" i="9"/>
  <c r="BE1131" i="9" s="1"/>
  <c r="O1131" i="9"/>
  <c r="K1131" i="9"/>
  <c r="J1131" i="9"/>
  <c r="H1131" i="9"/>
  <c r="G1131" i="9"/>
  <c r="F1131" i="9"/>
  <c r="E1131" i="9"/>
  <c r="D1131" i="9"/>
  <c r="C1131" i="9"/>
  <c r="AU1130" i="9"/>
  <c r="BE1130" i="9" s="1"/>
  <c r="O1130" i="9"/>
  <c r="K1130" i="9"/>
  <c r="J1130" i="9"/>
  <c r="H1130" i="9"/>
  <c r="G1130" i="9"/>
  <c r="F1130" i="9"/>
  <c r="E1130" i="9"/>
  <c r="D1130" i="9"/>
  <c r="C1130" i="9"/>
  <c r="AU1129" i="9"/>
  <c r="BE1129" i="9" s="1"/>
  <c r="O1129" i="9"/>
  <c r="K1129" i="9"/>
  <c r="J1129" i="9"/>
  <c r="H1129" i="9"/>
  <c r="G1129" i="9"/>
  <c r="E1129" i="9"/>
  <c r="D1129" i="9"/>
  <c r="C1129" i="9"/>
  <c r="AU1128" i="9"/>
  <c r="BE1128" i="9" s="1"/>
  <c r="O1128" i="9"/>
  <c r="K1128" i="9"/>
  <c r="J1128" i="9"/>
  <c r="H1128" i="9"/>
  <c r="G1128" i="9"/>
  <c r="E1128" i="9"/>
  <c r="D1128" i="9"/>
  <c r="C1128" i="9"/>
  <c r="AU1127" i="9"/>
  <c r="BE1127" i="9" s="1"/>
  <c r="O1127" i="9"/>
  <c r="K1127" i="9"/>
  <c r="J1127" i="9"/>
  <c r="H1127" i="9"/>
  <c r="G1127" i="9"/>
  <c r="F1127" i="9"/>
  <c r="E1127" i="9"/>
  <c r="D1127" i="9"/>
  <c r="C1127" i="9"/>
  <c r="AU1126" i="9"/>
  <c r="BE1126" i="9" s="1"/>
  <c r="O1126" i="9"/>
  <c r="K1126" i="9"/>
  <c r="J1126" i="9"/>
  <c r="H1126" i="9"/>
  <c r="G1126" i="9"/>
  <c r="F1126" i="9"/>
  <c r="E1126" i="9"/>
  <c r="D1126" i="9"/>
  <c r="C1126" i="9"/>
  <c r="AU1125" i="9"/>
  <c r="BE1125" i="9" s="1"/>
  <c r="O1125" i="9"/>
  <c r="K1125" i="9"/>
  <c r="J1125" i="9"/>
  <c r="H1125" i="9"/>
  <c r="G1125" i="9"/>
  <c r="E1125" i="9"/>
  <c r="D1125" i="9"/>
  <c r="C1125" i="9"/>
  <c r="AU1124" i="9"/>
  <c r="BE1124" i="9" s="1"/>
  <c r="O1124" i="9"/>
  <c r="K1124" i="9"/>
  <c r="J1124" i="9"/>
  <c r="H1124" i="9"/>
  <c r="G1124" i="9"/>
  <c r="E1124" i="9"/>
  <c r="D1124" i="9"/>
  <c r="C1124" i="9"/>
  <c r="AU1123" i="9"/>
  <c r="BE1123" i="9" s="1"/>
  <c r="O1123" i="9"/>
  <c r="K1123" i="9"/>
  <c r="J1123" i="9"/>
  <c r="H1123" i="9"/>
  <c r="G1123" i="9"/>
  <c r="F1123" i="9"/>
  <c r="E1123" i="9"/>
  <c r="D1123" i="9"/>
  <c r="C1123" i="9"/>
  <c r="AU1122" i="9"/>
  <c r="BE1122" i="9" s="1"/>
  <c r="O1122" i="9"/>
  <c r="K1122" i="9"/>
  <c r="J1122" i="9"/>
  <c r="H1122" i="9"/>
  <c r="G1122" i="9"/>
  <c r="F1122" i="9"/>
  <c r="E1122" i="9"/>
  <c r="D1122" i="9"/>
  <c r="C1122" i="9"/>
  <c r="AU1121" i="9"/>
  <c r="BE1121" i="9" s="1"/>
  <c r="O1121" i="9"/>
  <c r="K1121" i="9"/>
  <c r="J1121" i="9"/>
  <c r="H1121" i="9"/>
  <c r="G1121" i="9"/>
  <c r="E1121" i="9"/>
  <c r="D1121" i="9"/>
  <c r="C1121" i="9"/>
  <c r="AU1120" i="9"/>
  <c r="BE1120" i="9" s="1"/>
  <c r="O1120" i="9"/>
  <c r="K1120" i="9"/>
  <c r="J1120" i="9"/>
  <c r="H1120" i="9"/>
  <c r="G1120" i="9"/>
  <c r="E1120" i="9"/>
  <c r="D1120" i="9"/>
  <c r="C1120" i="9"/>
  <c r="AU1119" i="9"/>
  <c r="BE1119" i="9" s="1"/>
  <c r="O1119" i="9"/>
  <c r="K1119" i="9"/>
  <c r="J1119" i="9"/>
  <c r="H1119" i="9"/>
  <c r="G1119" i="9"/>
  <c r="F1119" i="9"/>
  <c r="E1119" i="9"/>
  <c r="D1119" i="9"/>
  <c r="C1119" i="9"/>
  <c r="AU1118" i="9"/>
  <c r="BE1118" i="9" s="1"/>
  <c r="O1118" i="9"/>
  <c r="K1118" i="9"/>
  <c r="J1118" i="9"/>
  <c r="H1118" i="9"/>
  <c r="G1118" i="9"/>
  <c r="F1118" i="9"/>
  <c r="E1118" i="9"/>
  <c r="D1118" i="9"/>
  <c r="C1118" i="9"/>
  <c r="AU1117" i="9"/>
  <c r="BE1117" i="9" s="1"/>
  <c r="O1117" i="9"/>
  <c r="K1117" i="9"/>
  <c r="J1117" i="9"/>
  <c r="H1117" i="9"/>
  <c r="G1117" i="9"/>
  <c r="E1117" i="9"/>
  <c r="D1117" i="9"/>
  <c r="C1117" i="9"/>
  <c r="AU1116" i="9"/>
  <c r="BE1116" i="9" s="1"/>
  <c r="O1116" i="9"/>
  <c r="K1116" i="9"/>
  <c r="J1116" i="9"/>
  <c r="H1116" i="9"/>
  <c r="G1116" i="9"/>
  <c r="E1116" i="9"/>
  <c r="D1116" i="9"/>
  <c r="C1116" i="9"/>
  <c r="AU1115" i="9"/>
  <c r="BE1115" i="9" s="1"/>
  <c r="O1115" i="9"/>
  <c r="K1115" i="9"/>
  <c r="J1115" i="9"/>
  <c r="H1115" i="9"/>
  <c r="G1115" i="9"/>
  <c r="F1115" i="9"/>
  <c r="E1115" i="9"/>
  <c r="D1115" i="9"/>
  <c r="C1115" i="9"/>
  <c r="AU1114" i="9"/>
  <c r="BE1114" i="9" s="1"/>
  <c r="O1114" i="9"/>
  <c r="K1114" i="9"/>
  <c r="J1114" i="9"/>
  <c r="H1114" i="9"/>
  <c r="G1114" i="9"/>
  <c r="F1114" i="9"/>
  <c r="E1114" i="9"/>
  <c r="D1114" i="9"/>
  <c r="C1114" i="9"/>
  <c r="AU1113" i="9"/>
  <c r="BE1113" i="9" s="1"/>
  <c r="O1113" i="9"/>
  <c r="K1113" i="9"/>
  <c r="J1113" i="9"/>
  <c r="H1113" i="9"/>
  <c r="G1113" i="9"/>
  <c r="E1113" i="9"/>
  <c r="D1113" i="9"/>
  <c r="C1113" i="9"/>
  <c r="AU1112" i="9"/>
  <c r="BE1112" i="9" s="1"/>
  <c r="O1112" i="9"/>
  <c r="K1112" i="9"/>
  <c r="J1112" i="9"/>
  <c r="H1112" i="9"/>
  <c r="G1112" i="9"/>
  <c r="E1112" i="9"/>
  <c r="D1112" i="9"/>
  <c r="C1112" i="9"/>
  <c r="AU1111" i="9"/>
  <c r="BE1111" i="9" s="1"/>
  <c r="O1111" i="9"/>
  <c r="K1111" i="9"/>
  <c r="J1111" i="9"/>
  <c r="H1111" i="9"/>
  <c r="G1111" i="9"/>
  <c r="F1111" i="9"/>
  <c r="E1111" i="9"/>
  <c r="D1111" i="9"/>
  <c r="C1111" i="9"/>
  <c r="AU1110" i="9"/>
  <c r="BE1110" i="9" s="1"/>
  <c r="O1110" i="9"/>
  <c r="K1110" i="9"/>
  <c r="J1110" i="9"/>
  <c r="H1110" i="9"/>
  <c r="G1110" i="9"/>
  <c r="F1110" i="9"/>
  <c r="E1110" i="9"/>
  <c r="D1110" i="9"/>
  <c r="C1110" i="9"/>
  <c r="J13" i="19"/>
  <c r="I13" i="19"/>
  <c r="I25" i="20"/>
  <c r="J25" i="20"/>
  <c r="D26" i="20"/>
  <c r="D27" i="20" s="1"/>
  <c r="G26" i="20"/>
  <c r="I26" i="20" s="1"/>
  <c r="J26" i="20" s="1"/>
  <c r="I28" i="20"/>
  <c r="J28" i="20"/>
  <c r="I29" i="20"/>
  <c r="J29" i="20" s="1"/>
  <c r="I30" i="20"/>
  <c r="J30" i="20"/>
  <c r="I31" i="20"/>
  <c r="J31" i="20" s="1"/>
  <c r="D32" i="20"/>
  <c r="D33" i="20" s="1"/>
  <c r="D34" i="20" s="1"/>
  <c r="D35" i="20" s="1"/>
  <c r="D36" i="20" s="1"/>
  <c r="D37" i="20" s="1"/>
  <c r="D38" i="20" s="1"/>
  <c r="D39" i="20" s="1"/>
  <c r="G32" i="20"/>
  <c r="I32" i="20" s="1"/>
  <c r="J32" i="20" s="1"/>
  <c r="G33" i="20"/>
  <c r="I33" i="20"/>
  <c r="J33" i="20"/>
  <c r="G34" i="20"/>
  <c r="I34" i="20"/>
  <c r="J34" i="20"/>
  <c r="G35" i="20"/>
  <c r="I35" i="20" s="1"/>
  <c r="J35" i="20" s="1"/>
  <c r="G36" i="20"/>
  <c r="I36" i="20"/>
  <c r="J36" i="20" s="1"/>
  <c r="G37" i="20"/>
  <c r="I37" i="20"/>
  <c r="J37" i="20" s="1"/>
  <c r="G38" i="20"/>
  <c r="I38" i="20"/>
  <c r="J38" i="20"/>
  <c r="G39" i="20"/>
  <c r="I39" i="20" s="1"/>
  <c r="J39" i="20" s="1"/>
  <c r="I40" i="20"/>
  <c r="J40" i="20" s="1"/>
  <c r="I41" i="20"/>
  <c r="J41" i="20"/>
  <c r="I42" i="20"/>
  <c r="J42" i="20" s="1"/>
  <c r="I43" i="20"/>
  <c r="J43" i="20"/>
  <c r="D44" i="20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G44" i="20"/>
  <c r="I44" i="20"/>
  <c r="J44" i="20" s="1"/>
  <c r="G45" i="20"/>
  <c r="I45" i="20"/>
  <c r="J45" i="20" s="1"/>
  <c r="G46" i="20"/>
  <c r="I46" i="20" s="1"/>
  <c r="J46" i="20" s="1"/>
  <c r="G47" i="20"/>
  <c r="I47" i="20" s="1"/>
  <c r="J47" i="20" s="1"/>
  <c r="G48" i="20"/>
  <c r="I48" i="20" s="1"/>
  <c r="J48" i="20"/>
  <c r="G49" i="20"/>
  <c r="I49" i="20" s="1"/>
  <c r="J49" i="20" s="1"/>
  <c r="G50" i="20"/>
  <c r="I50" i="20"/>
  <c r="J50" i="20" s="1"/>
  <c r="G51" i="20"/>
  <c r="I51" i="20"/>
  <c r="J51" i="20"/>
  <c r="G52" i="20"/>
  <c r="I52" i="20"/>
  <c r="J52" i="20" s="1"/>
  <c r="G53" i="20"/>
  <c r="I53" i="20" s="1"/>
  <c r="J53" i="20" s="1"/>
  <c r="G54" i="20"/>
  <c r="I54" i="20"/>
  <c r="J54" i="20" s="1"/>
  <c r="G55" i="20"/>
  <c r="I55" i="20"/>
  <c r="J55" i="20" s="1"/>
  <c r="I56" i="20"/>
  <c r="J56" i="20" s="1"/>
  <c r="I57" i="20"/>
  <c r="J57" i="20"/>
  <c r="I58" i="20"/>
  <c r="J58" i="20"/>
  <c r="I59" i="20"/>
  <c r="J59" i="20" s="1"/>
  <c r="H6" i="20"/>
  <c r="G6" i="20"/>
  <c r="I6" i="20" s="1"/>
  <c r="J6" i="20" s="1"/>
  <c r="I71" i="20"/>
  <c r="J71" i="20" s="1"/>
  <c r="I70" i="20"/>
  <c r="J70" i="20" s="1"/>
  <c r="I69" i="20"/>
  <c r="J69" i="20" s="1"/>
  <c r="I68" i="20"/>
  <c r="J68" i="20" s="1"/>
  <c r="I67" i="20"/>
  <c r="J67" i="20" s="1"/>
  <c r="I66" i="20"/>
  <c r="J66" i="20" s="1"/>
  <c r="I65" i="20"/>
  <c r="J65" i="20" s="1"/>
  <c r="I64" i="20"/>
  <c r="J64" i="20" s="1"/>
  <c r="I63" i="20"/>
  <c r="J63" i="20" s="1"/>
  <c r="I62" i="20"/>
  <c r="J62" i="20" s="1"/>
  <c r="I61" i="20"/>
  <c r="J61" i="20" s="1"/>
  <c r="I60" i="20"/>
  <c r="J60" i="20" s="1"/>
  <c r="I24" i="20"/>
  <c r="J24" i="20" s="1"/>
  <c r="I23" i="20"/>
  <c r="J23" i="20" s="1"/>
  <c r="I22" i="20"/>
  <c r="J22" i="20" s="1"/>
  <c r="I21" i="20"/>
  <c r="J21" i="20" s="1"/>
  <c r="G20" i="20"/>
  <c r="I20" i="20" s="1"/>
  <c r="J20" i="20" s="1"/>
  <c r="D20" i="20"/>
  <c r="I17" i="20"/>
  <c r="J17" i="20" s="1"/>
  <c r="I16" i="20"/>
  <c r="J16" i="20" s="1"/>
  <c r="I15" i="20"/>
  <c r="J15" i="20" s="1"/>
  <c r="I14" i="20"/>
  <c r="J14" i="20" s="1"/>
  <c r="G13" i="20"/>
  <c r="I13" i="20" s="1"/>
  <c r="J13" i="20" s="1"/>
  <c r="D13" i="20"/>
  <c r="I1262" i="9" l="1"/>
  <c r="L1262" i="9"/>
  <c r="M1262" i="9"/>
  <c r="M1344" i="9"/>
  <c r="L1344" i="9"/>
  <c r="N1416" i="9"/>
  <c r="M1416" i="9"/>
  <c r="L1416" i="9"/>
  <c r="M1220" i="9"/>
  <c r="L1220" i="9"/>
  <c r="M1355" i="9"/>
  <c r="L1355" i="9"/>
  <c r="N1373" i="9"/>
  <c r="M1373" i="9"/>
  <c r="L1373" i="9"/>
  <c r="N1399" i="9"/>
  <c r="M1399" i="9"/>
  <c r="L1399" i="9"/>
  <c r="N1405" i="9"/>
  <c r="M1405" i="9"/>
  <c r="L1405" i="9"/>
  <c r="N1447" i="9"/>
  <c r="M1447" i="9"/>
  <c r="L1447" i="9"/>
  <c r="I1187" i="9"/>
  <c r="M1187" i="9"/>
  <c r="L1187" i="9"/>
  <c r="I1192" i="9"/>
  <c r="M1192" i="9"/>
  <c r="L1192" i="9"/>
  <c r="N1211" i="9"/>
  <c r="M1211" i="9"/>
  <c r="L1211" i="9"/>
  <c r="I1231" i="9"/>
  <c r="M1231" i="9"/>
  <c r="L1231" i="9"/>
  <c r="I1247" i="9"/>
  <c r="M1247" i="9"/>
  <c r="L1247" i="9"/>
  <c r="I1266" i="9"/>
  <c r="L1266" i="9"/>
  <c r="M1266" i="9"/>
  <c r="I1270" i="9"/>
  <c r="L1270" i="9"/>
  <c r="M1270" i="9"/>
  <c r="N1274" i="9"/>
  <c r="L1274" i="9"/>
  <c r="M1274" i="9"/>
  <c r="I1285" i="9"/>
  <c r="M1285" i="9"/>
  <c r="L1285" i="9"/>
  <c r="N1290" i="9"/>
  <c r="L1290" i="9"/>
  <c r="M1290" i="9"/>
  <c r="N1295" i="9"/>
  <c r="M1295" i="9"/>
  <c r="L1295" i="9"/>
  <c r="N1301" i="9"/>
  <c r="M1301" i="9"/>
  <c r="L1301" i="9"/>
  <c r="N1306" i="9"/>
  <c r="L1306" i="9"/>
  <c r="M1306" i="9"/>
  <c r="N1311" i="9"/>
  <c r="M1311" i="9"/>
  <c r="L1311" i="9"/>
  <c r="N1317" i="9"/>
  <c r="M1317" i="9"/>
  <c r="L1317" i="9"/>
  <c r="N1322" i="9"/>
  <c r="L1322" i="9"/>
  <c r="M1322" i="9"/>
  <c r="N1326" i="9"/>
  <c r="L1326" i="9"/>
  <c r="M1326" i="9"/>
  <c r="N1330" i="9"/>
  <c r="L1330" i="9"/>
  <c r="M1330" i="9"/>
  <c r="I1334" i="9"/>
  <c r="L1334" i="9"/>
  <c r="M1334" i="9"/>
  <c r="N1339" i="9"/>
  <c r="M1339" i="9"/>
  <c r="L1339" i="9"/>
  <c r="N1350" i="9"/>
  <c r="L1350" i="9"/>
  <c r="M1350" i="9"/>
  <c r="N1361" i="9"/>
  <c r="M1361" i="9"/>
  <c r="L1361" i="9"/>
  <c r="N1362" i="9"/>
  <c r="L1362" i="9"/>
  <c r="M1362" i="9"/>
  <c r="N1368" i="9"/>
  <c r="M1368" i="9"/>
  <c r="L1368" i="9"/>
  <c r="N1374" i="9"/>
  <c r="L1374" i="9"/>
  <c r="M1374" i="9"/>
  <c r="N1375" i="9"/>
  <c r="M1375" i="9"/>
  <c r="L1375" i="9"/>
  <c r="N1411" i="9"/>
  <c r="M1411" i="9"/>
  <c r="L1411" i="9"/>
  <c r="N1434" i="9"/>
  <c r="L1434" i="9"/>
  <c r="M1434" i="9"/>
  <c r="N1441" i="9"/>
  <c r="M1441" i="9"/>
  <c r="L1441" i="9"/>
  <c r="N1448" i="9"/>
  <c r="M1448" i="9"/>
  <c r="L1448" i="9"/>
  <c r="N1452" i="9"/>
  <c r="M1452" i="9"/>
  <c r="L1452" i="9"/>
  <c r="N1460" i="9"/>
  <c r="M1460" i="9"/>
  <c r="L1460" i="9"/>
  <c r="N1466" i="9"/>
  <c r="L1466" i="9"/>
  <c r="M1466" i="9"/>
  <c r="N1471" i="9"/>
  <c r="M1471" i="9"/>
  <c r="L1471" i="9"/>
  <c r="N1475" i="9"/>
  <c r="M1475" i="9"/>
  <c r="L1475" i="9"/>
  <c r="N1492" i="9"/>
  <c r="L1492" i="9"/>
  <c r="M1492" i="9"/>
  <c r="N1498" i="9"/>
  <c r="M1498" i="9"/>
  <c r="L1498" i="9"/>
  <c r="N1503" i="9"/>
  <c r="L1503" i="9"/>
  <c r="M1503" i="9"/>
  <c r="N1504" i="9"/>
  <c r="M1504" i="9"/>
  <c r="L1504" i="9"/>
  <c r="I1137" i="9"/>
  <c r="M1137" i="9"/>
  <c r="L1137" i="9"/>
  <c r="N1387" i="9"/>
  <c r="M1387" i="9"/>
  <c r="L1387" i="9"/>
  <c r="N1421" i="9"/>
  <c r="M1421" i="9"/>
  <c r="L1421" i="9"/>
  <c r="N1428" i="9"/>
  <c r="M1428" i="9"/>
  <c r="L1428" i="9"/>
  <c r="N1446" i="9"/>
  <c r="L1446" i="9"/>
  <c r="M1446" i="9"/>
  <c r="N1481" i="9"/>
  <c r="M1481" i="9"/>
  <c r="L1481" i="9"/>
  <c r="N1486" i="9"/>
  <c r="M1486" i="9"/>
  <c r="L1486" i="9"/>
  <c r="N1491" i="9"/>
  <c r="L1491" i="9"/>
  <c r="M1491" i="9"/>
  <c r="N1111" i="9"/>
  <c r="M1111" i="9"/>
  <c r="L1111" i="9"/>
  <c r="N1116" i="9"/>
  <c r="M1116" i="9"/>
  <c r="L1116" i="9"/>
  <c r="I1160" i="9"/>
  <c r="M1160" i="9"/>
  <c r="L1160" i="9"/>
  <c r="I1171" i="9"/>
  <c r="L1171" i="9"/>
  <c r="M1171" i="9"/>
  <c r="I1181" i="9"/>
  <c r="M1181" i="9"/>
  <c r="L1181" i="9"/>
  <c r="N1197" i="9"/>
  <c r="M1197" i="9"/>
  <c r="L1197" i="9"/>
  <c r="N1117" i="9"/>
  <c r="M1117" i="9"/>
  <c r="L1117" i="9"/>
  <c r="N1133" i="9"/>
  <c r="M1133" i="9"/>
  <c r="L1133" i="9"/>
  <c r="I1161" i="9"/>
  <c r="M1161" i="9"/>
  <c r="L1161" i="9"/>
  <c r="I1166" i="9"/>
  <c r="L1166" i="9"/>
  <c r="M1166" i="9"/>
  <c r="I1182" i="9"/>
  <c r="L1182" i="9"/>
  <c r="M1182" i="9"/>
  <c r="I1198" i="9"/>
  <c r="L1198" i="9"/>
  <c r="M1198" i="9"/>
  <c r="N1216" i="9"/>
  <c r="M1216" i="9"/>
  <c r="L1216" i="9"/>
  <c r="M1221" i="9"/>
  <c r="L1221" i="9"/>
  <c r="L1226" i="9"/>
  <c r="M1226" i="9"/>
  <c r="I1232" i="9"/>
  <c r="M1232" i="9"/>
  <c r="L1232" i="9"/>
  <c r="I1237" i="9"/>
  <c r="M1237" i="9"/>
  <c r="L1237" i="9"/>
  <c r="I1242" i="9"/>
  <c r="L1242" i="9"/>
  <c r="M1242" i="9"/>
  <c r="I1248" i="9"/>
  <c r="M1248" i="9"/>
  <c r="L1248" i="9"/>
  <c r="I1253" i="9"/>
  <c r="M1253" i="9"/>
  <c r="L1253" i="9"/>
  <c r="I1258" i="9"/>
  <c r="L1258" i="9"/>
  <c r="M1258" i="9"/>
  <c r="I1263" i="9"/>
  <c r="M1263" i="9"/>
  <c r="L1263" i="9"/>
  <c r="I1280" i="9"/>
  <c r="M1280" i="9"/>
  <c r="L1280" i="9"/>
  <c r="N1296" i="9"/>
  <c r="M1296" i="9"/>
  <c r="L1296" i="9"/>
  <c r="N1312" i="9"/>
  <c r="M1312" i="9"/>
  <c r="L1312" i="9"/>
  <c r="I1340" i="9"/>
  <c r="M1340" i="9"/>
  <c r="L1340" i="9"/>
  <c r="N1345" i="9"/>
  <c r="M1345" i="9"/>
  <c r="L1345" i="9"/>
  <c r="N1346" i="9"/>
  <c r="L1346" i="9"/>
  <c r="M1346" i="9"/>
  <c r="N1356" i="9"/>
  <c r="M1356" i="9"/>
  <c r="L1356" i="9"/>
  <c r="N1363" i="9"/>
  <c r="M1363" i="9"/>
  <c r="L1363" i="9"/>
  <c r="N1381" i="9"/>
  <c r="M1381" i="9"/>
  <c r="L1381" i="9"/>
  <c r="N1388" i="9"/>
  <c r="M1388" i="9"/>
  <c r="L1388" i="9"/>
  <c r="N1392" i="9"/>
  <c r="M1392" i="9"/>
  <c r="L1392" i="9"/>
  <c r="N1396" i="9"/>
  <c r="M1396" i="9"/>
  <c r="L1396" i="9"/>
  <c r="N1400" i="9"/>
  <c r="M1400" i="9"/>
  <c r="L1400" i="9"/>
  <c r="N1406" i="9"/>
  <c r="L1406" i="9"/>
  <c r="M1406" i="9"/>
  <c r="M1417" i="9"/>
  <c r="L1417" i="9"/>
  <c r="N1422" i="9"/>
  <c r="L1422" i="9"/>
  <c r="M1422" i="9"/>
  <c r="N1423" i="9"/>
  <c r="M1423" i="9"/>
  <c r="L1423" i="9"/>
  <c r="N1429" i="9"/>
  <c r="M1429" i="9"/>
  <c r="L1429" i="9"/>
  <c r="N1435" i="9"/>
  <c r="M1435" i="9"/>
  <c r="L1435" i="9"/>
  <c r="N1436" i="9"/>
  <c r="M1436" i="9"/>
  <c r="L1436" i="9"/>
  <c r="N1456" i="9"/>
  <c r="M1456" i="9"/>
  <c r="L1456" i="9"/>
  <c r="N1476" i="9"/>
  <c r="M1476" i="9"/>
  <c r="L1476" i="9"/>
  <c r="N1482" i="9"/>
  <c r="M1482" i="9"/>
  <c r="L1482" i="9"/>
  <c r="L1487" i="9"/>
  <c r="M1487" i="9"/>
  <c r="N1493" i="9"/>
  <c r="M1493" i="9"/>
  <c r="L1493" i="9"/>
  <c r="N1505" i="9"/>
  <c r="M1505" i="9"/>
  <c r="L1505" i="9"/>
  <c r="N1510" i="9"/>
  <c r="M1510" i="9"/>
  <c r="L1510" i="9"/>
  <c r="N1514" i="9"/>
  <c r="M1514" i="9"/>
  <c r="L1514" i="9"/>
  <c r="L1230" i="9"/>
  <c r="M1230" i="9"/>
  <c r="I1241" i="9"/>
  <c r="M1241" i="9"/>
  <c r="L1241" i="9"/>
  <c r="I1246" i="9"/>
  <c r="L1246" i="9"/>
  <c r="M1246" i="9"/>
  <c r="I1257" i="9"/>
  <c r="M1257" i="9"/>
  <c r="L1257" i="9"/>
  <c r="I1284" i="9"/>
  <c r="M1284" i="9"/>
  <c r="L1284" i="9"/>
  <c r="M1380" i="9"/>
  <c r="L1380" i="9"/>
  <c r="N1391" i="9"/>
  <c r="M1391" i="9"/>
  <c r="L1391" i="9"/>
  <c r="N1427" i="9"/>
  <c r="M1427" i="9"/>
  <c r="L1427" i="9"/>
  <c r="N1513" i="9"/>
  <c r="M1513" i="9"/>
  <c r="L1513" i="9"/>
  <c r="I1150" i="9"/>
  <c r="L1150" i="9"/>
  <c r="M1150" i="9"/>
  <c r="I1154" i="9"/>
  <c r="L1154" i="9"/>
  <c r="M1154" i="9"/>
  <c r="N1203" i="9"/>
  <c r="L1203" i="9"/>
  <c r="M1203" i="9"/>
  <c r="N1215" i="9"/>
  <c r="M1215" i="9"/>
  <c r="L1215" i="9"/>
  <c r="N1112" i="9"/>
  <c r="M1112" i="9"/>
  <c r="L1112" i="9"/>
  <c r="N1118" i="9"/>
  <c r="L1118" i="9"/>
  <c r="M1118" i="9"/>
  <c r="N1123" i="9"/>
  <c r="M1123" i="9"/>
  <c r="L1123" i="9"/>
  <c r="N1128" i="9"/>
  <c r="L1128" i="9"/>
  <c r="M1128" i="9"/>
  <c r="I1134" i="9"/>
  <c r="L1134" i="9"/>
  <c r="M1134" i="9"/>
  <c r="I1139" i="9"/>
  <c r="M1139" i="9"/>
  <c r="L1139" i="9"/>
  <c r="I1143" i="9"/>
  <c r="M1143" i="9"/>
  <c r="L1143" i="9"/>
  <c r="I1147" i="9"/>
  <c r="M1147" i="9"/>
  <c r="L1147" i="9"/>
  <c r="I1151" i="9"/>
  <c r="M1151" i="9"/>
  <c r="L1151" i="9"/>
  <c r="I1156" i="9"/>
  <c r="M1156" i="9"/>
  <c r="L1156" i="9"/>
  <c r="I1167" i="9"/>
  <c r="M1167" i="9"/>
  <c r="L1167" i="9"/>
  <c r="I1172" i="9"/>
  <c r="M1172" i="9"/>
  <c r="L1172" i="9"/>
  <c r="I1177" i="9"/>
  <c r="M1177" i="9"/>
  <c r="L1177" i="9"/>
  <c r="I1183" i="9"/>
  <c r="M1183" i="9"/>
  <c r="L1183" i="9"/>
  <c r="I1188" i="9"/>
  <c r="M1188" i="9"/>
  <c r="L1188" i="9"/>
  <c r="N1193" i="9"/>
  <c r="M1193" i="9"/>
  <c r="L1193" i="9"/>
  <c r="I1199" i="9"/>
  <c r="M1199" i="9"/>
  <c r="L1199" i="9"/>
  <c r="N1204" i="9"/>
  <c r="M1204" i="9"/>
  <c r="L1204" i="9"/>
  <c r="I1208" i="9"/>
  <c r="M1208" i="9"/>
  <c r="L1208" i="9"/>
  <c r="N1212" i="9"/>
  <c r="M1212" i="9"/>
  <c r="L1212" i="9"/>
  <c r="L1222" i="9"/>
  <c r="M1222" i="9"/>
  <c r="M1227" i="9"/>
  <c r="L1227" i="9"/>
  <c r="I1243" i="9"/>
  <c r="M1243" i="9"/>
  <c r="L1243" i="9"/>
  <c r="I1259" i="9"/>
  <c r="M1259" i="9"/>
  <c r="L1259" i="9"/>
  <c r="I1267" i="9"/>
  <c r="L1267" i="9"/>
  <c r="M1267" i="9"/>
  <c r="I1271" i="9"/>
  <c r="M1271" i="9"/>
  <c r="L1271" i="9"/>
  <c r="I1275" i="9"/>
  <c r="M1275" i="9"/>
  <c r="L1275" i="9"/>
  <c r="I1281" i="9"/>
  <c r="M1281" i="9"/>
  <c r="L1281" i="9"/>
  <c r="N1286" i="9"/>
  <c r="L1286" i="9"/>
  <c r="M1286" i="9"/>
  <c r="N1291" i="9"/>
  <c r="M1291" i="9"/>
  <c r="L1291" i="9"/>
  <c r="N1297" i="9"/>
  <c r="M1297" i="9"/>
  <c r="L1297" i="9"/>
  <c r="N1302" i="9"/>
  <c r="L1302" i="9"/>
  <c r="M1302" i="9"/>
  <c r="N1307" i="9"/>
  <c r="M1307" i="9"/>
  <c r="L1307" i="9"/>
  <c r="N1313" i="9"/>
  <c r="M1313" i="9"/>
  <c r="L1313" i="9"/>
  <c r="N1318" i="9"/>
  <c r="L1318" i="9"/>
  <c r="M1318" i="9"/>
  <c r="N1323" i="9"/>
  <c r="M1323" i="9"/>
  <c r="L1323" i="9"/>
  <c r="N1327" i="9"/>
  <c r="M1327" i="9"/>
  <c r="L1327" i="9"/>
  <c r="I1331" i="9"/>
  <c r="M1331" i="9"/>
  <c r="L1331" i="9"/>
  <c r="N1335" i="9"/>
  <c r="M1335" i="9"/>
  <c r="L1335" i="9"/>
  <c r="M1351" i="9"/>
  <c r="L1351" i="9"/>
  <c r="M1369" i="9"/>
  <c r="L1369" i="9"/>
  <c r="N1370" i="9"/>
  <c r="L1370" i="9"/>
  <c r="M1370" i="9"/>
  <c r="N1376" i="9"/>
  <c r="M1376" i="9"/>
  <c r="L1376" i="9"/>
  <c r="N1382" i="9"/>
  <c r="L1382" i="9"/>
  <c r="M1382" i="9"/>
  <c r="M1383" i="9"/>
  <c r="L1383" i="9"/>
  <c r="N1401" i="9"/>
  <c r="M1401" i="9"/>
  <c r="L1401" i="9"/>
  <c r="N1407" i="9"/>
  <c r="M1407" i="9"/>
  <c r="L1407" i="9"/>
  <c r="I1412" i="9"/>
  <c r="M1412" i="9"/>
  <c r="L1412" i="9"/>
  <c r="N1424" i="9"/>
  <c r="M1424" i="9"/>
  <c r="L1424" i="9"/>
  <c r="N1442" i="9"/>
  <c r="L1442" i="9"/>
  <c r="M1442" i="9"/>
  <c r="N1449" i="9"/>
  <c r="M1449" i="9"/>
  <c r="L1449" i="9"/>
  <c r="N1453" i="9"/>
  <c r="M1453" i="9"/>
  <c r="L1453" i="9"/>
  <c r="I1461" i="9"/>
  <c r="M1461" i="9"/>
  <c r="L1461" i="9"/>
  <c r="N1467" i="9"/>
  <c r="M1467" i="9"/>
  <c r="L1467" i="9"/>
  <c r="N1472" i="9"/>
  <c r="M1472" i="9"/>
  <c r="L1472" i="9"/>
  <c r="N1477" i="9"/>
  <c r="M1477" i="9"/>
  <c r="L1477" i="9"/>
  <c r="N1488" i="9"/>
  <c r="M1488" i="9"/>
  <c r="L1488" i="9"/>
  <c r="N1499" i="9"/>
  <c r="L1499" i="9"/>
  <c r="M1499" i="9"/>
  <c r="N1279" i="9"/>
  <c r="M1279" i="9"/>
  <c r="L1279" i="9"/>
  <c r="N1300" i="9"/>
  <c r="M1300" i="9"/>
  <c r="L1300" i="9"/>
  <c r="N1509" i="9"/>
  <c r="M1509" i="9"/>
  <c r="L1509" i="9"/>
  <c r="N1132" i="9"/>
  <c r="M1132" i="9"/>
  <c r="L1132" i="9"/>
  <c r="I1138" i="9"/>
  <c r="L1138" i="9"/>
  <c r="M1138" i="9"/>
  <c r="I1142" i="9"/>
  <c r="L1142" i="9"/>
  <c r="M1142" i="9"/>
  <c r="N1113" i="9"/>
  <c r="M1113" i="9"/>
  <c r="L1113" i="9"/>
  <c r="N1129" i="9"/>
  <c r="M1129" i="9"/>
  <c r="L1129" i="9"/>
  <c r="I1157" i="9"/>
  <c r="M1157" i="9"/>
  <c r="L1157" i="9"/>
  <c r="I1162" i="9"/>
  <c r="L1162" i="9"/>
  <c r="M1162" i="9"/>
  <c r="I1178" i="9"/>
  <c r="L1178" i="9"/>
  <c r="M1178" i="9"/>
  <c r="N1194" i="9"/>
  <c r="L1194" i="9"/>
  <c r="M1194" i="9"/>
  <c r="N1217" i="9"/>
  <c r="M1217" i="9"/>
  <c r="L1217" i="9"/>
  <c r="M1228" i="9"/>
  <c r="L1228" i="9"/>
  <c r="M1233" i="9"/>
  <c r="L1233" i="9"/>
  <c r="I1238" i="9"/>
  <c r="L1238" i="9"/>
  <c r="M1238" i="9"/>
  <c r="I1244" i="9"/>
  <c r="M1244" i="9"/>
  <c r="L1244" i="9"/>
  <c r="I1249" i="9"/>
  <c r="M1249" i="9"/>
  <c r="L1249" i="9"/>
  <c r="I1254" i="9"/>
  <c r="L1254" i="9"/>
  <c r="M1254" i="9"/>
  <c r="I1260" i="9"/>
  <c r="M1260" i="9"/>
  <c r="L1260" i="9"/>
  <c r="M1264" i="9"/>
  <c r="L1264" i="9"/>
  <c r="N1292" i="9"/>
  <c r="M1292" i="9"/>
  <c r="L1292" i="9"/>
  <c r="N1308" i="9"/>
  <c r="M1308" i="9"/>
  <c r="L1308" i="9"/>
  <c r="N1341" i="9"/>
  <c r="M1341" i="9"/>
  <c r="L1341" i="9"/>
  <c r="I1347" i="9"/>
  <c r="M1347" i="9"/>
  <c r="L1347" i="9"/>
  <c r="N1357" i="9"/>
  <c r="M1357" i="9"/>
  <c r="L1357" i="9"/>
  <c r="N1364" i="9"/>
  <c r="M1364" i="9"/>
  <c r="L1364" i="9"/>
  <c r="N1371" i="9"/>
  <c r="M1371" i="9"/>
  <c r="L1371" i="9"/>
  <c r="N1389" i="9"/>
  <c r="M1389" i="9"/>
  <c r="L1389" i="9"/>
  <c r="N1393" i="9"/>
  <c r="M1393" i="9"/>
  <c r="L1393" i="9"/>
  <c r="N1397" i="9"/>
  <c r="M1397" i="9"/>
  <c r="L1397" i="9"/>
  <c r="I1408" i="9"/>
  <c r="M1408" i="9"/>
  <c r="L1408" i="9"/>
  <c r="N1418" i="9"/>
  <c r="L1418" i="9"/>
  <c r="M1418" i="9"/>
  <c r="N1430" i="9"/>
  <c r="L1430" i="9"/>
  <c r="M1430" i="9"/>
  <c r="N1431" i="9"/>
  <c r="M1431" i="9"/>
  <c r="L1431" i="9"/>
  <c r="N1437" i="9"/>
  <c r="M1437" i="9"/>
  <c r="L1437" i="9"/>
  <c r="N1443" i="9"/>
  <c r="M1443" i="9"/>
  <c r="L1443" i="9"/>
  <c r="N1444" i="9"/>
  <c r="M1444" i="9"/>
  <c r="L1444" i="9"/>
  <c r="I1457" i="9"/>
  <c r="M1457" i="9"/>
  <c r="L1457" i="9"/>
  <c r="N1462" i="9"/>
  <c r="L1462" i="9"/>
  <c r="M1462" i="9"/>
  <c r="N1468" i="9"/>
  <c r="M1468" i="9"/>
  <c r="L1468" i="9"/>
  <c r="N1483" i="9"/>
  <c r="L1483" i="9"/>
  <c r="M1483" i="9"/>
  <c r="N1489" i="9"/>
  <c r="M1489" i="9"/>
  <c r="L1489" i="9"/>
  <c r="N1494" i="9"/>
  <c r="M1494" i="9"/>
  <c r="L1494" i="9"/>
  <c r="N1500" i="9"/>
  <c r="M1500" i="9"/>
  <c r="L1500" i="9"/>
  <c r="N1506" i="9"/>
  <c r="M1506" i="9"/>
  <c r="L1506" i="9"/>
  <c r="N1511" i="9"/>
  <c r="L1511" i="9"/>
  <c r="M1511" i="9"/>
  <c r="L1515" i="9"/>
  <c r="M1515" i="9"/>
  <c r="N1395" i="9"/>
  <c r="M1395" i="9"/>
  <c r="L1395" i="9"/>
  <c r="N1455" i="9"/>
  <c r="M1455" i="9"/>
  <c r="L1455" i="9"/>
  <c r="N1465" i="9"/>
  <c r="M1465" i="9"/>
  <c r="L1465" i="9"/>
  <c r="N1114" i="9"/>
  <c r="L1114" i="9"/>
  <c r="M1114" i="9"/>
  <c r="N1119" i="9"/>
  <c r="M1119" i="9"/>
  <c r="L1119" i="9"/>
  <c r="N1124" i="9"/>
  <c r="M1124" i="9"/>
  <c r="L1124" i="9"/>
  <c r="N1130" i="9"/>
  <c r="L1130" i="9"/>
  <c r="M1130" i="9"/>
  <c r="I1135" i="9"/>
  <c r="L1135" i="9"/>
  <c r="M1135" i="9"/>
  <c r="I1140" i="9"/>
  <c r="M1140" i="9"/>
  <c r="L1140" i="9"/>
  <c r="I1144" i="9"/>
  <c r="M1144" i="9"/>
  <c r="L1144" i="9"/>
  <c r="I1148" i="9"/>
  <c r="M1148" i="9"/>
  <c r="L1148" i="9"/>
  <c r="I1152" i="9"/>
  <c r="M1152" i="9"/>
  <c r="L1152" i="9"/>
  <c r="I1163" i="9"/>
  <c r="L1163" i="9"/>
  <c r="M1163" i="9"/>
  <c r="I1168" i="9"/>
  <c r="M1168" i="9"/>
  <c r="L1168" i="9"/>
  <c r="I1173" i="9"/>
  <c r="M1173" i="9"/>
  <c r="L1173" i="9"/>
  <c r="I1179" i="9"/>
  <c r="M1179" i="9"/>
  <c r="L1179" i="9"/>
  <c r="I1184" i="9"/>
  <c r="M1184" i="9"/>
  <c r="L1184" i="9"/>
  <c r="I1189" i="9"/>
  <c r="M1189" i="9"/>
  <c r="L1189" i="9"/>
  <c r="N1195" i="9"/>
  <c r="M1195" i="9"/>
  <c r="L1195" i="9"/>
  <c r="I1200" i="9"/>
  <c r="M1200" i="9"/>
  <c r="L1200" i="9"/>
  <c r="N1205" i="9"/>
  <c r="M1205" i="9"/>
  <c r="L1205" i="9"/>
  <c r="N1209" i="9"/>
  <c r="M1209" i="9"/>
  <c r="L1209" i="9"/>
  <c r="I1213" i="9"/>
  <c r="M1213" i="9"/>
  <c r="L1213" i="9"/>
  <c r="N1218" i="9"/>
  <c r="L1218" i="9"/>
  <c r="M1218" i="9"/>
  <c r="M1223" i="9"/>
  <c r="L1223" i="9"/>
  <c r="I1239" i="9"/>
  <c r="M1239" i="9"/>
  <c r="L1239" i="9"/>
  <c r="I1255" i="9"/>
  <c r="M1255" i="9"/>
  <c r="L1255" i="9"/>
  <c r="I1268" i="9"/>
  <c r="M1268" i="9"/>
  <c r="L1268" i="9"/>
  <c r="I1272" i="9"/>
  <c r="M1272" i="9"/>
  <c r="L1272" i="9"/>
  <c r="I1276" i="9"/>
  <c r="M1276" i="9"/>
  <c r="L1276" i="9"/>
  <c r="I1277" i="9"/>
  <c r="M1277" i="9"/>
  <c r="L1277" i="9"/>
  <c r="N1282" i="9"/>
  <c r="L1282" i="9"/>
  <c r="M1282" i="9"/>
  <c r="N1287" i="9"/>
  <c r="M1287" i="9"/>
  <c r="L1287" i="9"/>
  <c r="N1293" i="9"/>
  <c r="M1293" i="9"/>
  <c r="L1293" i="9"/>
  <c r="N1298" i="9"/>
  <c r="L1298" i="9"/>
  <c r="M1298" i="9"/>
  <c r="N1303" i="9"/>
  <c r="M1303" i="9"/>
  <c r="L1303" i="9"/>
  <c r="N1309" i="9"/>
  <c r="M1309" i="9"/>
  <c r="L1309" i="9"/>
  <c r="N1314" i="9"/>
  <c r="L1314" i="9"/>
  <c r="M1314" i="9"/>
  <c r="N1319" i="9"/>
  <c r="M1319" i="9"/>
  <c r="L1319" i="9"/>
  <c r="N1324" i="9"/>
  <c r="M1324" i="9"/>
  <c r="L1324" i="9"/>
  <c r="N1328" i="9"/>
  <c r="M1328" i="9"/>
  <c r="L1328" i="9"/>
  <c r="N1332" i="9"/>
  <c r="M1332" i="9"/>
  <c r="L1332" i="9"/>
  <c r="I1336" i="9"/>
  <c r="M1336" i="9"/>
  <c r="L1336" i="9"/>
  <c r="N1342" i="9"/>
  <c r="L1342" i="9"/>
  <c r="M1342" i="9"/>
  <c r="N1348" i="9"/>
  <c r="M1348" i="9"/>
  <c r="L1348" i="9"/>
  <c r="N1352" i="9"/>
  <c r="M1352" i="9"/>
  <c r="L1352" i="9"/>
  <c r="N1358" i="9"/>
  <c r="L1358" i="9"/>
  <c r="M1358" i="9"/>
  <c r="N1359" i="9"/>
  <c r="M1359" i="9"/>
  <c r="L1359" i="9"/>
  <c r="N1377" i="9"/>
  <c r="M1377" i="9"/>
  <c r="L1377" i="9"/>
  <c r="N1378" i="9"/>
  <c r="L1378" i="9"/>
  <c r="M1378" i="9"/>
  <c r="N1384" i="9"/>
  <c r="M1384" i="9"/>
  <c r="L1384" i="9"/>
  <c r="BE1397" i="9"/>
  <c r="N1402" i="9"/>
  <c r="L1402" i="9"/>
  <c r="M1402" i="9"/>
  <c r="N1403" i="9"/>
  <c r="M1403" i="9"/>
  <c r="L1403" i="9"/>
  <c r="I1409" i="9"/>
  <c r="M1409" i="9"/>
  <c r="L1409" i="9"/>
  <c r="N1413" i="9"/>
  <c r="M1413" i="9"/>
  <c r="L1413" i="9"/>
  <c r="N1419" i="9"/>
  <c r="M1419" i="9"/>
  <c r="L1419" i="9"/>
  <c r="N1425" i="9"/>
  <c r="M1425" i="9"/>
  <c r="L1425" i="9"/>
  <c r="N1432" i="9"/>
  <c r="M1432" i="9"/>
  <c r="L1432" i="9"/>
  <c r="N1450" i="9"/>
  <c r="L1450" i="9"/>
  <c r="M1450" i="9"/>
  <c r="N1473" i="9"/>
  <c r="M1473" i="9"/>
  <c r="L1473" i="9"/>
  <c r="N1478" i="9"/>
  <c r="M1478" i="9"/>
  <c r="L1478" i="9"/>
  <c r="N1484" i="9"/>
  <c r="M1484" i="9"/>
  <c r="L1484" i="9"/>
  <c r="N1501" i="9"/>
  <c r="M1501" i="9"/>
  <c r="L1501" i="9"/>
  <c r="I1170" i="9"/>
  <c r="L1170" i="9"/>
  <c r="M1170" i="9"/>
  <c r="I1186" i="9"/>
  <c r="L1186" i="9"/>
  <c r="M1186" i="9"/>
  <c r="N1202" i="9"/>
  <c r="L1202" i="9"/>
  <c r="M1202" i="9"/>
  <c r="M1225" i="9"/>
  <c r="L1225" i="9"/>
  <c r="N1316" i="9"/>
  <c r="M1316" i="9"/>
  <c r="L1316" i="9"/>
  <c r="M1459" i="9"/>
  <c r="L1459" i="9"/>
  <c r="N1122" i="9"/>
  <c r="L1122" i="9"/>
  <c r="M1122" i="9"/>
  <c r="N1127" i="9"/>
  <c r="M1127" i="9"/>
  <c r="L1127" i="9"/>
  <c r="I1146" i="9"/>
  <c r="L1146" i="9"/>
  <c r="M1146" i="9"/>
  <c r="I1176" i="9"/>
  <c r="M1176" i="9"/>
  <c r="L1176" i="9"/>
  <c r="I1207" i="9"/>
  <c r="M1207" i="9"/>
  <c r="L1207" i="9"/>
  <c r="N1125" i="9"/>
  <c r="M1125" i="9"/>
  <c r="L1125" i="9"/>
  <c r="I1158" i="9"/>
  <c r="L1158" i="9"/>
  <c r="M1158" i="9"/>
  <c r="I1174" i="9"/>
  <c r="L1174" i="9"/>
  <c r="M1174" i="9"/>
  <c r="N1190" i="9"/>
  <c r="L1190" i="9"/>
  <c r="M1190" i="9"/>
  <c r="M1224" i="9"/>
  <c r="L1224" i="9"/>
  <c r="M1229" i="9"/>
  <c r="L1229" i="9"/>
  <c r="I1234" i="9"/>
  <c r="L1234" i="9"/>
  <c r="M1234" i="9"/>
  <c r="I1240" i="9"/>
  <c r="M1240" i="9"/>
  <c r="L1240" i="9"/>
  <c r="I1245" i="9"/>
  <c r="M1245" i="9"/>
  <c r="L1245" i="9"/>
  <c r="I1250" i="9"/>
  <c r="L1250" i="9"/>
  <c r="M1250" i="9"/>
  <c r="M1256" i="9"/>
  <c r="L1256" i="9"/>
  <c r="I1261" i="9"/>
  <c r="M1261" i="9"/>
  <c r="L1261" i="9"/>
  <c r="I1265" i="9"/>
  <c r="M1265" i="9"/>
  <c r="L1265" i="9"/>
  <c r="N1283" i="9"/>
  <c r="M1283" i="9"/>
  <c r="L1283" i="9"/>
  <c r="N1288" i="9"/>
  <c r="M1288" i="9"/>
  <c r="L1288" i="9"/>
  <c r="N1304" i="9"/>
  <c r="M1304" i="9"/>
  <c r="L1304" i="9"/>
  <c r="N1320" i="9"/>
  <c r="M1320" i="9"/>
  <c r="L1320" i="9"/>
  <c r="N1365" i="9"/>
  <c r="M1365" i="9"/>
  <c r="L1365" i="9"/>
  <c r="M1372" i="9"/>
  <c r="L1372" i="9"/>
  <c r="N1379" i="9"/>
  <c r="M1379" i="9"/>
  <c r="L1379" i="9"/>
  <c r="L1390" i="9"/>
  <c r="M1390" i="9"/>
  <c r="L1394" i="9"/>
  <c r="M1394" i="9"/>
  <c r="N1420" i="9"/>
  <c r="M1420" i="9"/>
  <c r="L1420" i="9"/>
  <c r="N1438" i="9"/>
  <c r="L1438" i="9"/>
  <c r="M1438" i="9"/>
  <c r="N1439" i="9"/>
  <c r="M1439" i="9"/>
  <c r="L1439" i="9"/>
  <c r="N1445" i="9"/>
  <c r="M1445" i="9"/>
  <c r="L1445" i="9"/>
  <c r="N1454" i="9"/>
  <c r="L1454" i="9"/>
  <c r="M1454" i="9"/>
  <c r="N1458" i="9"/>
  <c r="L1458" i="9"/>
  <c r="M1458" i="9"/>
  <c r="N1463" i="9"/>
  <c r="M1463" i="9"/>
  <c r="L1463" i="9"/>
  <c r="N1464" i="9"/>
  <c r="M1464" i="9"/>
  <c r="L1464" i="9"/>
  <c r="N1469" i="9"/>
  <c r="M1469" i="9"/>
  <c r="L1469" i="9"/>
  <c r="N1485" i="9"/>
  <c r="L1485" i="9"/>
  <c r="M1485" i="9"/>
  <c r="N1490" i="9"/>
  <c r="M1490" i="9"/>
  <c r="L1490" i="9"/>
  <c r="N1495" i="9"/>
  <c r="L1495" i="9"/>
  <c r="M1495" i="9"/>
  <c r="N1496" i="9"/>
  <c r="M1496" i="9"/>
  <c r="L1496" i="9"/>
  <c r="N1507" i="9"/>
  <c r="L1507" i="9"/>
  <c r="M1507" i="9"/>
  <c r="M1512" i="9"/>
  <c r="L1512" i="9"/>
  <c r="N1516" i="9"/>
  <c r="M1516" i="9"/>
  <c r="L1516" i="9"/>
  <c r="N1121" i="9"/>
  <c r="M1121" i="9"/>
  <c r="L1121" i="9"/>
  <c r="I1236" i="9"/>
  <c r="M1236" i="9"/>
  <c r="L1236" i="9"/>
  <c r="I1252" i="9"/>
  <c r="M1252" i="9"/>
  <c r="L1252" i="9"/>
  <c r="I1155" i="9"/>
  <c r="L1155" i="9"/>
  <c r="M1155" i="9"/>
  <c r="I1165" i="9"/>
  <c r="M1165" i="9"/>
  <c r="L1165" i="9"/>
  <c r="N1110" i="9"/>
  <c r="L1110" i="9"/>
  <c r="M1110" i="9"/>
  <c r="N1115" i="9"/>
  <c r="M1115" i="9"/>
  <c r="L1115" i="9"/>
  <c r="N1120" i="9"/>
  <c r="M1120" i="9"/>
  <c r="L1120" i="9"/>
  <c r="N1126" i="9"/>
  <c r="L1126" i="9"/>
  <c r="M1126" i="9"/>
  <c r="N1131" i="9"/>
  <c r="M1131" i="9"/>
  <c r="L1131" i="9"/>
  <c r="I1136" i="9"/>
  <c r="M1136" i="9"/>
  <c r="L1136" i="9"/>
  <c r="I1141" i="9"/>
  <c r="M1141" i="9"/>
  <c r="L1141" i="9"/>
  <c r="I1145" i="9"/>
  <c r="M1145" i="9"/>
  <c r="L1145" i="9"/>
  <c r="I1149" i="9"/>
  <c r="M1149" i="9"/>
  <c r="L1149" i="9"/>
  <c r="I1153" i="9"/>
  <c r="M1153" i="9"/>
  <c r="L1153" i="9"/>
  <c r="I1159" i="9"/>
  <c r="M1159" i="9"/>
  <c r="L1159" i="9"/>
  <c r="I1164" i="9"/>
  <c r="M1164" i="9"/>
  <c r="L1164" i="9"/>
  <c r="I1169" i="9"/>
  <c r="M1169" i="9"/>
  <c r="L1169" i="9"/>
  <c r="I1175" i="9"/>
  <c r="M1175" i="9"/>
  <c r="L1175" i="9"/>
  <c r="I1180" i="9"/>
  <c r="M1180" i="9"/>
  <c r="L1180" i="9"/>
  <c r="I1185" i="9"/>
  <c r="M1185" i="9"/>
  <c r="L1185" i="9"/>
  <c r="N1191" i="9"/>
  <c r="M1191" i="9"/>
  <c r="L1191" i="9"/>
  <c r="N1196" i="9"/>
  <c r="M1196" i="9"/>
  <c r="L1196" i="9"/>
  <c r="N1201" i="9"/>
  <c r="M1201" i="9"/>
  <c r="L1201" i="9"/>
  <c r="I1206" i="9"/>
  <c r="L1206" i="9"/>
  <c r="M1206" i="9"/>
  <c r="I1210" i="9"/>
  <c r="L1210" i="9"/>
  <c r="M1210" i="9"/>
  <c r="N1214" i="9"/>
  <c r="L1214" i="9"/>
  <c r="M1214" i="9"/>
  <c r="N1219" i="9"/>
  <c r="M1219" i="9"/>
  <c r="L1219" i="9"/>
  <c r="I1235" i="9"/>
  <c r="L1235" i="9"/>
  <c r="M1235" i="9"/>
  <c r="I1251" i="9"/>
  <c r="M1251" i="9"/>
  <c r="L1251" i="9"/>
  <c r="I1269" i="9"/>
  <c r="M1269" i="9"/>
  <c r="L1269" i="9"/>
  <c r="I1273" i="9"/>
  <c r="M1273" i="9"/>
  <c r="L1273" i="9"/>
  <c r="N1278" i="9"/>
  <c r="L1278" i="9"/>
  <c r="M1278" i="9"/>
  <c r="N1289" i="9"/>
  <c r="M1289" i="9"/>
  <c r="L1289" i="9"/>
  <c r="N1294" i="9"/>
  <c r="L1294" i="9"/>
  <c r="M1294" i="9"/>
  <c r="N1299" i="9"/>
  <c r="M1299" i="9"/>
  <c r="L1299" i="9"/>
  <c r="N1305" i="9"/>
  <c r="M1305" i="9"/>
  <c r="L1305" i="9"/>
  <c r="N1310" i="9"/>
  <c r="L1310" i="9"/>
  <c r="M1310" i="9"/>
  <c r="N1315" i="9"/>
  <c r="M1315" i="9"/>
  <c r="L1315" i="9"/>
  <c r="N1321" i="9"/>
  <c r="M1321" i="9"/>
  <c r="L1321" i="9"/>
  <c r="N1325" i="9"/>
  <c r="M1325" i="9"/>
  <c r="L1325" i="9"/>
  <c r="M1329" i="9"/>
  <c r="L1329" i="9"/>
  <c r="N1333" i="9"/>
  <c r="M1333" i="9"/>
  <c r="L1333" i="9"/>
  <c r="M1337" i="9"/>
  <c r="L1337" i="9"/>
  <c r="L1338" i="9"/>
  <c r="M1338" i="9"/>
  <c r="I1343" i="9"/>
  <c r="M1343" i="9"/>
  <c r="L1343" i="9"/>
  <c r="N1349" i="9"/>
  <c r="M1349" i="9"/>
  <c r="L1349" i="9"/>
  <c r="N1353" i="9"/>
  <c r="M1353" i="9"/>
  <c r="L1353" i="9"/>
  <c r="N1354" i="9"/>
  <c r="L1354" i="9"/>
  <c r="M1354" i="9"/>
  <c r="N1360" i="9"/>
  <c r="M1360" i="9"/>
  <c r="L1360" i="9"/>
  <c r="N1366" i="9"/>
  <c r="L1366" i="9"/>
  <c r="M1366" i="9"/>
  <c r="N1367" i="9"/>
  <c r="M1367" i="9"/>
  <c r="L1367" i="9"/>
  <c r="N1385" i="9"/>
  <c r="M1385" i="9"/>
  <c r="L1385" i="9"/>
  <c r="L1386" i="9"/>
  <c r="M1386" i="9"/>
  <c r="N1398" i="9"/>
  <c r="L1398" i="9"/>
  <c r="M1398" i="9"/>
  <c r="N1404" i="9"/>
  <c r="M1404" i="9"/>
  <c r="L1404" i="9"/>
  <c r="L1410" i="9"/>
  <c r="M1410" i="9"/>
  <c r="I1414" i="9"/>
  <c r="L1414" i="9"/>
  <c r="M1414" i="9"/>
  <c r="N1415" i="9"/>
  <c r="M1415" i="9"/>
  <c r="L1415" i="9"/>
  <c r="N1426" i="9"/>
  <c r="L1426" i="9"/>
  <c r="M1426" i="9"/>
  <c r="N1433" i="9"/>
  <c r="M1433" i="9"/>
  <c r="L1433" i="9"/>
  <c r="N1440" i="9"/>
  <c r="M1440" i="9"/>
  <c r="L1440" i="9"/>
  <c r="N1451" i="9"/>
  <c r="M1451" i="9"/>
  <c r="L1451" i="9"/>
  <c r="N1470" i="9"/>
  <c r="L1470" i="9"/>
  <c r="M1470" i="9"/>
  <c r="N1474" i="9"/>
  <c r="L1474" i="9"/>
  <c r="M1474" i="9"/>
  <c r="N1479" i="9"/>
  <c r="L1479" i="9"/>
  <c r="M1479" i="9"/>
  <c r="N1480" i="9"/>
  <c r="M1480" i="9"/>
  <c r="L1480" i="9"/>
  <c r="N1497" i="9"/>
  <c r="M1497" i="9"/>
  <c r="L1497" i="9"/>
  <c r="N1502" i="9"/>
  <c r="M1502" i="9"/>
  <c r="L1502" i="9"/>
  <c r="I1508" i="9"/>
  <c r="M1508" i="9"/>
  <c r="L1508" i="9"/>
  <c r="I1427" i="9"/>
  <c r="BF1398" i="9"/>
  <c r="BC1448" i="9"/>
  <c r="BO1448" i="9" s="1"/>
  <c r="BA1299" i="9"/>
  <c r="BH1299" i="9" s="1"/>
  <c r="BE1255" i="9"/>
  <c r="BB1349" i="9"/>
  <c r="BN1349" i="9" s="1"/>
  <c r="BA1208" i="9"/>
  <c r="BH1208" i="9" s="1"/>
  <c r="BM1208" i="9" s="1"/>
  <c r="I1130" i="9"/>
  <c r="BA1215" i="9"/>
  <c r="BH1215" i="9" s="1"/>
  <c r="BB1215" i="9"/>
  <c r="BN1215" i="9" s="1"/>
  <c r="BB1200" i="9"/>
  <c r="BN1200" i="9" s="1"/>
  <c r="BA1296" i="9"/>
  <c r="BH1296" i="9" s="1"/>
  <c r="BB1299" i="9"/>
  <c r="BN1299" i="9" s="1"/>
  <c r="BF1379" i="9"/>
  <c r="I1194" i="9"/>
  <c r="BB1296" i="9"/>
  <c r="BN1296" i="9" s="1"/>
  <c r="BG1379" i="9"/>
  <c r="I1382" i="9"/>
  <c r="BE1405" i="9"/>
  <c r="I1190" i="9"/>
  <c r="I1211" i="9"/>
  <c r="BA1278" i="9"/>
  <c r="BH1278" i="9" s="1"/>
  <c r="BC1259" i="9"/>
  <c r="BO1259" i="9" s="1"/>
  <c r="BB1278" i="9"/>
  <c r="BN1278" i="9" s="1"/>
  <c r="BF1397" i="9"/>
  <c r="BC1444" i="9"/>
  <c r="BO1444" i="9" s="1"/>
  <c r="I1469" i="9"/>
  <c r="BG1481" i="9"/>
  <c r="BE1259" i="9"/>
  <c r="BL1259" i="9" s="1"/>
  <c r="BJ1259" i="9" s="1"/>
  <c r="BC1278" i="9"/>
  <c r="BO1278" i="9" s="1"/>
  <c r="I1399" i="9"/>
  <c r="BF1516" i="9"/>
  <c r="BA1479" i="9"/>
  <c r="BH1479" i="9" s="1"/>
  <c r="BC1260" i="9"/>
  <c r="BO1260" i="9" s="1"/>
  <c r="BD1336" i="9"/>
  <c r="BP1336" i="9" s="1"/>
  <c r="BA1370" i="9"/>
  <c r="BH1370" i="9" s="1"/>
  <c r="BE1374" i="9"/>
  <c r="I1395" i="9"/>
  <c r="BG1403" i="9"/>
  <c r="BD1408" i="9"/>
  <c r="BP1408" i="9" s="1"/>
  <c r="I1413" i="9"/>
  <c r="BG1441" i="9"/>
  <c r="I1451" i="9"/>
  <c r="BG1452" i="9"/>
  <c r="BC1468" i="9"/>
  <c r="BO1468" i="9" s="1"/>
  <c r="I1502" i="9"/>
  <c r="BG1516" i="9"/>
  <c r="BA1310" i="9"/>
  <c r="BH1310" i="9" s="1"/>
  <c r="BM1310" i="9" s="1"/>
  <c r="BF1468" i="9"/>
  <c r="BA1468" i="9"/>
  <c r="BH1468" i="9" s="1"/>
  <c r="BM1468" i="9" s="1"/>
  <c r="BB1310" i="9"/>
  <c r="BN1310" i="9" s="1"/>
  <c r="BB1318" i="9"/>
  <c r="BN1318" i="9" s="1"/>
  <c r="I1219" i="9"/>
  <c r="I1376" i="9"/>
  <c r="BA1382" i="9"/>
  <c r="BH1382" i="9" s="1"/>
  <c r="BB1442" i="9"/>
  <c r="BN1442" i="9" s="1"/>
  <c r="BC1472" i="9"/>
  <c r="BO1472" i="9" s="1"/>
  <c r="I1516" i="9"/>
  <c r="BA1318" i="9"/>
  <c r="BH1318" i="9" s="1"/>
  <c r="BM1318" i="9" s="1"/>
  <c r="N1262" i="9"/>
  <c r="I1292" i="9"/>
  <c r="BA1316" i="9"/>
  <c r="BH1316" i="9" s="1"/>
  <c r="BD1334" i="9"/>
  <c r="BP1334" i="9" s="1"/>
  <c r="BB1454" i="9"/>
  <c r="BN1454" i="9" s="1"/>
  <c r="BG1474" i="9"/>
  <c r="BF1374" i="9"/>
  <c r="I1122" i="9"/>
  <c r="I1216" i="9"/>
  <c r="BB1331" i="9"/>
  <c r="BN1331" i="9" s="1"/>
  <c r="BB1357" i="9"/>
  <c r="BN1357" i="9" s="1"/>
  <c r="BG1453" i="9"/>
  <c r="BE1140" i="9"/>
  <c r="BL1140" i="9" s="1"/>
  <c r="BJ1140" i="9" s="1"/>
  <c r="BA1322" i="9"/>
  <c r="BH1322" i="9" s="1"/>
  <c r="BM1322" i="9" s="1"/>
  <c r="BB1322" i="9"/>
  <c r="BN1322" i="9" s="1"/>
  <c r="I1127" i="9"/>
  <c r="N1135" i="9"/>
  <c r="N1270" i="9"/>
  <c r="I1283" i="9"/>
  <c r="BA1395" i="9"/>
  <c r="BH1395" i="9" s="1"/>
  <c r="BM1395" i="9" s="1"/>
  <c r="BA1398" i="9"/>
  <c r="BH1398" i="9" s="1"/>
  <c r="BC1410" i="9"/>
  <c r="BO1410" i="9" s="1"/>
  <c r="BA1502" i="9"/>
  <c r="BH1502" i="9" s="1"/>
  <c r="BM1502" i="9" s="1"/>
  <c r="I1204" i="9"/>
  <c r="I1121" i="9"/>
  <c r="BA1199" i="9"/>
  <c r="BH1199" i="9" s="1"/>
  <c r="BM1199" i="9" s="1"/>
  <c r="BC1239" i="9"/>
  <c r="BO1239" i="9" s="1"/>
  <c r="BE1252" i="9"/>
  <c r="BK1252" i="9" s="1"/>
  <c r="BI1252" i="9" s="1"/>
  <c r="BE1264" i="9"/>
  <c r="BK1264" i="9" s="1"/>
  <c r="BI1264" i="9" s="1"/>
  <c r="BC1267" i="9"/>
  <c r="BO1267" i="9" s="1"/>
  <c r="BA1290" i="9"/>
  <c r="BH1290" i="9" s="1"/>
  <c r="BM1290" i="9" s="1"/>
  <c r="BA1293" i="9"/>
  <c r="BH1293" i="9" s="1"/>
  <c r="BM1293" i="9" s="1"/>
  <c r="BA1326" i="9"/>
  <c r="BH1326" i="9" s="1"/>
  <c r="BM1326" i="9" s="1"/>
  <c r="BA1368" i="9"/>
  <c r="BH1368" i="9" s="1"/>
  <c r="BM1368" i="9" s="1"/>
  <c r="BE1381" i="9"/>
  <c r="BB1396" i="9"/>
  <c r="BN1396" i="9" s="1"/>
  <c r="BA1415" i="9"/>
  <c r="BH1415" i="9" s="1"/>
  <c r="BF1480" i="9"/>
  <c r="BG1506" i="9"/>
  <c r="BF1515" i="9"/>
  <c r="BC1192" i="9"/>
  <c r="BO1192" i="9" s="1"/>
  <c r="BA1206" i="9"/>
  <c r="BH1206" i="9" s="1"/>
  <c r="BM1206" i="9" s="1"/>
  <c r="BF1239" i="9"/>
  <c r="BB1290" i="9"/>
  <c r="BN1290" i="9" s="1"/>
  <c r="BB1293" i="9"/>
  <c r="BN1293" i="9" s="1"/>
  <c r="BA1324" i="9"/>
  <c r="BH1324" i="9" s="1"/>
  <c r="BM1324" i="9" s="1"/>
  <c r="I1325" i="9"/>
  <c r="BB1326" i="9"/>
  <c r="BN1326" i="9" s="1"/>
  <c r="BE1368" i="9"/>
  <c r="BE1384" i="9"/>
  <c r="BA1388" i="9"/>
  <c r="BH1388" i="9" s="1"/>
  <c r="BM1388" i="9" s="1"/>
  <c r="BA1390" i="9"/>
  <c r="BH1390" i="9" s="1"/>
  <c r="BM1390" i="9" s="1"/>
  <c r="BA1392" i="9"/>
  <c r="BH1392" i="9" s="1"/>
  <c r="BM1392" i="9" s="1"/>
  <c r="BE1396" i="9"/>
  <c r="BB1401" i="9"/>
  <c r="BN1401" i="9" s="1"/>
  <c r="BA1404" i="9"/>
  <c r="BH1404" i="9" s="1"/>
  <c r="BA1406" i="9"/>
  <c r="BH1406" i="9" s="1"/>
  <c r="BD1415" i="9"/>
  <c r="BP1415" i="9" s="1"/>
  <c r="BA1467" i="9"/>
  <c r="BH1467" i="9" s="1"/>
  <c r="BA1471" i="9"/>
  <c r="BH1471" i="9" s="1"/>
  <c r="BM1471" i="9" s="1"/>
  <c r="BC1492" i="9"/>
  <c r="BO1492" i="9" s="1"/>
  <c r="BG1500" i="9"/>
  <c r="BG1503" i="9"/>
  <c r="BB1510" i="9"/>
  <c r="BN1510" i="9" s="1"/>
  <c r="N1139" i="9"/>
  <c r="BB1206" i="9"/>
  <c r="BN1206" i="9" s="1"/>
  <c r="BB1209" i="9"/>
  <c r="BN1209" i="9" s="1"/>
  <c r="N1257" i="9"/>
  <c r="BC1271" i="9"/>
  <c r="BO1271" i="9" s="1"/>
  <c r="BB1324" i="9"/>
  <c r="BN1324" i="9" s="1"/>
  <c r="I1350" i="9"/>
  <c r="BA1366" i="9"/>
  <c r="BH1366" i="9" s="1"/>
  <c r="BF1368" i="9"/>
  <c r="BE1371" i="9"/>
  <c r="BG1384" i="9"/>
  <c r="BB1388" i="9"/>
  <c r="BN1388" i="9" s="1"/>
  <c r="BE1390" i="9"/>
  <c r="I1391" i="9"/>
  <c r="BB1392" i="9"/>
  <c r="BN1392" i="9" s="1"/>
  <c r="BE1401" i="9"/>
  <c r="BL1401" i="9" s="1"/>
  <c r="BJ1401" i="9" s="1"/>
  <c r="BB1404" i="9"/>
  <c r="BN1404" i="9" s="1"/>
  <c r="BE1406" i="9"/>
  <c r="BL1406" i="9" s="1"/>
  <c r="BJ1406" i="9" s="1"/>
  <c r="I1445" i="9"/>
  <c r="BB1458" i="9"/>
  <c r="BN1458" i="9" s="1"/>
  <c r="BC1467" i="9"/>
  <c r="BO1467" i="9" s="1"/>
  <c r="I1468" i="9"/>
  <c r="BG1492" i="9"/>
  <c r="BG1507" i="9"/>
  <c r="BD1510" i="9"/>
  <c r="BP1510" i="9" s="1"/>
  <c r="I1202" i="9"/>
  <c r="BE1250" i="9"/>
  <c r="BL1250" i="9" s="1"/>
  <c r="BJ1250" i="9" s="1"/>
  <c r="N1280" i="9"/>
  <c r="I1368" i="9"/>
  <c r="BG1368" i="9"/>
  <c r="BA1375" i="9"/>
  <c r="BH1375" i="9" s="1"/>
  <c r="BM1375" i="9" s="1"/>
  <c r="BE1388" i="9"/>
  <c r="BL1388" i="9" s="1"/>
  <c r="BJ1388" i="9" s="1"/>
  <c r="BF1390" i="9"/>
  <c r="BE1392" i="9"/>
  <c r="BE1404" i="9"/>
  <c r="BF1406" i="9"/>
  <c r="I1411" i="9"/>
  <c r="BC1458" i="9"/>
  <c r="BO1458" i="9" s="1"/>
  <c r="BF1467" i="9"/>
  <c r="BF1474" i="9"/>
  <c r="BA1481" i="9"/>
  <c r="BH1481" i="9" s="1"/>
  <c r="BM1481" i="9" s="1"/>
  <c r="BE1510" i="9"/>
  <c r="N1143" i="9"/>
  <c r="BA1193" i="9"/>
  <c r="BH1193" i="9" s="1"/>
  <c r="BA1216" i="9"/>
  <c r="BH1216" i="9" s="1"/>
  <c r="BM1216" i="9" s="1"/>
  <c r="BE1260" i="9"/>
  <c r="BC1263" i="9"/>
  <c r="BO1263" i="9" s="1"/>
  <c r="BG1388" i="9"/>
  <c r="BG1392" i="9"/>
  <c r="I1406" i="9"/>
  <c r="BG1406" i="9"/>
  <c r="I1419" i="9"/>
  <c r="I1443" i="9"/>
  <c r="I1482" i="9"/>
  <c r="I1492" i="9"/>
  <c r="I1500" i="9"/>
  <c r="I1510" i="9"/>
  <c r="BF1510" i="9"/>
  <c r="BD1198" i="9"/>
  <c r="BP1198" i="9" s="1"/>
  <c r="BD1201" i="9"/>
  <c r="BP1201" i="9" s="1"/>
  <c r="BC1251" i="9"/>
  <c r="BO1251" i="9" s="1"/>
  <c r="BC1255" i="9"/>
  <c r="BO1255" i="9" s="1"/>
  <c r="BE1263" i="9"/>
  <c r="BL1263" i="9" s="1"/>
  <c r="BJ1263" i="9" s="1"/>
  <c r="BB1295" i="9"/>
  <c r="BN1295" i="9" s="1"/>
  <c r="BA1302" i="9"/>
  <c r="BH1302" i="9" s="1"/>
  <c r="BM1302" i="9" s="1"/>
  <c r="BC1331" i="9"/>
  <c r="BO1331" i="9" s="1"/>
  <c r="I1332" i="9"/>
  <c r="BF1336" i="9"/>
  <c r="BB1358" i="9"/>
  <c r="BN1358" i="9" s="1"/>
  <c r="BF1395" i="9"/>
  <c r="BA1400" i="9"/>
  <c r="BH1400" i="9" s="1"/>
  <c r="I1447" i="9"/>
  <c r="I1458" i="9"/>
  <c r="BG1472" i="9"/>
  <c r="BF1479" i="9"/>
  <c r="BA1490" i="9"/>
  <c r="BH1490" i="9" s="1"/>
  <c r="BM1490" i="9" s="1"/>
  <c r="BG1493" i="9"/>
  <c r="BG1505" i="9"/>
  <c r="BA1514" i="9"/>
  <c r="BH1514" i="9" s="1"/>
  <c r="BM1514" i="9" s="1"/>
  <c r="BD1516" i="9"/>
  <c r="BP1516" i="9" s="1"/>
  <c r="BG1238" i="9"/>
  <c r="BB1302" i="9"/>
  <c r="BN1302" i="9" s="1"/>
  <c r="BD1331" i="9"/>
  <c r="BP1331" i="9" s="1"/>
  <c r="BB1334" i="9"/>
  <c r="BN1334" i="9" s="1"/>
  <c r="BE1400" i="9"/>
  <c r="BF1403" i="9"/>
  <c r="I1455" i="9"/>
  <c r="I1474" i="9"/>
  <c r="BG1479" i="9"/>
  <c r="BE1516" i="9"/>
  <c r="I1359" i="9"/>
  <c r="I1379" i="9"/>
  <c r="N1254" i="9"/>
  <c r="I1317" i="9"/>
  <c r="I1479" i="9"/>
  <c r="I1481" i="9"/>
  <c r="I1321" i="9"/>
  <c r="I1377" i="9"/>
  <c r="I1289" i="9"/>
  <c r="I1493" i="9"/>
  <c r="I1505" i="9"/>
  <c r="I1124" i="9"/>
  <c r="I1313" i="9"/>
  <c r="N1146" i="9"/>
  <c r="N1253" i="9"/>
  <c r="N1263" i="9"/>
  <c r="N1269" i="9"/>
  <c r="BA1337" i="9"/>
  <c r="BH1337" i="9" s="1"/>
  <c r="BF1337" i="9"/>
  <c r="BD1337" i="9"/>
  <c r="BP1337" i="9" s="1"/>
  <c r="BC1337" i="9"/>
  <c r="BO1337" i="9" s="1"/>
  <c r="BB1337" i="9"/>
  <c r="BN1337" i="9" s="1"/>
  <c r="BA1312" i="9"/>
  <c r="BH1312" i="9" s="1"/>
  <c r="N1329" i="9"/>
  <c r="I1329" i="9"/>
  <c r="N1337" i="9"/>
  <c r="I1337" i="9"/>
  <c r="BG1342" i="9"/>
  <c r="BB1342" i="9"/>
  <c r="BN1342" i="9" s="1"/>
  <c r="BG1347" i="9"/>
  <c r="BD1347" i="9"/>
  <c r="BP1347" i="9" s="1"/>
  <c r="BB1353" i="9"/>
  <c r="BN1353" i="9" s="1"/>
  <c r="N1390" i="9"/>
  <c r="I1390" i="9"/>
  <c r="I1118" i="9"/>
  <c r="BC1136" i="9"/>
  <c r="BO1136" i="9" s="1"/>
  <c r="BA1189" i="9"/>
  <c r="BH1189" i="9" s="1"/>
  <c r="BD1193" i="9"/>
  <c r="BP1193" i="9" s="1"/>
  <c r="BA1195" i="9"/>
  <c r="BH1195" i="9" s="1"/>
  <c r="BM1195" i="9" s="1"/>
  <c r="BA1197" i="9"/>
  <c r="BH1197" i="9" s="1"/>
  <c r="BA1203" i="9"/>
  <c r="BH1203" i="9" s="1"/>
  <c r="BM1203" i="9" s="1"/>
  <c r="I1209" i="9"/>
  <c r="BA1212" i="9"/>
  <c r="BH1212" i="9" s="1"/>
  <c r="BM1212" i="9" s="1"/>
  <c r="N1236" i="9"/>
  <c r="BD1251" i="9"/>
  <c r="BP1251" i="9" s="1"/>
  <c r="N1261" i="9"/>
  <c r="BD1267" i="9"/>
  <c r="BP1267" i="9" s="1"/>
  <c r="BD1271" i="9"/>
  <c r="BP1271" i="9" s="1"/>
  <c r="BB1275" i="9"/>
  <c r="BN1275" i="9" s="1"/>
  <c r="BC1285" i="9"/>
  <c r="BO1285" i="9" s="1"/>
  <c r="BB1312" i="9"/>
  <c r="BN1312" i="9" s="1"/>
  <c r="N1338" i="9"/>
  <c r="I1338" i="9"/>
  <c r="BA1338" i="9"/>
  <c r="BH1338" i="9" s="1"/>
  <c r="BM1338" i="9" s="1"/>
  <c r="BD1338" i="9"/>
  <c r="BP1338" i="9" s="1"/>
  <c r="BC1338" i="9"/>
  <c r="BO1338" i="9" s="1"/>
  <c r="BA1347" i="9"/>
  <c r="BH1347" i="9" s="1"/>
  <c r="I1115" i="9"/>
  <c r="I1125" i="9"/>
  <c r="I1128" i="9"/>
  <c r="I1131" i="9"/>
  <c r="BD1136" i="9"/>
  <c r="BP1136" i="9" s="1"/>
  <c r="BE1141" i="9"/>
  <c r="BL1141" i="9" s="1"/>
  <c r="BJ1141" i="9" s="1"/>
  <c r="BB1189" i="9"/>
  <c r="BN1189" i="9" s="1"/>
  <c r="BB1195" i="9"/>
  <c r="BN1195" i="9" s="1"/>
  <c r="BG1330" i="9"/>
  <c r="BB1330" i="9"/>
  <c r="BN1330" i="9" s="1"/>
  <c r="BA1330" i="9"/>
  <c r="BH1330" i="9" s="1"/>
  <c r="BM1330" i="9" s="1"/>
  <c r="BB1338" i="9"/>
  <c r="BN1338" i="9" s="1"/>
  <c r="BB1347" i="9"/>
  <c r="BN1347" i="9" s="1"/>
  <c r="BD1369" i="9"/>
  <c r="BP1369" i="9" s="1"/>
  <c r="BG1369" i="9"/>
  <c r="BF1369" i="9"/>
  <c r="BE1369" i="9"/>
  <c r="BK1369" i="9" s="1"/>
  <c r="BI1369" i="9" s="1"/>
  <c r="BB1369" i="9"/>
  <c r="BN1369" i="9" s="1"/>
  <c r="BA1369" i="9"/>
  <c r="BH1369" i="9" s="1"/>
  <c r="N1372" i="9"/>
  <c r="I1372" i="9"/>
  <c r="I1193" i="9"/>
  <c r="BB1198" i="9"/>
  <c r="BN1198" i="9" s="1"/>
  <c r="N1231" i="9"/>
  <c r="BF1233" i="9"/>
  <c r="N1255" i="9"/>
  <c r="BE1256" i="9"/>
  <c r="BK1256" i="9" s="1"/>
  <c r="BI1256" i="9" s="1"/>
  <c r="N1266" i="9"/>
  <c r="BA1274" i="9"/>
  <c r="BH1274" i="9" s="1"/>
  <c r="BM1274" i="9" s="1"/>
  <c r="N1284" i="9"/>
  <c r="BB1307" i="9"/>
  <c r="BN1307" i="9" s="1"/>
  <c r="BB1316" i="9"/>
  <c r="BN1316" i="9" s="1"/>
  <c r="N1344" i="9"/>
  <c r="I1344" i="9"/>
  <c r="BG1344" i="9"/>
  <c r="BD1344" i="9"/>
  <c r="BP1344" i="9" s="1"/>
  <c r="N1355" i="9"/>
  <c r="I1355" i="9"/>
  <c r="BG1355" i="9"/>
  <c r="BD1355" i="9"/>
  <c r="BP1355" i="9" s="1"/>
  <c r="BD1363" i="9"/>
  <c r="BP1363" i="9" s="1"/>
  <c r="BA1363" i="9"/>
  <c r="BH1363" i="9" s="1"/>
  <c r="BM1363" i="9" s="1"/>
  <c r="N1369" i="9"/>
  <c r="I1369" i="9"/>
  <c r="N1410" i="9"/>
  <c r="I1410" i="9"/>
  <c r="I1116" i="9"/>
  <c r="I1119" i="9"/>
  <c r="I1129" i="9"/>
  <c r="I1132" i="9"/>
  <c r="I1195" i="9"/>
  <c r="I1197" i="9"/>
  <c r="I1212" i="9"/>
  <c r="BB1274" i="9"/>
  <c r="BN1274" i="9" s="1"/>
  <c r="I1282" i="9"/>
  <c r="I1288" i="9"/>
  <c r="N1351" i="9"/>
  <c r="I1351" i="9"/>
  <c r="BG1351" i="9"/>
  <c r="BD1351" i="9"/>
  <c r="BP1351" i="9" s="1"/>
  <c r="BB1351" i="9"/>
  <c r="BN1351" i="9" s="1"/>
  <c r="BA1351" i="9"/>
  <c r="BH1351" i="9" s="1"/>
  <c r="BM1351" i="9" s="1"/>
  <c r="BD1376" i="9"/>
  <c r="BP1376" i="9" s="1"/>
  <c r="BG1376" i="9"/>
  <c r="BF1376" i="9"/>
  <c r="I1126" i="9"/>
  <c r="BE1137" i="9"/>
  <c r="BL1137" i="9" s="1"/>
  <c r="BJ1137" i="9" s="1"/>
  <c r="BC1140" i="9"/>
  <c r="BO1140" i="9" s="1"/>
  <c r="BC1145" i="9"/>
  <c r="BO1145" i="9" s="1"/>
  <c r="BA1190" i="9"/>
  <c r="BH1190" i="9" s="1"/>
  <c r="I1191" i="9"/>
  <c r="BA1194" i="9"/>
  <c r="BH1194" i="9" s="1"/>
  <c r="BB1196" i="9"/>
  <c r="BN1196" i="9" s="1"/>
  <c r="BA1204" i="9"/>
  <c r="BH1204" i="9" s="1"/>
  <c r="BM1204" i="9" s="1"/>
  <c r="I1205" i="9"/>
  <c r="BA1211" i="9"/>
  <c r="BH1211" i="9" s="1"/>
  <c r="BM1211" i="9" s="1"/>
  <c r="BD1234" i="9"/>
  <c r="BP1234" i="9" s="1"/>
  <c r="BC1252" i="9"/>
  <c r="BO1252" i="9" s="1"/>
  <c r="BC1268" i="9"/>
  <c r="BO1268" i="9" s="1"/>
  <c r="N1271" i="9"/>
  <c r="BE1272" i="9"/>
  <c r="BC1274" i="9"/>
  <c r="BO1274" i="9" s="1"/>
  <c r="BB1287" i="9"/>
  <c r="BN1287" i="9" s="1"/>
  <c r="BB1298" i="9"/>
  <c r="BN1298" i="9" s="1"/>
  <c r="I1306" i="9"/>
  <c r="BA1308" i="9"/>
  <c r="BH1308" i="9" s="1"/>
  <c r="I1309" i="9"/>
  <c r="BA1320" i="9"/>
  <c r="BH1320" i="9" s="1"/>
  <c r="N1383" i="9"/>
  <c r="I1383" i="9"/>
  <c r="N1417" i="9"/>
  <c r="I1417" i="9"/>
  <c r="I1117" i="9"/>
  <c r="I1120" i="9"/>
  <c r="I1123" i="9"/>
  <c r="I1133" i="9"/>
  <c r="BB1190" i="9"/>
  <c r="BN1190" i="9" s="1"/>
  <c r="BD1196" i="9"/>
  <c r="BP1196" i="9" s="1"/>
  <c r="BB1204" i="9"/>
  <c r="BN1204" i="9" s="1"/>
  <c r="BA1209" i="9"/>
  <c r="BH1209" i="9" s="1"/>
  <c r="BM1209" i="9" s="1"/>
  <c r="BG1234" i="9"/>
  <c r="N1235" i="9"/>
  <c r="N1258" i="9"/>
  <c r="BE1268" i="9"/>
  <c r="BK1268" i="9" s="1"/>
  <c r="BI1268" i="9" s="1"/>
  <c r="N1273" i="9"/>
  <c r="N1275" i="9"/>
  <c r="BC1287" i="9"/>
  <c r="BO1287" i="9" s="1"/>
  <c r="I1294" i="9"/>
  <c r="I1297" i="9"/>
  <c r="I1300" i="9"/>
  <c r="I1303" i="9"/>
  <c r="BB1305" i="9"/>
  <c r="BN1305" i="9" s="1"/>
  <c r="BB1308" i="9"/>
  <c r="BN1308" i="9" s="1"/>
  <c r="BG1314" i="9"/>
  <c r="BB1314" i="9"/>
  <c r="BN1314" i="9" s="1"/>
  <c r="BB1320" i="9"/>
  <c r="BN1320" i="9" s="1"/>
  <c r="BD1387" i="9"/>
  <c r="BP1387" i="9" s="1"/>
  <c r="BG1387" i="9"/>
  <c r="BF1387" i="9"/>
  <c r="BB1387" i="9"/>
  <c r="BN1387" i="9" s="1"/>
  <c r="BA1387" i="9"/>
  <c r="BH1387" i="9" s="1"/>
  <c r="BM1387" i="9" s="1"/>
  <c r="BD1393" i="9"/>
  <c r="BP1393" i="9" s="1"/>
  <c r="BE1393" i="9"/>
  <c r="BL1393" i="9" s="1"/>
  <c r="BJ1393" i="9" s="1"/>
  <c r="BB1393" i="9"/>
  <c r="BN1393" i="9" s="1"/>
  <c r="BB1368" i="9"/>
  <c r="BN1368" i="9" s="1"/>
  <c r="I1374" i="9"/>
  <c r="BG1374" i="9"/>
  <c r="BF1381" i="9"/>
  <c r="BB1395" i="9"/>
  <c r="BN1395" i="9" s="1"/>
  <c r="BG1396" i="9"/>
  <c r="BE1398" i="9"/>
  <c r="BL1398" i="9" s="1"/>
  <c r="BJ1398" i="9" s="1"/>
  <c r="BB1400" i="9"/>
  <c r="BN1400" i="9" s="1"/>
  <c r="I1403" i="9"/>
  <c r="BB1446" i="9"/>
  <c r="BN1446" i="9" s="1"/>
  <c r="BB1450" i="9"/>
  <c r="BN1450" i="9" s="1"/>
  <c r="BA1486" i="9"/>
  <c r="BH1486" i="9" s="1"/>
  <c r="BM1486" i="9" s="1"/>
  <c r="BG1509" i="9"/>
  <c r="BA1513" i="9"/>
  <c r="BH1513" i="9" s="1"/>
  <c r="BM1513" i="9" s="1"/>
  <c r="BG1446" i="9"/>
  <c r="BG1450" i="9"/>
  <c r="BC1486" i="9"/>
  <c r="BO1486" i="9" s="1"/>
  <c r="BB1513" i="9"/>
  <c r="BN1513" i="9" s="1"/>
  <c r="BC1358" i="9"/>
  <c r="BO1358" i="9" s="1"/>
  <c r="BG1373" i="9"/>
  <c r="BA1380" i="9"/>
  <c r="BH1380" i="9" s="1"/>
  <c r="BM1380" i="9" s="1"/>
  <c r="BB1385" i="9"/>
  <c r="BN1385" i="9" s="1"/>
  <c r="BG1395" i="9"/>
  <c r="I1398" i="9"/>
  <c r="BG1398" i="9"/>
  <c r="BG1400" i="9"/>
  <c r="I1401" i="9"/>
  <c r="BF1405" i="9"/>
  <c r="BD1410" i="9"/>
  <c r="BP1410" i="9" s="1"/>
  <c r="BB1415" i="9"/>
  <c r="BN1415" i="9" s="1"/>
  <c r="I1433" i="9"/>
  <c r="BG1442" i="9"/>
  <c r="BG1454" i="9"/>
  <c r="BF1471" i="9"/>
  <c r="I1472" i="9"/>
  <c r="BA1475" i="9"/>
  <c r="BH1475" i="9" s="1"/>
  <c r="BG1480" i="9"/>
  <c r="BD1485" i="9"/>
  <c r="BP1485" i="9" s="1"/>
  <c r="BC1490" i="9"/>
  <c r="BO1490" i="9" s="1"/>
  <c r="BA1495" i="9"/>
  <c r="BH1495" i="9" s="1"/>
  <c r="BA1507" i="9"/>
  <c r="BH1507" i="9" s="1"/>
  <c r="BA1508" i="9"/>
  <c r="BH1508" i="9" s="1"/>
  <c r="BD1513" i="9"/>
  <c r="BP1513" i="9" s="1"/>
  <c r="BB1514" i="9"/>
  <c r="BN1514" i="9" s="1"/>
  <c r="BA1354" i="9"/>
  <c r="BH1354" i="9" s="1"/>
  <c r="BF1358" i="9"/>
  <c r="BB1361" i="9"/>
  <c r="BN1361" i="9" s="1"/>
  <c r="BA1364" i="9"/>
  <c r="BH1364" i="9" s="1"/>
  <c r="BM1364" i="9" s="1"/>
  <c r="BG1367" i="9"/>
  <c r="BB1380" i="9"/>
  <c r="BN1380" i="9" s="1"/>
  <c r="BE1385" i="9"/>
  <c r="I1387" i="9"/>
  <c r="I1425" i="9"/>
  <c r="I1438" i="9"/>
  <c r="I1446" i="9"/>
  <c r="BB1449" i="9"/>
  <c r="BN1449" i="9" s="1"/>
  <c r="I1450" i="9"/>
  <c r="BK1460" i="9"/>
  <c r="BI1460" i="9" s="1"/>
  <c r="AT1460" i="9" s="1"/>
  <c r="I1462" i="9"/>
  <c r="BG1471" i="9"/>
  <c r="BF1475" i="9"/>
  <c r="BE1485" i="9"/>
  <c r="BK1485" i="9" s="1"/>
  <c r="BI1485" i="9" s="1"/>
  <c r="I1486" i="9"/>
  <c r="BC1495" i="9"/>
  <c r="BO1495" i="9" s="1"/>
  <c r="BA1506" i="9"/>
  <c r="BH1506" i="9" s="1"/>
  <c r="BM1506" i="9" s="1"/>
  <c r="BB1507" i="9"/>
  <c r="BN1507" i="9" s="1"/>
  <c r="BB1508" i="9"/>
  <c r="BN1508" i="9" s="1"/>
  <c r="I1513" i="9"/>
  <c r="BE1513" i="9"/>
  <c r="BL1513" i="9" s="1"/>
  <c r="BJ1513" i="9" s="1"/>
  <c r="BD1514" i="9"/>
  <c r="BP1514" i="9" s="1"/>
  <c r="BA1328" i="9"/>
  <c r="BH1328" i="9" s="1"/>
  <c r="BM1328" i="9" s="1"/>
  <c r="BA1350" i="9"/>
  <c r="BH1350" i="9" s="1"/>
  <c r="BM1350" i="9" s="1"/>
  <c r="BB1354" i="9"/>
  <c r="BN1354" i="9" s="1"/>
  <c r="I1358" i="9"/>
  <c r="BF1371" i="9"/>
  <c r="BB1375" i="9"/>
  <c r="BN1375" i="9" s="1"/>
  <c r="BB1377" i="9"/>
  <c r="BN1377" i="9" s="1"/>
  <c r="I1378" i="9"/>
  <c r="BA1379" i="9"/>
  <c r="BH1379" i="9" s="1"/>
  <c r="BM1379" i="9" s="1"/>
  <c r="BE1380" i="9"/>
  <c r="BL1380" i="9" s="1"/>
  <c r="BJ1380" i="9" s="1"/>
  <c r="BE1382" i="9"/>
  <c r="BA1384" i="9"/>
  <c r="BH1384" i="9" s="1"/>
  <c r="BM1384" i="9" s="1"/>
  <c r="BE1389" i="9"/>
  <c r="BL1389" i="9" s="1"/>
  <c r="BJ1389" i="9" s="1"/>
  <c r="BB1413" i="9"/>
  <c r="BN1413" i="9" s="1"/>
  <c r="I1415" i="9"/>
  <c r="I1430" i="9"/>
  <c r="I1442" i="9"/>
  <c r="BB1445" i="9"/>
  <c r="BN1445" i="9" s="1"/>
  <c r="BG1449" i="9"/>
  <c r="BB1453" i="9"/>
  <c r="BN1453" i="9" s="1"/>
  <c r="I1454" i="9"/>
  <c r="I1471" i="9"/>
  <c r="BG1475" i="9"/>
  <c r="I1480" i="9"/>
  <c r="BF1482" i="9"/>
  <c r="I1490" i="9"/>
  <c r="I1497" i="9"/>
  <c r="I1503" i="9"/>
  <c r="BD1506" i="9"/>
  <c r="BP1506" i="9" s="1"/>
  <c r="BD1507" i="9"/>
  <c r="BP1507" i="9" s="1"/>
  <c r="BD1508" i="9"/>
  <c r="BP1508" i="9" s="1"/>
  <c r="BA1510" i="9"/>
  <c r="BH1510" i="9" s="1"/>
  <c r="BM1510" i="9" s="1"/>
  <c r="BF1513" i="9"/>
  <c r="I1514" i="9"/>
  <c r="BB1516" i="9"/>
  <c r="BN1516" i="9" s="1"/>
  <c r="BB1328" i="9"/>
  <c r="BN1328" i="9" s="1"/>
  <c r="BB1343" i="9"/>
  <c r="BN1343" i="9" s="1"/>
  <c r="BA1345" i="9"/>
  <c r="BH1345" i="9" s="1"/>
  <c r="BB1350" i="9"/>
  <c r="BN1350" i="9" s="1"/>
  <c r="BD1354" i="9"/>
  <c r="BP1354" i="9" s="1"/>
  <c r="BA1362" i="9"/>
  <c r="BH1362" i="9" s="1"/>
  <c r="BA1365" i="9"/>
  <c r="BH1365" i="9" s="1"/>
  <c r="BG1371" i="9"/>
  <c r="BB1374" i="9"/>
  <c r="BN1374" i="9" s="1"/>
  <c r="BE1377" i="9"/>
  <c r="BL1377" i="9" s="1"/>
  <c r="BJ1377" i="9" s="1"/>
  <c r="BB1379" i="9"/>
  <c r="BN1379" i="9" s="1"/>
  <c r="BG1380" i="9"/>
  <c r="BB1384" i="9"/>
  <c r="BN1384" i="9" s="1"/>
  <c r="BF1389" i="9"/>
  <c r="BA1396" i="9"/>
  <c r="BH1396" i="9" s="1"/>
  <c r="BM1396" i="9" s="1"/>
  <c r="BA1403" i="9"/>
  <c r="BH1403" i="9" s="1"/>
  <c r="BM1403" i="9" s="1"/>
  <c r="BC1413" i="9"/>
  <c r="BO1413" i="9" s="1"/>
  <c r="I1422" i="9"/>
  <c r="I1435" i="9"/>
  <c r="BG1445" i="9"/>
  <c r="I1475" i="9"/>
  <c r="I1485" i="9"/>
  <c r="I1495" i="9"/>
  <c r="BE1506" i="9"/>
  <c r="BK1506" i="9" s="1"/>
  <c r="BI1506" i="9" s="1"/>
  <c r="BE1507" i="9"/>
  <c r="BK1507" i="9" s="1"/>
  <c r="BI1507" i="9" s="1"/>
  <c r="BE1508" i="9"/>
  <c r="BL1508" i="9" s="1"/>
  <c r="BJ1508" i="9" s="1"/>
  <c r="BG1513" i="9"/>
  <c r="BD1343" i="9"/>
  <c r="BP1343" i="9" s="1"/>
  <c r="BD1350" i="9"/>
  <c r="BP1350" i="9" s="1"/>
  <c r="I1354" i="9"/>
  <c r="I1361" i="9"/>
  <c r="I1371" i="9"/>
  <c r="BB1403" i="9"/>
  <c r="BN1403" i="9" s="1"/>
  <c r="BG1404" i="9"/>
  <c r="I1449" i="9"/>
  <c r="BA1500" i="9"/>
  <c r="BH1500" i="9" s="1"/>
  <c r="BG1502" i="9"/>
  <c r="BA1505" i="9"/>
  <c r="BH1505" i="9" s="1"/>
  <c r="BM1505" i="9" s="1"/>
  <c r="I1506" i="9"/>
  <c r="BF1506" i="9"/>
  <c r="BF1507" i="9"/>
  <c r="BD1378" i="9"/>
  <c r="BP1378" i="9" s="1"/>
  <c r="BB1378" i="9"/>
  <c r="BN1378" i="9" s="1"/>
  <c r="N1380" i="9"/>
  <c r="I1380" i="9"/>
  <c r="N1394" i="9"/>
  <c r="I1394" i="9"/>
  <c r="BA1346" i="9"/>
  <c r="BH1346" i="9" s="1"/>
  <c r="BM1346" i="9" s="1"/>
  <c r="BA1372" i="9"/>
  <c r="BH1372" i="9" s="1"/>
  <c r="BM1372" i="9" s="1"/>
  <c r="BA1378" i="9"/>
  <c r="BH1378" i="9" s="1"/>
  <c r="BA1342" i="9"/>
  <c r="BH1342" i="9" s="1"/>
  <c r="BM1342" i="9" s="1"/>
  <c r="BB1346" i="9"/>
  <c r="BN1346" i="9" s="1"/>
  <c r="BA1349" i="9"/>
  <c r="BH1349" i="9" s="1"/>
  <c r="BM1349" i="9" s="1"/>
  <c r="BA1353" i="9"/>
  <c r="BH1353" i="9" s="1"/>
  <c r="BA1357" i="9"/>
  <c r="BH1357" i="9" s="1"/>
  <c r="BF1360" i="9"/>
  <c r="BB1372" i="9"/>
  <c r="BN1372" i="9" s="1"/>
  <c r="BE1378" i="9"/>
  <c r="BL1378" i="9" s="1"/>
  <c r="BJ1378" i="9" s="1"/>
  <c r="BD1391" i="9"/>
  <c r="BP1391" i="9" s="1"/>
  <c r="BG1391" i="9"/>
  <c r="BF1391" i="9"/>
  <c r="BE1391" i="9"/>
  <c r="BB1391" i="9"/>
  <c r="BN1391" i="9" s="1"/>
  <c r="BA1391" i="9"/>
  <c r="BH1391" i="9" s="1"/>
  <c r="BM1391" i="9" s="1"/>
  <c r="BD1346" i="9"/>
  <c r="BP1346" i="9" s="1"/>
  <c r="BE1372" i="9"/>
  <c r="BL1372" i="9" s="1"/>
  <c r="BJ1372" i="9" s="1"/>
  <c r="BF1378" i="9"/>
  <c r="BB1339" i="9"/>
  <c r="BN1339" i="9" s="1"/>
  <c r="BA1341" i="9"/>
  <c r="BH1341" i="9" s="1"/>
  <c r="BD1342" i="9"/>
  <c r="BP1342" i="9" s="1"/>
  <c r="BB1345" i="9"/>
  <c r="BN1345" i="9" s="1"/>
  <c r="I1346" i="9"/>
  <c r="BA1348" i="9"/>
  <c r="BH1348" i="9" s="1"/>
  <c r="BM1348" i="9" s="1"/>
  <c r="BD1349" i="9"/>
  <c r="BP1349" i="9" s="1"/>
  <c r="BA1352" i="9"/>
  <c r="BH1352" i="9" s="1"/>
  <c r="BM1352" i="9" s="1"/>
  <c r="BD1353" i="9"/>
  <c r="BP1353" i="9" s="1"/>
  <c r="BA1356" i="9"/>
  <c r="BH1356" i="9" s="1"/>
  <c r="BM1356" i="9" s="1"/>
  <c r="BD1357" i="9"/>
  <c r="BP1357" i="9" s="1"/>
  <c r="BB1362" i="9"/>
  <c r="BN1362" i="9" s="1"/>
  <c r="BB1363" i="9"/>
  <c r="BN1363" i="9" s="1"/>
  <c r="BB1364" i="9"/>
  <c r="BN1364" i="9" s="1"/>
  <c r="BB1365" i="9"/>
  <c r="BN1365" i="9" s="1"/>
  <c r="BB1366" i="9"/>
  <c r="BN1366" i="9" s="1"/>
  <c r="BA1367" i="9"/>
  <c r="BH1367" i="9" s="1"/>
  <c r="BM1367" i="9" s="1"/>
  <c r="BB1370" i="9"/>
  <c r="BN1370" i="9" s="1"/>
  <c r="BF1372" i="9"/>
  <c r="BA1373" i="9"/>
  <c r="BH1373" i="9" s="1"/>
  <c r="BE1375" i="9"/>
  <c r="BL1375" i="9" s="1"/>
  <c r="BJ1375" i="9" s="1"/>
  <c r="BG1378" i="9"/>
  <c r="I1381" i="9"/>
  <c r="BD1399" i="9"/>
  <c r="BP1399" i="9" s="1"/>
  <c r="BG1399" i="9"/>
  <c r="BF1399" i="9"/>
  <c r="BE1399" i="9"/>
  <c r="BL1399" i="9" s="1"/>
  <c r="BJ1399" i="9" s="1"/>
  <c r="BB1399" i="9"/>
  <c r="BN1399" i="9" s="1"/>
  <c r="BA1399" i="9"/>
  <c r="BH1399" i="9" s="1"/>
  <c r="BM1399" i="9" s="1"/>
  <c r="BA1334" i="9"/>
  <c r="BH1334" i="9" s="1"/>
  <c r="BM1334" i="9" s="1"/>
  <c r="BC1339" i="9"/>
  <c r="BO1339" i="9" s="1"/>
  <c r="BB1341" i="9"/>
  <c r="BN1341" i="9" s="1"/>
  <c r="I1342" i="9"/>
  <c r="BA1344" i="9"/>
  <c r="BH1344" i="9" s="1"/>
  <c r="BM1344" i="9" s="1"/>
  <c r="BD1345" i="9"/>
  <c r="BP1345" i="9" s="1"/>
  <c r="BB1348" i="9"/>
  <c r="BN1348" i="9" s="1"/>
  <c r="I1349" i="9"/>
  <c r="BB1352" i="9"/>
  <c r="BN1352" i="9" s="1"/>
  <c r="I1353" i="9"/>
  <c r="BB1356" i="9"/>
  <c r="BN1356" i="9" s="1"/>
  <c r="I1357" i="9"/>
  <c r="I1360" i="9"/>
  <c r="BE1362" i="9"/>
  <c r="BE1363" i="9"/>
  <c r="BL1363" i="9" s="1"/>
  <c r="BJ1363" i="9" s="1"/>
  <c r="BE1364" i="9"/>
  <c r="BL1364" i="9" s="1"/>
  <c r="BJ1364" i="9" s="1"/>
  <c r="BE1365" i="9"/>
  <c r="BL1365" i="9" s="1"/>
  <c r="BJ1365" i="9" s="1"/>
  <c r="BE1366" i="9"/>
  <c r="BB1367" i="9"/>
  <c r="BN1367" i="9" s="1"/>
  <c r="BE1370" i="9"/>
  <c r="BL1370" i="9" s="1"/>
  <c r="BJ1370" i="9" s="1"/>
  <c r="BG1372" i="9"/>
  <c r="BB1373" i="9"/>
  <c r="BN1373" i="9" s="1"/>
  <c r="I1375" i="9"/>
  <c r="BF1375" i="9"/>
  <c r="BA1376" i="9"/>
  <c r="BH1376" i="9" s="1"/>
  <c r="BM1376" i="9" s="1"/>
  <c r="BD1386" i="9"/>
  <c r="BP1386" i="9" s="1"/>
  <c r="BG1386" i="9"/>
  <c r="BF1386" i="9"/>
  <c r="BE1386" i="9"/>
  <c r="BL1386" i="9" s="1"/>
  <c r="BJ1386" i="9" s="1"/>
  <c r="BB1386" i="9"/>
  <c r="BN1386" i="9" s="1"/>
  <c r="BA1386" i="9"/>
  <c r="BH1386" i="9" s="1"/>
  <c r="BD1341" i="9"/>
  <c r="BP1341" i="9" s="1"/>
  <c r="I1345" i="9"/>
  <c r="BD1348" i="9"/>
  <c r="BP1348" i="9" s="1"/>
  <c r="BD1352" i="9"/>
  <c r="BP1352" i="9" s="1"/>
  <c r="BA1355" i="9"/>
  <c r="BH1355" i="9" s="1"/>
  <c r="BM1355" i="9" s="1"/>
  <c r="BD1356" i="9"/>
  <c r="BP1356" i="9" s="1"/>
  <c r="BB1359" i="9"/>
  <c r="BN1359" i="9" s="1"/>
  <c r="BA1361" i="9"/>
  <c r="BH1361" i="9" s="1"/>
  <c r="I1362" i="9"/>
  <c r="BF1362" i="9"/>
  <c r="I1363" i="9"/>
  <c r="BF1363" i="9"/>
  <c r="I1364" i="9"/>
  <c r="BF1364" i="9"/>
  <c r="I1365" i="9"/>
  <c r="BF1365" i="9"/>
  <c r="I1366" i="9"/>
  <c r="BF1366" i="9"/>
  <c r="BE1367" i="9"/>
  <c r="I1370" i="9"/>
  <c r="BF1370" i="9"/>
  <c r="BA1371" i="9"/>
  <c r="BH1371" i="9" s="1"/>
  <c r="BM1371" i="9" s="1"/>
  <c r="BE1373" i="9"/>
  <c r="BG1375" i="9"/>
  <c r="BB1376" i="9"/>
  <c r="BN1376" i="9" s="1"/>
  <c r="BD1383" i="9"/>
  <c r="BP1383" i="9" s="1"/>
  <c r="BF1383" i="9"/>
  <c r="BE1383" i="9"/>
  <c r="BL1383" i="9" s="1"/>
  <c r="BJ1383" i="9" s="1"/>
  <c r="BB1383" i="9"/>
  <c r="BN1383" i="9" s="1"/>
  <c r="N1386" i="9"/>
  <c r="I1386" i="9"/>
  <c r="BC1334" i="9"/>
  <c r="BO1334" i="9" s="1"/>
  <c r="I1335" i="9"/>
  <c r="I1339" i="9"/>
  <c r="I1341" i="9"/>
  <c r="BA1343" i="9"/>
  <c r="BH1343" i="9" s="1"/>
  <c r="I1348" i="9"/>
  <c r="I1352" i="9"/>
  <c r="I1356" i="9"/>
  <c r="BG1362" i="9"/>
  <c r="BG1363" i="9"/>
  <c r="BG1364" i="9"/>
  <c r="BG1365" i="9"/>
  <c r="BG1366" i="9"/>
  <c r="I1367" i="9"/>
  <c r="BF1367" i="9"/>
  <c r="BG1370" i="9"/>
  <c r="BB1371" i="9"/>
  <c r="BN1371" i="9" s="1"/>
  <c r="I1373" i="9"/>
  <c r="BF1373" i="9"/>
  <c r="BA1374" i="9"/>
  <c r="BH1374" i="9" s="1"/>
  <c r="BE1376" i="9"/>
  <c r="BL1376" i="9" s="1"/>
  <c r="BJ1376" i="9" s="1"/>
  <c r="BD1377" i="9"/>
  <c r="BP1377" i="9" s="1"/>
  <c r="BA1377" i="9"/>
  <c r="BH1377" i="9" s="1"/>
  <c r="BG1377" i="9"/>
  <c r="BD1382" i="9"/>
  <c r="BP1382" i="9" s="1"/>
  <c r="BB1382" i="9"/>
  <c r="BN1382" i="9" s="1"/>
  <c r="BG1382" i="9"/>
  <c r="BA1383" i="9"/>
  <c r="BH1383" i="9" s="1"/>
  <c r="BM1383" i="9" s="1"/>
  <c r="BA1407" i="9"/>
  <c r="BH1407" i="9" s="1"/>
  <c r="BC1409" i="9"/>
  <c r="BO1409" i="9" s="1"/>
  <c r="BC1459" i="9"/>
  <c r="BO1459" i="9" s="1"/>
  <c r="BA1464" i="9"/>
  <c r="BH1464" i="9" s="1"/>
  <c r="BM1464" i="9" s="1"/>
  <c r="BA1478" i="9"/>
  <c r="BH1478" i="9" s="1"/>
  <c r="BM1478" i="9" s="1"/>
  <c r="BA1499" i="9"/>
  <c r="BH1499" i="9" s="1"/>
  <c r="I1385" i="9"/>
  <c r="BF1385" i="9"/>
  <c r="BG1390" i="9"/>
  <c r="I1393" i="9"/>
  <c r="BF1393" i="9"/>
  <c r="BA1394" i="9"/>
  <c r="BH1394" i="9" s="1"/>
  <c r="BM1394" i="9" s="1"/>
  <c r="BF1401" i="9"/>
  <c r="BA1402" i="9"/>
  <c r="BH1402" i="9" s="1"/>
  <c r="BB1407" i="9"/>
  <c r="BN1407" i="9" s="1"/>
  <c r="BD1409" i="9"/>
  <c r="BP1409" i="9" s="1"/>
  <c r="BE1410" i="9"/>
  <c r="BL1410" i="9" s="1"/>
  <c r="BJ1410" i="9" s="1"/>
  <c r="BD1459" i="9"/>
  <c r="BP1459" i="9" s="1"/>
  <c r="BA1460" i="9"/>
  <c r="BH1460" i="9" s="1"/>
  <c r="BM1460" i="9" s="1"/>
  <c r="BA1463" i="9"/>
  <c r="BH1463" i="9" s="1"/>
  <c r="BC1464" i="9"/>
  <c r="BO1464" i="9" s="1"/>
  <c r="BA1477" i="9"/>
  <c r="BH1477" i="9" s="1"/>
  <c r="BM1477" i="9" s="1"/>
  <c r="BF1478" i="9"/>
  <c r="BG1499" i="9"/>
  <c r="BA1511" i="9"/>
  <c r="BH1511" i="9" s="1"/>
  <c r="BM1511" i="9" s="1"/>
  <c r="N1512" i="9"/>
  <c r="I1512" i="9"/>
  <c r="BC1512" i="9"/>
  <c r="BO1512" i="9" s="1"/>
  <c r="BE1512" i="9"/>
  <c r="BL1512" i="9" s="1"/>
  <c r="BJ1512" i="9" s="1"/>
  <c r="BD1512" i="9"/>
  <c r="BP1512" i="9" s="1"/>
  <c r="BF1380" i="9"/>
  <c r="BA1381" i="9"/>
  <c r="BH1381" i="9" s="1"/>
  <c r="BG1385" i="9"/>
  <c r="I1388" i="9"/>
  <c r="BF1388" i="9"/>
  <c r="BA1389" i="9"/>
  <c r="BH1389" i="9" s="1"/>
  <c r="BM1389" i="9" s="1"/>
  <c r="BG1393" i="9"/>
  <c r="BB1394" i="9"/>
  <c r="BN1394" i="9" s="1"/>
  <c r="I1396" i="9"/>
  <c r="BF1396" i="9"/>
  <c r="BA1397" i="9"/>
  <c r="BH1397" i="9" s="1"/>
  <c r="BM1397" i="9" s="1"/>
  <c r="BG1401" i="9"/>
  <c r="BB1402" i="9"/>
  <c r="BN1402" i="9" s="1"/>
  <c r="I1404" i="9"/>
  <c r="BF1404" i="9"/>
  <c r="BA1405" i="9"/>
  <c r="BH1405" i="9" s="1"/>
  <c r="BM1405" i="9" s="1"/>
  <c r="I1420" i="9"/>
  <c r="I1428" i="9"/>
  <c r="I1436" i="9"/>
  <c r="I1441" i="9"/>
  <c r="I1444" i="9"/>
  <c r="I1448" i="9"/>
  <c r="I1452" i="9"/>
  <c r="I1456" i="9"/>
  <c r="BF1459" i="9"/>
  <c r="BB1460" i="9"/>
  <c r="BN1460" i="9" s="1"/>
  <c r="BC1463" i="9"/>
  <c r="BO1463" i="9" s="1"/>
  <c r="BF1464" i="9"/>
  <c r="I1465" i="9"/>
  <c r="BF1466" i="9"/>
  <c r="I1467" i="9"/>
  <c r="BF1477" i="9"/>
  <c r="BG1478" i="9"/>
  <c r="BA1484" i="9"/>
  <c r="BH1484" i="9" s="1"/>
  <c r="BA1487" i="9"/>
  <c r="BH1487" i="9" s="1"/>
  <c r="BA1488" i="9"/>
  <c r="BH1488" i="9" s="1"/>
  <c r="BA1498" i="9"/>
  <c r="BH1498" i="9" s="1"/>
  <c r="BM1498" i="9" s="1"/>
  <c r="BA1501" i="9"/>
  <c r="BH1501" i="9" s="1"/>
  <c r="BM1501" i="9" s="1"/>
  <c r="BA1504" i="9"/>
  <c r="BH1504" i="9" s="1"/>
  <c r="BA1509" i="9"/>
  <c r="BH1509" i="9" s="1"/>
  <c r="BM1509" i="9" s="1"/>
  <c r="BB1511" i="9"/>
  <c r="BN1511" i="9" s="1"/>
  <c r="BA1512" i="9"/>
  <c r="BH1512" i="9" s="1"/>
  <c r="BM1512" i="9" s="1"/>
  <c r="BB1381" i="9"/>
  <c r="BN1381" i="9" s="1"/>
  <c r="BB1389" i="9"/>
  <c r="BN1389" i="9" s="1"/>
  <c r="BE1394" i="9"/>
  <c r="BL1394" i="9" s="1"/>
  <c r="BJ1394" i="9" s="1"/>
  <c r="BB1397" i="9"/>
  <c r="BN1397" i="9" s="1"/>
  <c r="BE1402" i="9"/>
  <c r="BB1405" i="9"/>
  <c r="BN1405" i="9" s="1"/>
  <c r="I1407" i="9"/>
  <c r="I1423" i="9"/>
  <c r="I1431" i="9"/>
  <c r="I1439" i="9"/>
  <c r="BC1460" i="9"/>
  <c r="BO1460" i="9" s="1"/>
  <c r="BF1463" i="9"/>
  <c r="I1464" i="9"/>
  <c r="BA1476" i="9"/>
  <c r="BH1476" i="9" s="1"/>
  <c r="BG1477" i="9"/>
  <c r="I1478" i="9"/>
  <c r="BA1483" i="9"/>
  <c r="BH1483" i="9" s="1"/>
  <c r="BB1484" i="9"/>
  <c r="BN1484" i="9" s="1"/>
  <c r="BB1487" i="9"/>
  <c r="BN1487" i="9" s="1"/>
  <c r="BB1488" i="9"/>
  <c r="BN1488" i="9" s="1"/>
  <c r="BG1498" i="9"/>
  <c r="I1499" i="9"/>
  <c r="BG1501" i="9"/>
  <c r="BG1504" i="9"/>
  <c r="BF1508" i="9"/>
  <c r="BB1509" i="9"/>
  <c r="BN1509" i="9" s="1"/>
  <c r="BG1510" i="9"/>
  <c r="BD1511" i="9"/>
  <c r="BP1511" i="9" s="1"/>
  <c r="BB1512" i="9"/>
  <c r="BN1512" i="9" s="1"/>
  <c r="N1515" i="9"/>
  <c r="I1515" i="9"/>
  <c r="BC1515" i="9"/>
  <c r="BO1515" i="9" s="1"/>
  <c r="BE1515" i="9"/>
  <c r="BL1515" i="9" s="1"/>
  <c r="BJ1515" i="9" s="1"/>
  <c r="BD1515" i="9"/>
  <c r="BP1515" i="9" s="1"/>
  <c r="BF1394" i="9"/>
  <c r="I1402" i="9"/>
  <c r="BF1402" i="9"/>
  <c r="I1418" i="9"/>
  <c r="I1426" i="9"/>
  <c r="I1434" i="9"/>
  <c r="BA1442" i="9"/>
  <c r="BH1442" i="9" s="1"/>
  <c r="BA1445" i="9"/>
  <c r="BH1445" i="9" s="1"/>
  <c r="BM1445" i="9" s="1"/>
  <c r="BA1446" i="9"/>
  <c r="BH1446" i="9" s="1"/>
  <c r="BA1449" i="9"/>
  <c r="BH1449" i="9" s="1"/>
  <c r="BM1449" i="9" s="1"/>
  <c r="BA1450" i="9"/>
  <c r="BH1450" i="9" s="1"/>
  <c r="BM1450" i="9" s="1"/>
  <c r="BA1453" i="9"/>
  <c r="BH1453" i="9" s="1"/>
  <c r="BM1453" i="9" s="1"/>
  <c r="BA1454" i="9"/>
  <c r="BH1454" i="9" s="1"/>
  <c r="BM1454" i="9" s="1"/>
  <c r="BK1458" i="9"/>
  <c r="BI1458" i="9" s="1"/>
  <c r="I1460" i="9"/>
  <c r="I1463" i="9"/>
  <c r="BA1472" i="9"/>
  <c r="BH1472" i="9" s="1"/>
  <c r="BM1472" i="9" s="1"/>
  <c r="BF1476" i="9"/>
  <c r="I1477" i="9"/>
  <c r="BA1482" i="9"/>
  <c r="BH1482" i="9" s="1"/>
  <c r="BM1482" i="9" s="1"/>
  <c r="BF1483" i="9"/>
  <c r="BC1487" i="9"/>
  <c r="BO1487" i="9" s="1"/>
  <c r="BC1488" i="9"/>
  <c r="BO1488" i="9" s="1"/>
  <c r="BG1508" i="9"/>
  <c r="BD1509" i="9"/>
  <c r="BP1509" i="9" s="1"/>
  <c r="I1511" i="9"/>
  <c r="BE1511" i="9"/>
  <c r="BF1512" i="9"/>
  <c r="BC1514" i="9"/>
  <c r="BO1514" i="9" s="1"/>
  <c r="BG1514" i="9"/>
  <c r="BF1514" i="9"/>
  <c r="BA1515" i="9"/>
  <c r="BH1515" i="9" s="1"/>
  <c r="BM1515" i="9" s="1"/>
  <c r="I1389" i="9"/>
  <c r="BG1394" i="9"/>
  <c r="I1397" i="9"/>
  <c r="BG1402" i="9"/>
  <c r="I1405" i="9"/>
  <c r="I1421" i="9"/>
  <c r="I1429" i="9"/>
  <c r="I1437" i="9"/>
  <c r="I1466" i="9"/>
  <c r="I1470" i="9"/>
  <c r="BG1476" i="9"/>
  <c r="BG1483" i="9"/>
  <c r="I1484" i="9"/>
  <c r="BG1487" i="9"/>
  <c r="I1488" i="9"/>
  <c r="I1489" i="9"/>
  <c r="I1494" i="9"/>
  <c r="I1498" i="9"/>
  <c r="I1501" i="9"/>
  <c r="BA1503" i="9"/>
  <c r="BH1503" i="9" s="1"/>
  <c r="BM1503" i="9" s="1"/>
  <c r="I1504" i="9"/>
  <c r="BB1506" i="9"/>
  <c r="BN1506" i="9" s="1"/>
  <c r="I1509" i="9"/>
  <c r="BE1509" i="9"/>
  <c r="BL1509" i="9" s="1"/>
  <c r="BJ1509" i="9" s="1"/>
  <c r="BF1511" i="9"/>
  <c r="BG1512" i="9"/>
  <c r="BB1515" i="9"/>
  <c r="BN1515" i="9" s="1"/>
  <c r="BE1379" i="9"/>
  <c r="BL1379" i="9" s="1"/>
  <c r="BJ1379" i="9" s="1"/>
  <c r="BG1381" i="9"/>
  <c r="I1384" i="9"/>
  <c r="BF1384" i="9"/>
  <c r="BA1385" i="9"/>
  <c r="BH1385" i="9" s="1"/>
  <c r="BM1385" i="9" s="1"/>
  <c r="BE1387" i="9"/>
  <c r="BG1389" i="9"/>
  <c r="BB1390" i="9"/>
  <c r="BN1390" i="9" s="1"/>
  <c r="I1392" i="9"/>
  <c r="BF1392" i="9"/>
  <c r="BA1393" i="9"/>
  <c r="BH1393" i="9" s="1"/>
  <c r="BM1393" i="9" s="1"/>
  <c r="BE1395" i="9"/>
  <c r="BL1395" i="9" s="1"/>
  <c r="BJ1395" i="9" s="1"/>
  <c r="BG1397" i="9"/>
  <c r="BB1398" i="9"/>
  <c r="BN1398" i="9" s="1"/>
  <c r="I1400" i="9"/>
  <c r="BF1400" i="9"/>
  <c r="BA1401" i="9"/>
  <c r="BH1401" i="9" s="1"/>
  <c r="BM1401" i="9" s="1"/>
  <c r="BE1403" i="9"/>
  <c r="BL1403" i="9" s="1"/>
  <c r="BJ1403" i="9" s="1"/>
  <c r="BG1405" i="9"/>
  <c r="BB1406" i="9"/>
  <c r="BN1406" i="9" s="1"/>
  <c r="N1412" i="9"/>
  <c r="I1416" i="9"/>
  <c r="I1424" i="9"/>
  <c r="I1432" i="9"/>
  <c r="I1440" i="9"/>
  <c r="BA1458" i="9"/>
  <c r="BH1458" i="9" s="1"/>
  <c r="BM1458" i="9" s="1"/>
  <c r="I1473" i="9"/>
  <c r="BA1474" i="9"/>
  <c r="BH1474" i="9" s="1"/>
  <c r="BM1474" i="9" s="1"/>
  <c r="I1476" i="9"/>
  <c r="BA1480" i="9"/>
  <c r="BH1480" i="9" s="1"/>
  <c r="BF1481" i="9"/>
  <c r="BG1482" i="9"/>
  <c r="I1483" i="9"/>
  <c r="BB1486" i="9"/>
  <c r="BN1486" i="9" s="1"/>
  <c r="I1491" i="9"/>
  <c r="I1496" i="9"/>
  <c r="I1507" i="9"/>
  <c r="BF1509" i="9"/>
  <c r="BG1511" i="9"/>
  <c r="BA1516" i="9"/>
  <c r="BH1516" i="9" s="1"/>
  <c r="BM1516" i="9" s="1"/>
  <c r="I1110" i="9"/>
  <c r="I1112" i="9"/>
  <c r="I1114" i="9"/>
  <c r="BG1119" i="9"/>
  <c r="BG1120" i="9"/>
  <c r="BG1121" i="9"/>
  <c r="BG1123" i="9"/>
  <c r="BG1124" i="9"/>
  <c r="BG1125" i="9"/>
  <c r="BG1126" i="9"/>
  <c r="BG1127" i="9"/>
  <c r="BG1128" i="9"/>
  <c r="BG1129" i="9"/>
  <c r="BG1130" i="9"/>
  <c r="BG1131" i="9"/>
  <c r="BG1132" i="9"/>
  <c r="BA1214" i="9"/>
  <c r="BH1214" i="9" s="1"/>
  <c r="BM1214" i="9" s="1"/>
  <c r="I1218" i="9"/>
  <c r="N1220" i="9"/>
  <c r="I1220" i="9"/>
  <c r="BG1220" i="9"/>
  <c r="BB1220" i="9"/>
  <c r="BN1220" i="9" s="1"/>
  <c r="BG1226" i="9"/>
  <c r="BB1226" i="9"/>
  <c r="BN1226" i="9" s="1"/>
  <c r="BA1226" i="9"/>
  <c r="BH1226" i="9" s="1"/>
  <c r="I1233" i="9"/>
  <c r="N1233" i="9"/>
  <c r="BG1110" i="9"/>
  <c r="I1113" i="9"/>
  <c r="BG1118" i="9"/>
  <c r="BG1122" i="9"/>
  <c r="N1134" i="9"/>
  <c r="N1138" i="9"/>
  <c r="N1142" i="9"/>
  <c r="BC1189" i="9"/>
  <c r="BO1189" i="9" s="1"/>
  <c r="BC1190" i="9"/>
  <c r="BO1190" i="9" s="1"/>
  <c r="BB1197" i="9"/>
  <c r="BN1197" i="9" s="1"/>
  <c r="BA1202" i="9"/>
  <c r="BH1202" i="9" s="1"/>
  <c r="BB1203" i="9"/>
  <c r="BN1203" i="9" s="1"/>
  <c r="BD1204" i="9"/>
  <c r="BP1204" i="9" s="1"/>
  <c r="BA1207" i="9"/>
  <c r="BH1207" i="9" s="1"/>
  <c r="BM1207" i="9" s="1"/>
  <c r="BB1208" i="9"/>
  <c r="BN1208" i="9" s="1"/>
  <c r="BD1209" i="9"/>
  <c r="BP1209" i="9" s="1"/>
  <c r="BA1213" i="9"/>
  <c r="BH1213" i="9" s="1"/>
  <c r="BM1213" i="9" s="1"/>
  <c r="BB1214" i="9"/>
  <c r="BN1214" i="9" s="1"/>
  <c r="BD1215" i="9"/>
  <c r="BP1215" i="9" s="1"/>
  <c r="I1217" i="9"/>
  <c r="BA1220" i="9"/>
  <c r="BH1220" i="9" s="1"/>
  <c r="BM1220" i="9" s="1"/>
  <c r="N1224" i="9"/>
  <c r="I1224" i="9"/>
  <c r="BG1224" i="9"/>
  <c r="BB1224" i="9"/>
  <c r="BN1224" i="9" s="1"/>
  <c r="BA1224" i="9"/>
  <c r="BH1224" i="9" s="1"/>
  <c r="BM1224" i="9" s="1"/>
  <c r="N1226" i="9"/>
  <c r="I1226" i="9"/>
  <c r="BD1226" i="9"/>
  <c r="BP1226" i="9" s="1"/>
  <c r="BL1252" i="9"/>
  <c r="BJ1252" i="9" s="1"/>
  <c r="I1111" i="9"/>
  <c r="BG1111" i="9"/>
  <c r="BG1112" i="9"/>
  <c r="BG1113" i="9"/>
  <c r="BG1114" i="9"/>
  <c r="BG1115" i="9"/>
  <c r="BG1116" i="9"/>
  <c r="BG1117" i="9"/>
  <c r="BA1196" i="9"/>
  <c r="BH1196" i="9" s="1"/>
  <c r="BM1196" i="9" s="1"/>
  <c r="BD1197" i="9"/>
  <c r="BP1197" i="9" s="1"/>
  <c r="BA1201" i="9"/>
  <c r="BH1201" i="9" s="1"/>
  <c r="BB1202" i="9"/>
  <c r="BN1202" i="9" s="1"/>
  <c r="BD1203" i="9"/>
  <c r="BP1203" i="9" s="1"/>
  <c r="BB1207" i="9"/>
  <c r="BN1207" i="9" s="1"/>
  <c r="BD1208" i="9"/>
  <c r="BP1208" i="9" s="1"/>
  <c r="BB1213" i="9"/>
  <c r="BN1213" i="9" s="1"/>
  <c r="BD1214" i="9"/>
  <c r="BP1214" i="9" s="1"/>
  <c r="BD1220" i="9"/>
  <c r="BP1220" i="9" s="1"/>
  <c r="N1222" i="9"/>
  <c r="I1222" i="9"/>
  <c r="BG1222" i="9"/>
  <c r="BB1222" i="9"/>
  <c r="BN1222" i="9" s="1"/>
  <c r="BA1222" i="9"/>
  <c r="BH1222" i="9" s="1"/>
  <c r="BM1222" i="9" s="1"/>
  <c r="BD1224" i="9"/>
  <c r="BP1224" i="9" s="1"/>
  <c r="BF1231" i="9"/>
  <c r="BD1231" i="9"/>
  <c r="BP1231" i="9" s="1"/>
  <c r="I1264" i="9"/>
  <c r="N1264" i="9"/>
  <c r="N1145" i="9"/>
  <c r="BA1200" i="9"/>
  <c r="BH1200" i="9" s="1"/>
  <c r="BM1200" i="9" s="1"/>
  <c r="BB1201" i="9"/>
  <c r="BN1201" i="9" s="1"/>
  <c r="BD1202" i="9"/>
  <c r="BP1202" i="9" s="1"/>
  <c r="I1203" i="9"/>
  <c r="BD1207" i="9"/>
  <c r="BP1207" i="9" s="1"/>
  <c r="BD1213" i="9"/>
  <c r="BP1213" i="9" s="1"/>
  <c r="I1214" i="9"/>
  <c r="BG1219" i="9"/>
  <c r="BB1219" i="9"/>
  <c r="BN1219" i="9" s="1"/>
  <c r="BG1227" i="9"/>
  <c r="BB1227" i="9"/>
  <c r="BN1227" i="9" s="1"/>
  <c r="BA1227" i="9"/>
  <c r="BH1227" i="9" s="1"/>
  <c r="BM1227" i="9" s="1"/>
  <c r="N1229" i="9"/>
  <c r="I1229" i="9"/>
  <c r="BG1229" i="9"/>
  <c r="BB1229" i="9"/>
  <c r="BN1229" i="9" s="1"/>
  <c r="BA1229" i="9"/>
  <c r="BH1229" i="9" s="1"/>
  <c r="BM1229" i="9" s="1"/>
  <c r="BG1218" i="9"/>
  <c r="BB1218" i="9"/>
  <c r="BN1218" i="9" s="1"/>
  <c r="N1227" i="9"/>
  <c r="I1227" i="9"/>
  <c r="BA1110" i="9"/>
  <c r="BH1110" i="9" s="1"/>
  <c r="BM1110" i="9" s="1"/>
  <c r="BA1111" i="9"/>
  <c r="BH1111" i="9" s="1"/>
  <c r="BM1111" i="9" s="1"/>
  <c r="BA1112" i="9"/>
  <c r="BH1112" i="9" s="1"/>
  <c r="BA1113" i="9"/>
  <c r="BH1113" i="9" s="1"/>
  <c r="BA1114" i="9"/>
  <c r="BH1114" i="9" s="1"/>
  <c r="BM1114" i="9" s="1"/>
  <c r="BA1115" i="9"/>
  <c r="BH1115" i="9" s="1"/>
  <c r="BM1115" i="9" s="1"/>
  <c r="BA1116" i="9"/>
  <c r="BH1116" i="9" s="1"/>
  <c r="BA1117" i="9"/>
  <c r="BH1117" i="9" s="1"/>
  <c r="BA1118" i="9"/>
  <c r="BH1118" i="9" s="1"/>
  <c r="BM1118" i="9" s="1"/>
  <c r="BA1119" i="9"/>
  <c r="BH1119" i="9" s="1"/>
  <c r="BM1119" i="9" s="1"/>
  <c r="BA1120" i="9"/>
  <c r="BH1120" i="9" s="1"/>
  <c r="BA1121" i="9"/>
  <c r="BH1121" i="9" s="1"/>
  <c r="BA1122" i="9"/>
  <c r="BH1122" i="9" s="1"/>
  <c r="BM1122" i="9" s="1"/>
  <c r="BA1123" i="9"/>
  <c r="BH1123" i="9" s="1"/>
  <c r="BM1123" i="9" s="1"/>
  <c r="BA1124" i="9"/>
  <c r="BH1124" i="9" s="1"/>
  <c r="BA1125" i="9"/>
  <c r="BH1125" i="9" s="1"/>
  <c r="BA1126" i="9"/>
  <c r="BH1126" i="9" s="1"/>
  <c r="BM1126" i="9" s="1"/>
  <c r="BA1127" i="9"/>
  <c r="BH1127" i="9" s="1"/>
  <c r="BM1127" i="9" s="1"/>
  <c r="BA1128" i="9"/>
  <c r="BH1128" i="9" s="1"/>
  <c r="BA1129" i="9"/>
  <c r="BH1129" i="9" s="1"/>
  <c r="BA1130" i="9"/>
  <c r="BH1130" i="9" s="1"/>
  <c r="BM1130" i="9" s="1"/>
  <c r="BA1131" i="9"/>
  <c r="BH1131" i="9" s="1"/>
  <c r="BM1131" i="9" s="1"/>
  <c r="BA1132" i="9"/>
  <c r="BH1132" i="9" s="1"/>
  <c r="BA1133" i="9"/>
  <c r="BH1133" i="9" s="1"/>
  <c r="N1148" i="9"/>
  <c r="BB1193" i="9"/>
  <c r="BN1193" i="9" s="1"/>
  <c r="BB1194" i="9"/>
  <c r="BN1194" i="9" s="1"/>
  <c r="BD1195" i="9"/>
  <c r="BP1195" i="9" s="1"/>
  <c r="I1196" i="9"/>
  <c r="BB1199" i="9"/>
  <c r="BN1199" i="9" s="1"/>
  <c r="BD1200" i="9"/>
  <c r="BP1200" i="9" s="1"/>
  <c r="I1201" i="9"/>
  <c r="BA1205" i="9"/>
  <c r="BH1205" i="9" s="1"/>
  <c r="BM1205" i="9" s="1"/>
  <c r="BD1206" i="9"/>
  <c r="BP1206" i="9" s="1"/>
  <c r="BA1210" i="9"/>
  <c r="BH1210" i="9" s="1"/>
  <c r="BM1210" i="9" s="1"/>
  <c r="BB1211" i="9"/>
  <c r="BN1211" i="9" s="1"/>
  <c r="BB1212" i="9"/>
  <c r="BN1212" i="9" s="1"/>
  <c r="BG1217" i="9"/>
  <c r="BB1217" i="9"/>
  <c r="BN1217" i="9" s="1"/>
  <c r="BA1218" i="9"/>
  <c r="BH1218" i="9" s="1"/>
  <c r="BM1218" i="9" s="1"/>
  <c r="BD1219" i="9"/>
  <c r="BP1219" i="9" s="1"/>
  <c r="N1221" i="9"/>
  <c r="I1221" i="9"/>
  <c r="BG1221" i="9"/>
  <c r="BB1221" i="9"/>
  <c r="BN1221" i="9" s="1"/>
  <c r="BG1223" i="9"/>
  <c r="BB1223" i="9"/>
  <c r="BN1223" i="9" s="1"/>
  <c r="BA1223" i="9"/>
  <c r="BH1223" i="9" s="1"/>
  <c r="N1225" i="9"/>
  <c r="I1225" i="9"/>
  <c r="BG1225" i="9"/>
  <c r="BB1225" i="9"/>
  <c r="BN1225" i="9" s="1"/>
  <c r="BA1225" i="9"/>
  <c r="BH1225" i="9" s="1"/>
  <c r="BM1225" i="9" s="1"/>
  <c r="I1256" i="9"/>
  <c r="N1256" i="9"/>
  <c r="BB1110" i="9"/>
  <c r="BN1110" i="9" s="1"/>
  <c r="BB1111" i="9"/>
  <c r="BN1111" i="9" s="1"/>
  <c r="BB1112" i="9"/>
  <c r="BN1112" i="9" s="1"/>
  <c r="BB1113" i="9"/>
  <c r="BN1113" i="9" s="1"/>
  <c r="BB1114" i="9"/>
  <c r="BN1114" i="9" s="1"/>
  <c r="BB1115" i="9"/>
  <c r="BN1115" i="9" s="1"/>
  <c r="BB1116" i="9"/>
  <c r="BN1116" i="9" s="1"/>
  <c r="BB1117" i="9"/>
  <c r="BN1117" i="9" s="1"/>
  <c r="BB1118" i="9"/>
  <c r="BN1118" i="9" s="1"/>
  <c r="BB1119" i="9"/>
  <c r="BN1119" i="9" s="1"/>
  <c r="BB1120" i="9"/>
  <c r="BN1120" i="9" s="1"/>
  <c r="BB1121" i="9"/>
  <c r="BN1121" i="9" s="1"/>
  <c r="BB1122" i="9"/>
  <c r="BN1122" i="9" s="1"/>
  <c r="BB1123" i="9"/>
  <c r="BN1123" i="9" s="1"/>
  <c r="BB1124" i="9"/>
  <c r="BN1124" i="9" s="1"/>
  <c r="BB1125" i="9"/>
  <c r="BN1125" i="9" s="1"/>
  <c r="BB1126" i="9"/>
  <c r="BN1126" i="9" s="1"/>
  <c r="BB1127" i="9"/>
  <c r="BN1127" i="9" s="1"/>
  <c r="BB1128" i="9"/>
  <c r="BN1128" i="9" s="1"/>
  <c r="BB1129" i="9"/>
  <c r="BN1129" i="9" s="1"/>
  <c r="BB1130" i="9"/>
  <c r="BN1130" i="9" s="1"/>
  <c r="BB1131" i="9"/>
  <c r="BN1131" i="9" s="1"/>
  <c r="BB1132" i="9"/>
  <c r="BN1132" i="9" s="1"/>
  <c r="BB1133" i="9"/>
  <c r="BN1133" i="9" s="1"/>
  <c r="BD1194" i="9"/>
  <c r="BP1194" i="9" s="1"/>
  <c r="BA1198" i="9"/>
  <c r="BH1198" i="9" s="1"/>
  <c r="BD1199" i="9"/>
  <c r="BP1199" i="9" s="1"/>
  <c r="BB1205" i="9"/>
  <c r="BN1205" i="9" s="1"/>
  <c r="BB1210" i="9"/>
  <c r="BN1210" i="9" s="1"/>
  <c r="BD1211" i="9"/>
  <c r="BP1211" i="9" s="1"/>
  <c r="BD1212" i="9"/>
  <c r="BP1212" i="9" s="1"/>
  <c r="BG1216" i="9"/>
  <c r="BB1216" i="9"/>
  <c r="BN1216" i="9" s="1"/>
  <c r="BA1217" i="9"/>
  <c r="BH1217" i="9" s="1"/>
  <c r="BD1218" i="9"/>
  <c r="BP1218" i="9" s="1"/>
  <c r="BA1221" i="9"/>
  <c r="BH1221" i="9" s="1"/>
  <c r="N1223" i="9"/>
  <c r="I1223" i="9"/>
  <c r="BD1223" i="9"/>
  <c r="BP1223" i="9" s="1"/>
  <c r="BD1225" i="9"/>
  <c r="BP1225" i="9" s="1"/>
  <c r="BG1230" i="9"/>
  <c r="BB1230" i="9"/>
  <c r="BN1230" i="9" s="1"/>
  <c r="BA1230" i="9"/>
  <c r="BH1230" i="9" s="1"/>
  <c r="BF1110" i="9"/>
  <c r="BF1111" i="9"/>
  <c r="BF1112" i="9"/>
  <c r="BL1112" i="9" s="1"/>
  <c r="BJ1112" i="9" s="1"/>
  <c r="BF1113" i="9"/>
  <c r="BL1113" i="9" s="1"/>
  <c r="BJ1113" i="9" s="1"/>
  <c r="BF1114" i="9"/>
  <c r="BF1115" i="9"/>
  <c r="BF1116" i="9"/>
  <c r="BF1117" i="9"/>
  <c r="BL1117" i="9" s="1"/>
  <c r="BJ1117" i="9" s="1"/>
  <c r="BF1118" i="9"/>
  <c r="BF1119" i="9"/>
  <c r="BF1120" i="9"/>
  <c r="BF1121" i="9"/>
  <c r="BL1121" i="9" s="1"/>
  <c r="BJ1121" i="9" s="1"/>
  <c r="BF1122" i="9"/>
  <c r="BF1123" i="9"/>
  <c r="BF1124" i="9"/>
  <c r="BL1124" i="9" s="1"/>
  <c r="BJ1124" i="9" s="1"/>
  <c r="BF1125" i="9"/>
  <c r="BL1125" i="9" s="1"/>
  <c r="BJ1125" i="9" s="1"/>
  <c r="BF1126" i="9"/>
  <c r="BF1127" i="9"/>
  <c r="BF1128" i="9"/>
  <c r="BL1128" i="9" s="1"/>
  <c r="BJ1128" i="9" s="1"/>
  <c r="BF1129" i="9"/>
  <c r="BL1129" i="9" s="1"/>
  <c r="BJ1129" i="9" s="1"/>
  <c r="BF1130" i="9"/>
  <c r="BF1131" i="9"/>
  <c r="BF1132" i="9"/>
  <c r="BL1132" i="9" s="1"/>
  <c r="BJ1132" i="9" s="1"/>
  <c r="BF1133" i="9"/>
  <c r="N1136" i="9"/>
  <c r="N1140" i="9"/>
  <c r="N1144" i="9"/>
  <c r="BD1205" i="9"/>
  <c r="BP1205" i="9" s="1"/>
  <c r="BD1210" i="9"/>
  <c r="BP1210" i="9" s="1"/>
  <c r="N1228" i="9"/>
  <c r="I1228" i="9"/>
  <c r="BG1228" i="9"/>
  <c r="BB1228" i="9"/>
  <c r="BN1228" i="9" s="1"/>
  <c r="BA1228" i="9"/>
  <c r="BH1228" i="9" s="1"/>
  <c r="BM1228" i="9" s="1"/>
  <c r="N1230" i="9"/>
  <c r="I1230" i="9"/>
  <c r="BF1235" i="9"/>
  <c r="BD1235" i="9"/>
  <c r="BP1235" i="9" s="1"/>
  <c r="BC1235" i="9"/>
  <c r="BO1235" i="9" s="1"/>
  <c r="BA1282" i="9"/>
  <c r="BH1282" i="9" s="1"/>
  <c r="BC1233" i="9"/>
  <c r="BO1233" i="9" s="1"/>
  <c r="BC1250" i="9"/>
  <c r="BO1250" i="9" s="1"/>
  <c r="BC1256" i="9"/>
  <c r="BO1256" i="9" s="1"/>
  <c r="BC1264" i="9"/>
  <c r="BO1264" i="9" s="1"/>
  <c r="BC1272" i="9"/>
  <c r="BO1272" i="9" s="1"/>
  <c r="BB1281" i="9"/>
  <c r="BN1281" i="9" s="1"/>
  <c r="BB1282" i="9"/>
  <c r="BN1282" i="9" s="1"/>
  <c r="I1287" i="9"/>
  <c r="BA1301" i="9"/>
  <c r="BH1301" i="9" s="1"/>
  <c r="BM1301" i="9" s="1"/>
  <c r="BA1304" i="9"/>
  <c r="BH1304" i="9" s="1"/>
  <c r="I1305" i="9"/>
  <c r="BA1311" i="9"/>
  <c r="BH1311" i="9" s="1"/>
  <c r="BA1315" i="9"/>
  <c r="BH1315" i="9" s="1"/>
  <c r="BA1319" i="9"/>
  <c r="BH1319" i="9" s="1"/>
  <c r="BA1323" i="9"/>
  <c r="BH1323" i="9" s="1"/>
  <c r="BM1323" i="9" s="1"/>
  <c r="BA1327" i="9"/>
  <c r="BH1327" i="9" s="1"/>
  <c r="BM1327" i="9" s="1"/>
  <c r="BA1333" i="9"/>
  <c r="BH1333" i="9" s="1"/>
  <c r="BM1333" i="9" s="1"/>
  <c r="BC1238" i="9"/>
  <c r="BO1238" i="9" s="1"/>
  <c r="BD1250" i="9"/>
  <c r="BP1250" i="9" s="1"/>
  <c r="N1252" i="9"/>
  <c r="N1260" i="9"/>
  <c r="N1268" i="9"/>
  <c r="BA1275" i="9"/>
  <c r="BH1275" i="9" s="1"/>
  <c r="BM1275" i="9" s="1"/>
  <c r="BC1281" i="9"/>
  <c r="BO1281" i="9" s="1"/>
  <c r="BC1282" i="9"/>
  <c r="BO1282" i="9" s="1"/>
  <c r="I1293" i="9"/>
  <c r="BA1295" i="9"/>
  <c r="BH1295" i="9" s="1"/>
  <c r="I1296" i="9"/>
  <c r="BA1298" i="9"/>
  <c r="BH1298" i="9" s="1"/>
  <c r="BM1298" i="9" s="1"/>
  <c r="I1299" i="9"/>
  <c r="BB1301" i="9"/>
  <c r="BN1301" i="9" s="1"/>
  <c r="I1302" i="9"/>
  <c r="BB1304" i="9"/>
  <c r="BN1304" i="9" s="1"/>
  <c r="BA1307" i="9"/>
  <c r="BH1307" i="9" s="1"/>
  <c r="I1308" i="9"/>
  <c r="BB1311" i="9"/>
  <c r="BN1311" i="9" s="1"/>
  <c r="I1312" i="9"/>
  <c r="BB1315" i="9"/>
  <c r="BN1315" i="9" s="1"/>
  <c r="I1316" i="9"/>
  <c r="BB1319" i="9"/>
  <c r="BN1319" i="9" s="1"/>
  <c r="I1320" i="9"/>
  <c r="BB1323" i="9"/>
  <c r="BN1323" i="9" s="1"/>
  <c r="I1324" i="9"/>
  <c r="BB1327" i="9"/>
  <c r="BN1327" i="9" s="1"/>
  <c r="I1328" i="9"/>
  <c r="BB1333" i="9"/>
  <c r="BN1333" i="9" s="1"/>
  <c r="BC1333" i="9"/>
  <c r="BO1333" i="9" s="1"/>
  <c r="N1237" i="9"/>
  <c r="N1239" i="9"/>
  <c r="N1251" i="9"/>
  <c r="N1259" i="9"/>
  <c r="BL1264" i="9"/>
  <c r="BJ1264" i="9" s="1"/>
  <c r="N1267" i="9"/>
  <c r="BC1275" i="9"/>
  <c r="BO1275" i="9" s="1"/>
  <c r="BB1277" i="9"/>
  <c r="BN1277" i="9" s="1"/>
  <c r="I1291" i="9"/>
  <c r="BA1297" i="9"/>
  <c r="BH1297" i="9" s="1"/>
  <c r="BM1297" i="9" s="1"/>
  <c r="BA1300" i="9"/>
  <c r="BH1300" i="9" s="1"/>
  <c r="I1301" i="9"/>
  <c r="BA1303" i="9"/>
  <c r="BH1303" i="9" s="1"/>
  <c r="I1304" i="9"/>
  <c r="BA1306" i="9"/>
  <c r="BH1306" i="9" s="1"/>
  <c r="BM1306" i="9" s="1"/>
  <c r="I1311" i="9"/>
  <c r="I1315" i="9"/>
  <c r="I1319" i="9"/>
  <c r="I1323" i="9"/>
  <c r="I1327" i="9"/>
  <c r="I1333" i="9"/>
  <c r="BD1333" i="9"/>
  <c r="BP1333" i="9" s="1"/>
  <c r="BC1277" i="9"/>
  <c r="BO1277" i="9" s="1"/>
  <c r="BA1294" i="9"/>
  <c r="BH1294" i="9" s="1"/>
  <c r="BM1294" i="9" s="1"/>
  <c r="I1295" i="9"/>
  <c r="BB1297" i="9"/>
  <c r="BN1297" i="9" s="1"/>
  <c r="I1298" i="9"/>
  <c r="BB1300" i="9"/>
  <c r="BN1300" i="9" s="1"/>
  <c r="BB1303" i="9"/>
  <c r="BN1303" i="9" s="1"/>
  <c r="BB1306" i="9"/>
  <c r="BN1306" i="9" s="1"/>
  <c r="I1307" i="9"/>
  <c r="BA1309" i="9"/>
  <c r="BH1309" i="9" s="1"/>
  <c r="BM1309" i="9" s="1"/>
  <c r="BA1313" i="9"/>
  <c r="BH1313" i="9" s="1"/>
  <c r="BM1313" i="9" s="1"/>
  <c r="BA1317" i="9"/>
  <c r="BH1317" i="9" s="1"/>
  <c r="BM1317" i="9" s="1"/>
  <c r="BA1321" i="9"/>
  <c r="BH1321" i="9" s="1"/>
  <c r="BM1321" i="9" s="1"/>
  <c r="BA1325" i="9"/>
  <c r="BH1325" i="9" s="1"/>
  <c r="BM1325" i="9" s="1"/>
  <c r="BA1329" i="9"/>
  <c r="BH1329" i="9" s="1"/>
  <c r="BM1329" i="9" s="1"/>
  <c r="BD1332" i="9"/>
  <c r="BP1332" i="9" s="1"/>
  <c r="BF1333" i="9"/>
  <c r="N1272" i="9"/>
  <c r="I1274" i="9"/>
  <c r="N1276" i="9"/>
  <c r="I1278" i="9"/>
  <c r="I1279" i="9"/>
  <c r="I1286" i="9"/>
  <c r="I1290" i="9"/>
  <c r="BB1294" i="9"/>
  <c r="BN1294" i="9" s="1"/>
  <c r="BA1305" i="9"/>
  <c r="BH1305" i="9" s="1"/>
  <c r="BM1305" i="9" s="1"/>
  <c r="BB1309" i="9"/>
  <c r="BN1309" i="9" s="1"/>
  <c r="I1310" i="9"/>
  <c r="BB1313" i="9"/>
  <c r="BN1313" i="9" s="1"/>
  <c r="I1314" i="9"/>
  <c r="BB1317" i="9"/>
  <c r="BN1317" i="9" s="1"/>
  <c r="I1318" i="9"/>
  <c r="BB1321" i="9"/>
  <c r="BN1321" i="9" s="1"/>
  <c r="I1322" i="9"/>
  <c r="BB1325" i="9"/>
  <c r="BN1325" i="9" s="1"/>
  <c r="I1326" i="9"/>
  <c r="BB1329" i="9"/>
  <c r="BN1329" i="9" s="1"/>
  <c r="I1330" i="9"/>
  <c r="BL1110" i="9"/>
  <c r="BJ1110" i="9" s="1"/>
  <c r="BK1110" i="9"/>
  <c r="BI1110" i="9" s="1"/>
  <c r="BL1111" i="9"/>
  <c r="BJ1111" i="9" s="1"/>
  <c r="BK1111" i="9"/>
  <c r="BI1111" i="9" s="1"/>
  <c r="BL1114" i="9"/>
  <c r="BJ1114" i="9" s="1"/>
  <c r="BK1114" i="9"/>
  <c r="BI1114" i="9" s="1"/>
  <c r="BK1115" i="9"/>
  <c r="BI1115" i="9" s="1"/>
  <c r="BL1115" i="9"/>
  <c r="BJ1115" i="9" s="1"/>
  <c r="BL1116" i="9"/>
  <c r="BJ1116" i="9" s="1"/>
  <c r="BK1116" i="9"/>
  <c r="BI1116" i="9" s="1"/>
  <c r="BK1118" i="9"/>
  <c r="BI1118" i="9" s="1"/>
  <c r="BL1118" i="9"/>
  <c r="BJ1118" i="9" s="1"/>
  <c r="BL1119" i="9"/>
  <c r="BJ1119" i="9" s="1"/>
  <c r="BK1119" i="9"/>
  <c r="BI1119" i="9" s="1"/>
  <c r="BL1122" i="9"/>
  <c r="BJ1122" i="9" s="1"/>
  <c r="BK1122" i="9"/>
  <c r="BI1122" i="9" s="1"/>
  <c r="BL1123" i="9"/>
  <c r="BJ1123" i="9" s="1"/>
  <c r="BK1123" i="9"/>
  <c r="BI1123" i="9" s="1"/>
  <c r="BL1126" i="9"/>
  <c r="BJ1126" i="9" s="1"/>
  <c r="BK1126" i="9"/>
  <c r="BI1126" i="9" s="1"/>
  <c r="BL1127" i="9"/>
  <c r="BJ1127" i="9" s="1"/>
  <c r="BK1127" i="9"/>
  <c r="BI1127" i="9" s="1"/>
  <c r="BL1130" i="9"/>
  <c r="BJ1130" i="9" s="1"/>
  <c r="BK1130" i="9"/>
  <c r="BI1130" i="9" s="1"/>
  <c r="BL1131" i="9"/>
  <c r="BJ1131" i="9" s="1"/>
  <c r="BK1131" i="9"/>
  <c r="BI1131" i="9" s="1"/>
  <c r="BB1135" i="9"/>
  <c r="BN1135" i="9" s="1"/>
  <c r="BA1135" i="9"/>
  <c r="BH1135" i="9" s="1"/>
  <c r="BM1135" i="9" s="1"/>
  <c r="BG1135" i="9"/>
  <c r="BF1135" i="9"/>
  <c r="BB1139" i="9"/>
  <c r="BN1139" i="9" s="1"/>
  <c r="BA1139" i="9"/>
  <c r="BH1139" i="9" s="1"/>
  <c r="BM1139" i="9" s="1"/>
  <c r="BG1139" i="9"/>
  <c r="BF1139" i="9"/>
  <c r="BB1143" i="9"/>
  <c r="BN1143" i="9" s="1"/>
  <c r="BA1143" i="9"/>
  <c r="BH1143" i="9" s="1"/>
  <c r="BM1143" i="9" s="1"/>
  <c r="BG1143" i="9"/>
  <c r="BF1143" i="9"/>
  <c r="BB1155" i="9"/>
  <c r="BN1155" i="9" s="1"/>
  <c r="BA1155" i="9"/>
  <c r="BH1155" i="9" s="1"/>
  <c r="BM1155" i="9" s="1"/>
  <c r="BG1155" i="9"/>
  <c r="BF1155" i="9"/>
  <c r="BE1155" i="9"/>
  <c r="BD1155" i="9"/>
  <c r="BP1155" i="9" s="1"/>
  <c r="BB1146" i="9"/>
  <c r="BN1146" i="9" s="1"/>
  <c r="BA1146" i="9"/>
  <c r="BH1146" i="9" s="1"/>
  <c r="BM1146" i="9" s="1"/>
  <c r="BG1146" i="9"/>
  <c r="BF1146" i="9"/>
  <c r="BE1146" i="9"/>
  <c r="BB1152" i="9"/>
  <c r="BN1152" i="9" s="1"/>
  <c r="BA1152" i="9"/>
  <c r="BH1152" i="9" s="1"/>
  <c r="BM1152" i="9" s="1"/>
  <c r="BG1152" i="9"/>
  <c r="BF1152" i="9"/>
  <c r="BE1152" i="9"/>
  <c r="BD1152" i="9"/>
  <c r="BP1152" i="9" s="1"/>
  <c r="BB1160" i="9"/>
  <c r="BN1160" i="9" s="1"/>
  <c r="BA1160" i="9"/>
  <c r="BH1160" i="9" s="1"/>
  <c r="BG1160" i="9"/>
  <c r="BF1160" i="9"/>
  <c r="BE1160" i="9"/>
  <c r="BD1160" i="9"/>
  <c r="BP1160" i="9" s="1"/>
  <c r="BC1160" i="9"/>
  <c r="BO1160" i="9" s="1"/>
  <c r="BB1134" i="9"/>
  <c r="BN1134" i="9" s="1"/>
  <c r="BA1134" i="9"/>
  <c r="BH1134" i="9" s="1"/>
  <c r="BM1134" i="9" s="1"/>
  <c r="BG1134" i="9"/>
  <c r="BF1134" i="9"/>
  <c r="BB1138" i="9"/>
  <c r="BN1138" i="9" s="1"/>
  <c r="BA1138" i="9"/>
  <c r="BH1138" i="9" s="1"/>
  <c r="BM1138" i="9" s="1"/>
  <c r="BG1138" i="9"/>
  <c r="BF1138" i="9"/>
  <c r="BB1142" i="9"/>
  <c r="BN1142" i="9" s="1"/>
  <c r="BA1142" i="9"/>
  <c r="BH1142" i="9" s="1"/>
  <c r="BM1142" i="9" s="1"/>
  <c r="BG1142" i="9"/>
  <c r="BF1142" i="9"/>
  <c r="BB1149" i="9"/>
  <c r="BN1149" i="9" s="1"/>
  <c r="BA1149" i="9"/>
  <c r="BH1149" i="9" s="1"/>
  <c r="BM1149" i="9" s="1"/>
  <c r="BG1149" i="9"/>
  <c r="BF1149" i="9"/>
  <c r="BE1149" i="9"/>
  <c r="BD1149" i="9"/>
  <c r="BP1149" i="9" s="1"/>
  <c r="BC1152" i="9"/>
  <c r="BO1152" i="9" s="1"/>
  <c r="BB1157" i="9"/>
  <c r="BN1157" i="9" s="1"/>
  <c r="BA1157" i="9"/>
  <c r="BH1157" i="9" s="1"/>
  <c r="BM1157" i="9" s="1"/>
  <c r="BG1157" i="9"/>
  <c r="BF1157" i="9"/>
  <c r="BE1157" i="9"/>
  <c r="BD1157" i="9"/>
  <c r="BP1157" i="9" s="1"/>
  <c r="BC1135" i="9"/>
  <c r="BO1135" i="9" s="1"/>
  <c r="BC1139" i="9"/>
  <c r="BO1139" i="9" s="1"/>
  <c r="BC1143" i="9"/>
  <c r="BO1143" i="9" s="1"/>
  <c r="BC1146" i="9"/>
  <c r="BO1146" i="9" s="1"/>
  <c r="BB1147" i="9"/>
  <c r="BN1147" i="9" s="1"/>
  <c r="BA1147" i="9"/>
  <c r="BH1147" i="9" s="1"/>
  <c r="BM1147" i="9" s="1"/>
  <c r="BG1147" i="9"/>
  <c r="BF1147" i="9"/>
  <c r="BE1147" i="9"/>
  <c r="BB1154" i="9"/>
  <c r="BN1154" i="9" s="1"/>
  <c r="BA1154" i="9"/>
  <c r="BH1154" i="9" s="1"/>
  <c r="BG1154" i="9"/>
  <c r="BF1154" i="9"/>
  <c r="BE1154" i="9"/>
  <c r="BD1154" i="9"/>
  <c r="BP1154" i="9" s="1"/>
  <c r="BD1135" i="9"/>
  <c r="BP1135" i="9" s="1"/>
  <c r="BK1136" i="9"/>
  <c r="BI1136" i="9" s="1"/>
  <c r="BB1137" i="9"/>
  <c r="BN1137" i="9" s="1"/>
  <c r="BA1137" i="9"/>
  <c r="BH1137" i="9" s="1"/>
  <c r="BG1137" i="9"/>
  <c r="BF1137" i="9"/>
  <c r="BD1139" i="9"/>
  <c r="BP1139" i="9" s="1"/>
  <c r="BK1140" i="9"/>
  <c r="BI1140" i="9" s="1"/>
  <c r="BB1141" i="9"/>
  <c r="BN1141" i="9" s="1"/>
  <c r="BA1141" i="9"/>
  <c r="BH1141" i="9" s="1"/>
  <c r="BM1141" i="9" s="1"/>
  <c r="BG1141" i="9"/>
  <c r="BF1141" i="9"/>
  <c r="BD1143" i="9"/>
  <c r="BP1143" i="9" s="1"/>
  <c r="BD1146" i="9"/>
  <c r="BP1146" i="9" s="1"/>
  <c r="BB1151" i="9"/>
  <c r="BN1151" i="9" s="1"/>
  <c r="BA1151" i="9"/>
  <c r="BH1151" i="9" s="1"/>
  <c r="BM1151" i="9" s="1"/>
  <c r="BG1151" i="9"/>
  <c r="BF1151" i="9"/>
  <c r="BE1151" i="9"/>
  <c r="BD1151" i="9"/>
  <c r="BP1151" i="9" s="1"/>
  <c r="BC1154" i="9"/>
  <c r="BO1154" i="9" s="1"/>
  <c r="BB1159" i="9"/>
  <c r="BN1159" i="9" s="1"/>
  <c r="BA1159" i="9"/>
  <c r="BH1159" i="9" s="1"/>
  <c r="BM1159" i="9" s="1"/>
  <c r="BG1159" i="9"/>
  <c r="BF1159" i="9"/>
  <c r="BE1159" i="9"/>
  <c r="BD1159" i="9"/>
  <c r="BP1159" i="9" s="1"/>
  <c r="BC1115" i="9"/>
  <c r="BO1115" i="9" s="1"/>
  <c r="BC1116" i="9"/>
  <c r="BO1116" i="9" s="1"/>
  <c r="BC1117" i="9"/>
  <c r="BO1117" i="9" s="1"/>
  <c r="BC1118" i="9"/>
  <c r="BO1118" i="9" s="1"/>
  <c r="BC1119" i="9"/>
  <c r="BO1119" i="9" s="1"/>
  <c r="BC1120" i="9"/>
  <c r="BO1120" i="9" s="1"/>
  <c r="BC1121" i="9"/>
  <c r="BO1121" i="9" s="1"/>
  <c r="BC1122" i="9"/>
  <c r="BO1122" i="9" s="1"/>
  <c r="BC1123" i="9"/>
  <c r="BO1123" i="9" s="1"/>
  <c r="BC1124" i="9"/>
  <c r="BO1124" i="9" s="1"/>
  <c r="BC1125" i="9"/>
  <c r="BO1125" i="9" s="1"/>
  <c r="BC1126" i="9"/>
  <c r="BO1126" i="9" s="1"/>
  <c r="BC1127" i="9"/>
  <c r="BO1127" i="9" s="1"/>
  <c r="BC1128" i="9"/>
  <c r="BO1128" i="9" s="1"/>
  <c r="BC1129" i="9"/>
  <c r="BO1129" i="9" s="1"/>
  <c r="BC1130" i="9"/>
  <c r="BO1130" i="9" s="1"/>
  <c r="BC1131" i="9"/>
  <c r="BO1131" i="9" s="1"/>
  <c r="BC1132" i="9"/>
  <c r="BO1132" i="9" s="1"/>
  <c r="BC1133" i="9"/>
  <c r="BO1133" i="9" s="1"/>
  <c r="BC1134" i="9"/>
  <c r="BO1134" i="9" s="1"/>
  <c r="BE1135" i="9"/>
  <c r="BC1138" i="9"/>
  <c r="BO1138" i="9" s="1"/>
  <c r="BE1139" i="9"/>
  <c r="BC1142" i="9"/>
  <c r="BO1142" i="9" s="1"/>
  <c r="BE1143" i="9"/>
  <c r="BB1144" i="9"/>
  <c r="BN1144" i="9" s="1"/>
  <c r="BA1144" i="9"/>
  <c r="BH1144" i="9" s="1"/>
  <c r="BM1144" i="9" s="1"/>
  <c r="BG1144" i="9"/>
  <c r="BF1144" i="9"/>
  <c r="BE1144" i="9"/>
  <c r="BC1147" i="9"/>
  <c r="BO1147" i="9" s="1"/>
  <c r="BB1148" i="9"/>
  <c r="BN1148" i="9" s="1"/>
  <c r="BA1148" i="9"/>
  <c r="BH1148" i="9" s="1"/>
  <c r="BM1148" i="9" s="1"/>
  <c r="BG1148" i="9"/>
  <c r="BF1148" i="9"/>
  <c r="BE1148" i="9"/>
  <c r="BD1148" i="9"/>
  <c r="BP1148" i="9" s="1"/>
  <c r="BC1151" i="9"/>
  <c r="BO1151" i="9" s="1"/>
  <c r="BB1156" i="9"/>
  <c r="BN1156" i="9" s="1"/>
  <c r="BA1156" i="9"/>
  <c r="BH1156" i="9" s="1"/>
  <c r="BG1156" i="9"/>
  <c r="BF1156" i="9"/>
  <c r="BE1156" i="9"/>
  <c r="BD1156" i="9"/>
  <c r="BP1156" i="9" s="1"/>
  <c r="BC1159" i="9"/>
  <c r="BO1159" i="9" s="1"/>
  <c r="BD1110" i="9"/>
  <c r="BP1110" i="9" s="1"/>
  <c r="BD1111" i="9"/>
  <c r="BP1111" i="9" s="1"/>
  <c r="BD1112" i="9"/>
  <c r="BP1112" i="9" s="1"/>
  <c r="BD1113" i="9"/>
  <c r="BP1113" i="9" s="1"/>
  <c r="BD1114" i="9"/>
  <c r="BP1114" i="9" s="1"/>
  <c r="BD1115" i="9"/>
  <c r="BP1115" i="9" s="1"/>
  <c r="BD1116" i="9"/>
  <c r="BP1116" i="9" s="1"/>
  <c r="BD1117" i="9"/>
  <c r="BP1117" i="9" s="1"/>
  <c r="BD1118" i="9"/>
  <c r="BP1118" i="9" s="1"/>
  <c r="BD1119" i="9"/>
  <c r="BP1119" i="9" s="1"/>
  <c r="BD1120" i="9"/>
  <c r="BP1120" i="9" s="1"/>
  <c r="BD1121" i="9"/>
  <c r="BP1121" i="9" s="1"/>
  <c r="BD1122" i="9"/>
  <c r="BP1122" i="9" s="1"/>
  <c r="BD1123" i="9"/>
  <c r="BP1123" i="9" s="1"/>
  <c r="BD1124" i="9"/>
  <c r="BP1124" i="9" s="1"/>
  <c r="BD1125" i="9"/>
  <c r="BP1125" i="9" s="1"/>
  <c r="BD1126" i="9"/>
  <c r="BP1126" i="9" s="1"/>
  <c r="BD1127" i="9"/>
  <c r="BP1127" i="9" s="1"/>
  <c r="BD1128" i="9"/>
  <c r="BP1128" i="9" s="1"/>
  <c r="BD1129" i="9"/>
  <c r="BP1129" i="9" s="1"/>
  <c r="BD1130" i="9"/>
  <c r="BP1130" i="9" s="1"/>
  <c r="BD1131" i="9"/>
  <c r="BP1131" i="9" s="1"/>
  <c r="BD1132" i="9"/>
  <c r="BP1132" i="9" s="1"/>
  <c r="BD1133" i="9"/>
  <c r="BP1133" i="9" s="1"/>
  <c r="BD1134" i="9"/>
  <c r="BP1134" i="9" s="1"/>
  <c r="BB1136" i="9"/>
  <c r="BN1136" i="9" s="1"/>
  <c r="BA1136" i="9"/>
  <c r="BH1136" i="9" s="1"/>
  <c r="BG1136" i="9"/>
  <c r="BF1136" i="9"/>
  <c r="BD1138" i="9"/>
  <c r="BP1138" i="9" s="1"/>
  <c r="BB1140" i="9"/>
  <c r="BN1140" i="9" s="1"/>
  <c r="BA1140" i="9"/>
  <c r="BH1140" i="9" s="1"/>
  <c r="BM1140" i="9" s="1"/>
  <c r="BG1140" i="9"/>
  <c r="BF1140" i="9"/>
  <c r="BD1142" i="9"/>
  <c r="BP1142" i="9" s="1"/>
  <c r="BD1147" i="9"/>
  <c r="BP1147" i="9" s="1"/>
  <c r="BC1148" i="9"/>
  <c r="BO1148" i="9" s="1"/>
  <c r="BB1153" i="9"/>
  <c r="BN1153" i="9" s="1"/>
  <c r="BA1153" i="9"/>
  <c r="BH1153" i="9" s="1"/>
  <c r="BM1153" i="9" s="1"/>
  <c r="BG1153" i="9"/>
  <c r="BF1153" i="9"/>
  <c r="BE1153" i="9"/>
  <c r="BD1153" i="9"/>
  <c r="BP1153" i="9" s="1"/>
  <c r="BC1156" i="9"/>
  <c r="BO1156" i="9" s="1"/>
  <c r="BC1110" i="9"/>
  <c r="BO1110" i="9" s="1"/>
  <c r="BC1111" i="9"/>
  <c r="BO1111" i="9" s="1"/>
  <c r="BC1112" i="9"/>
  <c r="BO1112" i="9" s="1"/>
  <c r="BC1113" i="9"/>
  <c r="BO1113" i="9" s="1"/>
  <c r="BC1114" i="9"/>
  <c r="BO1114" i="9" s="1"/>
  <c r="BE1133" i="9"/>
  <c r="BE1134" i="9"/>
  <c r="N1137" i="9"/>
  <c r="BC1137" i="9"/>
  <c r="BO1137" i="9" s="1"/>
  <c r="BE1138" i="9"/>
  <c r="N1141" i="9"/>
  <c r="BC1141" i="9"/>
  <c r="BO1141" i="9" s="1"/>
  <c r="BE1142" i="9"/>
  <c r="BC1144" i="9"/>
  <c r="BO1144" i="9" s="1"/>
  <c r="BB1145" i="9"/>
  <c r="BN1145" i="9" s="1"/>
  <c r="BA1145" i="9"/>
  <c r="BH1145" i="9" s="1"/>
  <c r="BM1145" i="9" s="1"/>
  <c r="BG1145" i="9"/>
  <c r="BF1145" i="9"/>
  <c r="BE1145" i="9"/>
  <c r="N1147" i="9"/>
  <c r="BB1150" i="9"/>
  <c r="BN1150" i="9" s="1"/>
  <c r="BA1150" i="9"/>
  <c r="BH1150" i="9" s="1"/>
  <c r="BM1150" i="9" s="1"/>
  <c r="BG1150" i="9"/>
  <c r="BF1150" i="9"/>
  <c r="BE1150" i="9"/>
  <c r="BD1150" i="9"/>
  <c r="BP1150" i="9" s="1"/>
  <c r="BC1153" i="9"/>
  <c r="BO1153" i="9" s="1"/>
  <c r="BB1158" i="9"/>
  <c r="BN1158" i="9" s="1"/>
  <c r="BA1158" i="9"/>
  <c r="BH1158" i="9" s="1"/>
  <c r="BG1158" i="9"/>
  <c r="BF1158" i="9"/>
  <c r="BE1158" i="9"/>
  <c r="BD1158" i="9"/>
  <c r="BP1158" i="9" s="1"/>
  <c r="BC1161" i="9"/>
  <c r="BO1161" i="9" s="1"/>
  <c r="BC1162" i="9"/>
  <c r="BO1162" i="9" s="1"/>
  <c r="BC1163" i="9"/>
  <c r="BO1163" i="9" s="1"/>
  <c r="BC1164" i="9"/>
  <c r="BO1164" i="9" s="1"/>
  <c r="BC1165" i="9"/>
  <c r="BO1165" i="9" s="1"/>
  <c r="BC1166" i="9"/>
  <c r="BO1166" i="9" s="1"/>
  <c r="BC1167" i="9"/>
  <c r="BO1167" i="9" s="1"/>
  <c r="BC1168" i="9"/>
  <c r="BO1168" i="9" s="1"/>
  <c r="BC1169" i="9"/>
  <c r="BO1169" i="9" s="1"/>
  <c r="BC1170" i="9"/>
  <c r="BO1170" i="9" s="1"/>
  <c r="BC1171" i="9"/>
  <c r="BO1171" i="9" s="1"/>
  <c r="BC1172" i="9"/>
  <c r="BO1172" i="9" s="1"/>
  <c r="BC1173" i="9"/>
  <c r="BO1173" i="9" s="1"/>
  <c r="BC1174" i="9"/>
  <c r="BO1174" i="9" s="1"/>
  <c r="BC1175" i="9"/>
  <c r="BO1175" i="9" s="1"/>
  <c r="BC1176" i="9"/>
  <c r="BO1176" i="9" s="1"/>
  <c r="BC1177" i="9"/>
  <c r="BO1177" i="9" s="1"/>
  <c r="BC1178" i="9"/>
  <c r="BO1178" i="9" s="1"/>
  <c r="BC1179" i="9"/>
  <c r="BO1179" i="9" s="1"/>
  <c r="BC1180" i="9"/>
  <c r="BO1180" i="9" s="1"/>
  <c r="BC1181" i="9"/>
  <c r="BO1181" i="9" s="1"/>
  <c r="BC1182" i="9"/>
  <c r="BO1182" i="9" s="1"/>
  <c r="BC1183" i="9"/>
  <c r="BO1183" i="9" s="1"/>
  <c r="BC1184" i="9"/>
  <c r="BO1184" i="9" s="1"/>
  <c r="BC1185" i="9"/>
  <c r="BO1185" i="9" s="1"/>
  <c r="BC1186" i="9"/>
  <c r="BO1186" i="9" s="1"/>
  <c r="BC1187" i="9"/>
  <c r="BO1187" i="9" s="1"/>
  <c r="BC1188" i="9"/>
  <c r="BO1188" i="9" s="1"/>
  <c r="N1200" i="9"/>
  <c r="N1208" i="9"/>
  <c r="N1210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BD1161" i="9"/>
  <c r="BP1161" i="9" s="1"/>
  <c r="N1162" i="9"/>
  <c r="BD1162" i="9"/>
  <c r="BP1162" i="9" s="1"/>
  <c r="N1163" i="9"/>
  <c r="BD1163" i="9"/>
  <c r="BP1163" i="9" s="1"/>
  <c r="N1164" i="9"/>
  <c r="BD1164" i="9"/>
  <c r="BP1164" i="9" s="1"/>
  <c r="N1165" i="9"/>
  <c r="BD1165" i="9"/>
  <c r="BP1165" i="9" s="1"/>
  <c r="N1166" i="9"/>
  <c r="BD1166" i="9"/>
  <c r="BP1166" i="9" s="1"/>
  <c r="N1167" i="9"/>
  <c r="BD1167" i="9"/>
  <c r="BP1167" i="9" s="1"/>
  <c r="N1168" i="9"/>
  <c r="BD1168" i="9"/>
  <c r="BP1168" i="9" s="1"/>
  <c r="N1169" i="9"/>
  <c r="BD1169" i="9"/>
  <c r="BP1169" i="9" s="1"/>
  <c r="N1170" i="9"/>
  <c r="BD1170" i="9"/>
  <c r="BP1170" i="9" s="1"/>
  <c r="N1171" i="9"/>
  <c r="BD1171" i="9"/>
  <c r="BP1171" i="9" s="1"/>
  <c r="N1172" i="9"/>
  <c r="BD1172" i="9"/>
  <c r="BP1172" i="9" s="1"/>
  <c r="N1173" i="9"/>
  <c r="BD1173" i="9"/>
  <c r="BP1173" i="9" s="1"/>
  <c r="N1174" i="9"/>
  <c r="BD1174" i="9"/>
  <c r="BP1174" i="9" s="1"/>
  <c r="N1175" i="9"/>
  <c r="BD1175" i="9"/>
  <c r="BP1175" i="9" s="1"/>
  <c r="N1176" i="9"/>
  <c r="BD1176" i="9"/>
  <c r="BP1176" i="9" s="1"/>
  <c r="N1177" i="9"/>
  <c r="BD1177" i="9"/>
  <c r="BP1177" i="9" s="1"/>
  <c r="N1178" i="9"/>
  <c r="BD1178" i="9"/>
  <c r="BP1178" i="9" s="1"/>
  <c r="N1179" i="9"/>
  <c r="BD1179" i="9"/>
  <c r="BP1179" i="9" s="1"/>
  <c r="N1180" i="9"/>
  <c r="BD1180" i="9"/>
  <c r="BP1180" i="9" s="1"/>
  <c r="N1181" i="9"/>
  <c r="BD1181" i="9"/>
  <c r="BP1181" i="9" s="1"/>
  <c r="N1182" i="9"/>
  <c r="BD1182" i="9"/>
  <c r="BP1182" i="9" s="1"/>
  <c r="N1183" i="9"/>
  <c r="BD1183" i="9"/>
  <c r="BP1183" i="9" s="1"/>
  <c r="N1184" i="9"/>
  <c r="BD1184" i="9"/>
  <c r="BP1184" i="9" s="1"/>
  <c r="N1185" i="9"/>
  <c r="BD1185" i="9"/>
  <c r="BP1185" i="9" s="1"/>
  <c r="N1186" i="9"/>
  <c r="BD1186" i="9"/>
  <c r="BP1186" i="9" s="1"/>
  <c r="N1187" i="9"/>
  <c r="BD1187" i="9"/>
  <c r="BP1187" i="9" s="1"/>
  <c r="N1188" i="9"/>
  <c r="BD1188" i="9"/>
  <c r="BP1188" i="9" s="1"/>
  <c r="N1189" i="9"/>
  <c r="BG1191" i="9"/>
  <c r="BF1191" i="9"/>
  <c r="BE1191" i="9"/>
  <c r="N1192" i="9"/>
  <c r="N1199" i="9"/>
  <c r="N1207" i="9"/>
  <c r="N1213" i="9"/>
  <c r="BE1161" i="9"/>
  <c r="BE1162" i="9"/>
  <c r="BE1163" i="9"/>
  <c r="BE1164" i="9"/>
  <c r="BE1165" i="9"/>
  <c r="BE1166" i="9"/>
  <c r="BE1167" i="9"/>
  <c r="BE1168" i="9"/>
  <c r="BE1169" i="9"/>
  <c r="BE1170" i="9"/>
  <c r="BE1171" i="9"/>
  <c r="BE1172" i="9"/>
  <c r="BE1173" i="9"/>
  <c r="BE1174" i="9"/>
  <c r="BE1175" i="9"/>
  <c r="BE1176" i="9"/>
  <c r="BE1177" i="9"/>
  <c r="BE1178" i="9"/>
  <c r="BE1179" i="9"/>
  <c r="BE1180" i="9"/>
  <c r="BE1181" i="9"/>
  <c r="BE1182" i="9"/>
  <c r="BE1183" i="9"/>
  <c r="BE1184" i="9"/>
  <c r="BE1185" i="9"/>
  <c r="BE1186" i="9"/>
  <c r="BE1187" i="9"/>
  <c r="BE1188" i="9"/>
  <c r="N1198" i="9"/>
  <c r="N1206" i="9"/>
  <c r="BF1161" i="9"/>
  <c r="BF1162" i="9"/>
  <c r="BF1163" i="9"/>
  <c r="BF1164" i="9"/>
  <c r="BF1165" i="9"/>
  <c r="BF1166" i="9"/>
  <c r="BF1167" i="9"/>
  <c r="BF1168" i="9"/>
  <c r="BF1169" i="9"/>
  <c r="BF1170" i="9"/>
  <c r="BF1171" i="9"/>
  <c r="BF1172" i="9"/>
  <c r="BF1173" i="9"/>
  <c r="BF1174" i="9"/>
  <c r="BF1175" i="9"/>
  <c r="BF1176" i="9"/>
  <c r="BF1177" i="9"/>
  <c r="BF1178" i="9"/>
  <c r="BF1179" i="9"/>
  <c r="BF1180" i="9"/>
  <c r="BF1181" i="9"/>
  <c r="BF1182" i="9"/>
  <c r="BF1183" i="9"/>
  <c r="BF1184" i="9"/>
  <c r="BF1185" i="9"/>
  <c r="BF1186" i="9"/>
  <c r="BF1187" i="9"/>
  <c r="BF1188" i="9"/>
  <c r="BG1192" i="9"/>
  <c r="BF1192" i="9"/>
  <c r="BE1192" i="9"/>
  <c r="BG1161" i="9"/>
  <c r="BG1162" i="9"/>
  <c r="BG1163" i="9"/>
  <c r="BG1164" i="9"/>
  <c r="BG1165" i="9"/>
  <c r="BG1166" i="9"/>
  <c r="BG1167" i="9"/>
  <c r="BG1168" i="9"/>
  <c r="BG1169" i="9"/>
  <c r="BG1170" i="9"/>
  <c r="BG1171" i="9"/>
  <c r="BG1172" i="9"/>
  <c r="BG1173" i="9"/>
  <c r="BG1174" i="9"/>
  <c r="BG1175" i="9"/>
  <c r="BG1176" i="9"/>
  <c r="BG1177" i="9"/>
  <c r="BG1178" i="9"/>
  <c r="BG1179" i="9"/>
  <c r="BG1180" i="9"/>
  <c r="BG1181" i="9"/>
  <c r="BG1182" i="9"/>
  <c r="BG1183" i="9"/>
  <c r="BG1184" i="9"/>
  <c r="BG1185" i="9"/>
  <c r="BG1186" i="9"/>
  <c r="BG1187" i="9"/>
  <c r="BG1188" i="9"/>
  <c r="BA1191" i="9"/>
  <c r="BH1191" i="9" s="1"/>
  <c r="BM1191" i="9" s="1"/>
  <c r="BG1189" i="9"/>
  <c r="BF1189" i="9"/>
  <c r="BE1189" i="9"/>
  <c r="BB1191" i="9"/>
  <c r="BN1191" i="9" s="1"/>
  <c r="BG1193" i="9"/>
  <c r="BF1193" i="9"/>
  <c r="BE1193" i="9"/>
  <c r="BA1161" i="9"/>
  <c r="BH1161" i="9" s="1"/>
  <c r="BM1161" i="9" s="1"/>
  <c r="BA1162" i="9"/>
  <c r="BH1162" i="9" s="1"/>
  <c r="BA1163" i="9"/>
  <c r="BH1163" i="9" s="1"/>
  <c r="BM1163" i="9" s="1"/>
  <c r="BA1164" i="9"/>
  <c r="BH1164" i="9" s="1"/>
  <c r="BM1164" i="9" s="1"/>
  <c r="BA1165" i="9"/>
  <c r="BH1165" i="9" s="1"/>
  <c r="BA1166" i="9"/>
  <c r="BH1166" i="9" s="1"/>
  <c r="BA1167" i="9"/>
  <c r="BH1167" i="9" s="1"/>
  <c r="BM1167" i="9" s="1"/>
  <c r="BA1168" i="9"/>
  <c r="BH1168" i="9" s="1"/>
  <c r="BM1168" i="9" s="1"/>
  <c r="BA1169" i="9"/>
  <c r="BH1169" i="9" s="1"/>
  <c r="BA1170" i="9"/>
  <c r="BH1170" i="9" s="1"/>
  <c r="BA1171" i="9"/>
  <c r="BH1171" i="9" s="1"/>
  <c r="BM1171" i="9" s="1"/>
  <c r="BA1172" i="9"/>
  <c r="BH1172" i="9" s="1"/>
  <c r="BM1172" i="9" s="1"/>
  <c r="BA1173" i="9"/>
  <c r="BH1173" i="9" s="1"/>
  <c r="BA1174" i="9"/>
  <c r="BH1174" i="9" s="1"/>
  <c r="BA1175" i="9"/>
  <c r="BH1175" i="9" s="1"/>
  <c r="BM1175" i="9" s="1"/>
  <c r="BA1176" i="9"/>
  <c r="BH1176" i="9" s="1"/>
  <c r="BM1176" i="9" s="1"/>
  <c r="BA1177" i="9"/>
  <c r="BH1177" i="9" s="1"/>
  <c r="BA1178" i="9"/>
  <c r="BH1178" i="9" s="1"/>
  <c r="BA1179" i="9"/>
  <c r="BH1179" i="9" s="1"/>
  <c r="BM1179" i="9" s="1"/>
  <c r="BA1180" i="9"/>
  <c r="BH1180" i="9" s="1"/>
  <c r="BM1180" i="9" s="1"/>
  <c r="BA1181" i="9"/>
  <c r="BH1181" i="9" s="1"/>
  <c r="BA1182" i="9"/>
  <c r="BH1182" i="9" s="1"/>
  <c r="BA1183" i="9"/>
  <c r="BH1183" i="9" s="1"/>
  <c r="BM1183" i="9" s="1"/>
  <c r="BA1184" i="9"/>
  <c r="BH1184" i="9" s="1"/>
  <c r="BM1184" i="9" s="1"/>
  <c r="BA1185" i="9"/>
  <c r="BH1185" i="9" s="1"/>
  <c r="BA1186" i="9"/>
  <c r="BH1186" i="9" s="1"/>
  <c r="BA1187" i="9"/>
  <c r="BH1187" i="9" s="1"/>
  <c r="BM1187" i="9" s="1"/>
  <c r="BA1188" i="9"/>
  <c r="BH1188" i="9" s="1"/>
  <c r="BM1188" i="9" s="1"/>
  <c r="BC1191" i="9"/>
  <c r="BO1191" i="9" s="1"/>
  <c r="BA1192" i="9"/>
  <c r="BH1192" i="9" s="1"/>
  <c r="BM1192" i="9" s="1"/>
  <c r="BG1190" i="9"/>
  <c r="BF1190" i="9"/>
  <c r="BE1190" i="9"/>
  <c r="BD1191" i="9"/>
  <c r="BP1191" i="9" s="1"/>
  <c r="BB1192" i="9"/>
  <c r="BN1192" i="9" s="1"/>
  <c r="BB1232" i="9"/>
  <c r="BN1232" i="9" s="1"/>
  <c r="BA1232" i="9"/>
  <c r="BH1232" i="9" s="1"/>
  <c r="BM1232" i="9" s="1"/>
  <c r="BE1232" i="9"/>
  <c r="BB1240" i="9"/>
  <c r="BN1240" i="9" s="1"/>
  <c r="BA1240" i="9"/>
  <c r="BH1240" i="9" s="1"/>
  <c r="BM1240" i="9" s="1"/>
  <c r="BG1240" i="9"/>
  <c r="BF1240" i="9"/>
  <c r="BB1241" i="9"/>
  <c r="BN1241" i="9" s="1"/>
  <c r="BA1241" i="9"/>
  <c r="BH1241" i="9" s="1"/>
  <c r="BM1241" i="9" s="1"/>
  <c r="BG1241" i="9"/>
  <c r="BF1241" i="9"/>
  <c r="BB1242" i="9"/>
  <c r="BN1242" i="9" s="1"/>
  <c r="BA1242" i="9"/>
  <c r="BH1242" i="9" s="1"/>
  <c r="BG1242" i="9"/>
  <c r="BF1242" i="9"/>
  <c r="BB1243" i="9"/>
  <c r="BN1243" i="9" s="1"/>
  <c r="BA1243" i="9"/>
  <c r="BH1243" i="9" s="1"/>
  <c r="BG1243" i="9"/>
  <c r="BF1243" i="9"/>
  <c r="BB1244" i="9"/>
  <c r="BN1244" i="9" s="1"/>
  <c r="BA1244" i="9"/>
  <c r="BH1244" i="9" s="1"/>
  <c r="BM1244" i="9" s="1"/>
  <c r="BG1244" i="9"/>
  <c r="BF1244" i="9"/>
  <c r="BB1245" i="9"/>
  <c r="BN1245" i="9" s="1"/>
  <c r="BA1245" i="9"/>
  <c r="BH1245" i="9" s="1"/>
  <c r="BM1245" i="9" s="1"/>
  <c r="BG1245" i="9"/>
  <c r="BF1245" i="9"/>
  <c r="BB1246" i="9"/>
  <c r="BN1246" i="9" s="1"/>
  <c r="BA1246" i="9"/>
  <c r="BH1246" i="9" s="1"/>
  <c r="BG1246" i="9"/>
  <c r="BF1246" i="9"/>
  <c r="BB1247" i="9"/>
  <c r="BN1247" i="9" s="1"/>
  <c r="BA1247" i="9"/>
  <c r="BH1247" i="9" s="1"/>
  <c r="BG1247" i="9"/>
  <c r="BF1247" i="9"/>
  <c r="BB1248" i="9"/>
  <c r="BN1248" i="9" s="1"/>
  <c r="BA1248" i="9"/>
  <c r="BH1248" i="9" s="1"/>
  <c r="BM1248" i="9" s="1"/>
  <c r="BG1248" i="9"/>
  <c r="BF1248" i="9"/>
  <c r="BB1249" i="9"/>
  <c r="BN1249" i="9" s="1"/>
  <c r="BA1249" i="9"/>
  <c r="BH1249" i="9" s="1"/>
  <c r="BM1249" i="9" s="1"/>
  <c r="BG1249" i="9"/>
  <c r="BF1249" i="9"/>
  <c r="I1215" i="9"/>
  <c r="BF1232" i="9"/>
  <c r="BB1237" i="9"/>
  <c r="BN1237" i="9" s="1"/>
  <c r="BA1237" i="9"/>
  <c r="BH1237" i="9" s="1"/>
  <c r="BM1237" i="9" s="1"/>
  <c r="BE1237" i="9"/>
  <c r="BK1253" i="9"/>
  <c r="BI1253" i="9" s="1"/>
  <c r="BB1254" i="9"/>
  <c r="BN1254" i="9" s="1"/>
  <c r="BA1254" i="9"/>
  <c r="BH1254" i="9" s="1"/>
  <c r="BG1254" i="9"/>
  <c r="BF1254" i="9"/>
  <c r="BK1257" i="9"/>
  <c r="BI1257" i="9" s="1"/>
  <c r="BB1258" i="9"/>
  <c r="BN1258" i="9" s="1"/>
  <c r="BA1258" i="9"/>
  <c r="BH1258" i="9" s="1"/>
  <c r="BG1258" i="9"/>
  <c r="BF1258" i="9"/>
  <c r="BK1261" i="9"/>
  <c r="BI1261" i="9" s="1"/>
  <c r="BB1262" i="9"/>
  <c r="BN1262" i="9" s="1"/>
  <c r="BA1262" i="9"/>
  <c r="BH1262" i="9" s="1"/>
  <c r="BM1262" i="9" s="1"/>
  <c r="BG1262" i="9"/>
  <c r="BF1262" i="9"/>
  <c r="BK1265" i="9"/>
  <c r="BI1265" i="9" s="1"/>
  <c r="BB1266" i="9"/>
  <c r="BN1266" i="9" s="1"/>
  <c r="BA1266" i="9"/>
  <c r="BH1266" i="9" s="1"/>
  <c r="BM1266" i="9" s="1"/>
  <c r="BG1266" i="9"/>
  <c r="BF1266" i="9"/>
  <c r="BK1269" i="9"/>
  <c r="BI1269" i="9" s="1"/>
  <c r="BB1270" i="9"/>
  <c r="BN1270" i="9" s="1"/>
  <c r="BA1270" i="9"/>
  <c r="BH1270" i="9" s="1"/>
  <c r="BM1270" i="9" s="1"/>
  <c r="BG1270" i="9"/>
  <c r="BF1270" i="9"/>
  <c r="BG1232" i="9"/>
  <c r="BB1234" i="9"/>
  <c r="BN1234" i="9" s="1"/>
  <c r="BA1234" i="9"/>
  <c r="BH1234" i="9" s="1"/>
  <c r="BE1234" i="9"/>
  <c r="BC1236" i="9"/>
  <c r="BO1236" i="9" s="1"/>
  <c r="BF1237" i="9"/>
  <c r="BG1292" i="9"/>
  <c r="BF1292" i="9"/>
  <c r="BE1292" i="9"/>
  <c r="BD1292" i="9"/>
  <c r="BP1292" i="9" s="1"/>
  <c r="BC1292" i="9"/>
  <c r="BO1292" i="9" s="1"/>
  <c r="BB1292" i="9"/>
  <c r="BN1292" i="9" s="1"/>
  <c r="BA1292" i="9"/>
  <c r="BH1292" i="9" s="1"/>
  <c r="BC1194" i="9"/>
  <c r="BO1194" i="9" s="1"/>
  <c r="BC1195" i="9"/>
  <c r="BO1195" i="9" s="1"/>
  <c r="BC1196" i="9"/>
  <c r="BO1196" i="9" s="1"/>
  <c r="BC1197" i="9"/>
  <c r="BO1197" i="9" s="1"/>
  <c r="BC1198" i="9"/>
  <c r="BO1198" i="9" s="1"/>
  <c r="BC1199" i="9"/>
  <c r="BO1199" i="9" s="1"/>
  <c r="BC1200" i="9"/>
  <c r="BO1200" i="9" s="1"/>
  <c r="BC1201" i="9"/>
  <c r="BO1201" i="9" s="1"/>
  <c r="BC1202" i="9"/>
  <c r="BO1202" i="9" s="1"/>
  <c r="BC1203" i="9"/>
  <c r="BO1203" i="9" s="1"/>
  <c r="BC1204" i="9"/>
  <c r="BO1204" i="9" s="1"/>
  <c r="BC1205" i="9"/>
  <c r="BO1205" i="9" s="1"/>
  <c r="BC1206" i="9"/>
  <c r="BO1206" i="9" s="1"/>
  <c r="BC1207" i="9"/>
  <c r="BO1207" i="9" s="1"/>
  <c r="BC1208" i="9"/>
  <c r="BO1208" i="9" s="1"/>
  <c r="BC1209" i="9"/>
  <c r="BO1209" i="9" s="1"/>
  <c r="BC1210" i="9"/>
  <c r="BO1210" i="9" s="1"/>
  <c r="BC1211" i="9"/>
  <c r="BO1211" i="9" s="1"/>
  <c r="BC1212" i="9"/>
  <c r="BO1212" i="9" s="1"/>
  <c r="BC1213" i="9"/>
  <c r="BO1213" i="9" s="1"/>
  <c r="BC1214" i="9"/>
  <c r="BO1214" i="9" s="1"/>
  <c r="BC1215" i="9"/>
  <c r="BO1215" i="9" s="1"/>
  <c r="BC1216" i="9"/>
  <c r="BO1216" i="9" s="1"/>
  <c r="BC1217" i="9"/>
  <c r="BO1217" i="9" s="1"/>
  <c r="BC1218" i="9"/>
  <c r="BO1218" i="9" s="1"/>
  <c r="BC1219" i="9"/>
  <c r="BO1219" i="9" s="1"/>
  <c r="BC1220" i="9"/>
  <c r="BO1220" i="9" s="1"/>
  <c r="BC1221" i="9"/>
  <c r="BO1221" i="9" s="1"/>
  <c r="BC1222" i="9"/>
  <c r="BO1222" i="9" s="1"/>
  <c r="BC1223" i="9"/>
  <c r="BO1223" i="9" s="1"/>
  <c r="BC1224" i="9"/>
  <c r="BO1224" i="9" s="1"/>
  <c r="BC1225" i="9"/>
  <c r="BO1225" i="9" s="1"/>
  <c r="BC1226" i="9"/>
  <c r="BO1226" i="9" s="1"/>
  <c r="BC1227" i="9"/>
  <c r="BO1227" i="9" s="1"/>
  <c r="BC1228" i="9"/>
  <c r="BO1228" i="9" s="1"/>
  <c r="BC1229" i="9"/>
  <c r="BO1229" i="9" s="1"/>
  <c r="BC1230" i="9"/>
  <c r="BO1230" i="9" s="1"/>
  <c r="BB1231" i="9"/>
  <c r="BN1231" i="9" s="1"/>
  <c r="BA1231" i="9"/>
  <c r="BH1231" i="9" s="1"/>
  <c r="BE1231" i="9"/>
  <c r="BF1234" i="9"/>
  <c r="BG1237" i="9"/>
  <c r="N1238" i="9"/>
  <c r="BB1239" i="9"/>
  <c r="BN1239" i="9" s="1"/>
  <c r="BA1239" i="9"/>
  <c r="BH1239" i="9" s="1"/>
  <c r="BE1239" i="9"/>
  <c r="BB1253" i="9"/>
  <c r="BN1253" i="9" s="1"/>
  <c r="BA1253" i="9"/>
  <c r="BH1253" i="9" s="1"/>
  <c r="BM1253" i="9" s="1"/>
  <c r="BG1253" i="9"/>
  <c r="BF1253" i="9"/>
  <c r="BB1257" i="9"/>
  <c r="BN1257" i="9" s="1"/>
  <c r="BA1257" i="9"/>
  <c r="BH1257" i="9" s="1"/>
  <c r="BM1257" i="9" s="1"/>
  <c r="BG1257" i="9"/>
  <c r="BF1257" i="9"/>
  <c r="BB1261" i="9"/>
  <c r="BN1261" i="9" s="1"/>
  <c r="BA1261" i="9"/>
  <c r="BH1261" i="9" s="1"/>
  <c r="BM1261" i="9" s="1"/>
  <c r="BG1261" i="9"/>
  <c r="BF1261" i="9"/>
  <c r="BB1265" i="9"/>
  <c r="BN1265" i="9" s="1"/>
  <c r="BA1265" i="9"/>
  <c r="BH1265" i="9" s="1"/>
  <c r="BM1265" i="9" s="1"/>
  <c r="BG1265" i="9"/>
  <c r="BF1265" i="9"/>
  <c r="BB1269" i="9"/>
  <c r="BN1269" i="9" s="1"/>
  <c r="BA1269" i="9"/>
  <c r="BH1269" i="9" s="1"/>
  <c r="BM1269" i="9" s="1"/>
  <c r="BG1269" i="9"/>
  <c r="BF1269" i="9"/>
  <c r="BG1273" i="9"/>
  <c r="BF1273" i="9"/>
  <c r="BC1273" i="9"/>
  <c r="BO1273" i="9" s="1"/>
  <c r="BB1273" i="9"/>
  <c r="BN1273" i="9" s="1"/>
  <c r="BA1273" i="9"/>
  <c r="BH1273" i="9" s="1"/>
  <c r="BM1273" i="9" s="1"/>
  <c r="BG1289" i="9"/>
  <c r="BF1289" i="9"/>
  <c r="BE1289" i="9"/>
  <c r="BD1289" i="9"/>
  <c r="BP1289" i="9" s="1"/>
  <c r="BC1289" i="9"/>
  <c r="BO1289" i="9" s="1"/>
  <c r="BB1289" i="9"/>
  <c r="BN1289" i="9" s="1"/>
  <c r="BA1289" i="9"/>
  <c r="BH1289" i="9" s="1"/>
  <c r="BM1289" i="9" s="1"/>
  <c r="BB1236" i="9"/>
  <c r="BN1236" i="9" s="1"/>
  <c r="BA1236" i="9"/>
  <c r="BH1236" i="9" s="1"/>
  <c r="BM1236" i="9" s="1"/>
  <c r="BE1236" i="9"/>
  <c r="BC1254" i="9"/>
  <c r="BO1254" i="9" s="1"/>
  <c r="BC1258" i="9"/>
  <c r="BO1258" i="9" s="1"/>
  <c r="BC1262" i="9"/>
  <c r="BO1262" i="9" s="1"/>
  <c r="BC1266" i="9"/>
  <c r="BO1266" i="9" s="1"/>
  <c r="BC1270" i="9"/>
  <c r="BO1270" i="9" s="1"/>
  <c r="BG1283" i="9"/>
  <c r="BF1283" i="9"/>
  <c r="BE1283" i="9"/>
  <c r="BD1283" i="9"/>
  <c r="BP1283" i="9" s="1"/>
  <c r="BC1283" i="9"/>
  <c r="BO1283" i="9" s="1"/>
  <c r="BB1283" i="9"/>
  <c r="BN1283" i="9" s="1"/>
  <c r="BA1283" i="9"/>
  <c r="BH1283" i="9" s="1"/>
  <c r="BM1283" i="9" s="1"/>
  <c r="BE1194" i="9"/>
  <c r="BE1195" i="9"/>
  <c r="BE1196" i="9"/>
  <c r="BE1197" i="9"/>
  <c r="BE1198" i="9"/>
  <c r="BE1199" i="9"/>
  <c r="BE1200" i="9"/>
  <c r="BE1201" i="9"/>
  <c r="BE1202" i="9"/>
  <c r="BE1203" i="9"/>
  <c r="BE1204" i="9"/>
  <c r="BE1205" i="9"/>
  <c r="BE1206" i="9"/>
  <c r="BE1207" i="9"/>
  <c r="BE1208" i="9"/>
  <c r="BE1209" i="9"/>
  <c r="BE1210" i="9"/>
  <c r="BE1211" i="9"/>
  <c r="BE1212" i="9"/>
  <c r="BE1213" i="9"/>
  <c r="BE1214" i="9"/>
  <c r="BE1215" i="9"/>
  <c r="BE1216" i="9"/>
  <c r="BE1217" i="9"/>
  <c r="BE1218" i="9"/>
  <c r="BE1219" i="9"/>
  <c r="BE1220" i="9"/>
  <c r="BE1221" i="9"/>
  <c r="BE1222" i="9"/>
  <c r="BE1223" i="9"/>
  <c r="BE1224" i="9"/>
  <c r="BE1225" i="9"/>
  <c r="BE1226" i="9"/>
  <c r="BE1227" i="9"/>
  <c r="BE1228" i="9"/>
  <c r="BE1229" i="9"/>
  <c r="BE1230" i="9"/>
  <c r="BG1231" i="9"/>
  <c r="N1232" i="9"/>
  <c r="BB1233" i="9"/>
  <c r="BN1233" i="9" s="1"/>
  <c r="BA1233" i="9"/>
  <c r="BH1233" i="9" s="1"/>
  <c r="BM1233" i="9" s="1"/>
  <c r="BE1233" i="9"/>
  <c r="BF1236" i="9"/>
  <c r="BG1239" i="9"/>
  <c r="N1240" i="9"/>
  <c r="BC1240" i="9"/>
  <c r="BO1240" i="9" s="1"/>
  <c r="BC1241" i="9"/>
  <c r="BO1241" i="9" s="1"/>
  <c r="BC1242" i="9"/>
  <c r="BO1242" i="9" s="1"/>
  <c r="BC1243" i="9"/>
  <c r="BO1243" i="9" s="1"/>
  <c r="BC1244" i="9"/>
  <c r="BO1244" i="9" s="1"/>
  <c r="BC1245" i="9"/>
  <c r="BO1245" i="9" s="1"/>
  <c r="BC1246" i="9"/>
  <c r="BO1246" i="9" s="1"/>
  <c r="BC1247" i="9"/>
  <c r="BO1247" i="9" s="1"/>
  <c r="BC1248" i="9"/>
  <c r="BO1248" i="9" s="1"/>
  <c r="BC1249" i="9"/>
  <c r="BO1249" i="9" s="1"/>
  <c r="BB1252" i="9"/>
  <c r="BN1252" i="9" s="1"/>
  <c r="BA1252" i="9"/>
  <c r="BH1252" i="9" s="1"/>
  <c r="BM1252" i="9" s="1"/>
  <c r="BG1252" i="9"/>
  <c r="BF1252" i="9"/>
  <c r="BD1254" i="9"/>
  <c r="BP1254" i="9" s="1"/>
  <c r="BB1256" i="9"/>
  <c r="BN1256" i="9" s="1"/>
  <c r="BA1256" i="9"/>
  <c r="BH1256" i="9" s="1"/>
  <c r="BM1256" i="9" s="1"/>
  <c r="BG1256" i="9"/>
  <c r="BF1256" i="9"/>
  <c r="BD1258" i="9"/>
  <c r="BP1258" i="9" s="1"/>
  <c r="BK1259" i="9"/>
  <c r="BI1259" i="9" s="1"/>
  <c r="BB1260" i="9"/>
  <c r="BN1260" i="9" s="1"/>
  <c r="BA1260" i="9"/>
  <c r="BH1260" i="9" s="1"/>
  <c r="BM1260" i="9" s="1"/>
  <c r="BG1260" i="9"/>
  <c r="BF1260" i="9"/>
  <c r="BD1262" i="9"/>
  <c r="BP1262" i="9" s="1"/>
  <c r="BB1264" i="9"/>
  <c r="BN1264" i="9" s="1"/>
  <c r="BA1264" i="9"/>
  <c r="BH1264" i="9" s="1"/>
  <c r="BM1264" i="9" s="1"/>
  <c r="BG1264" i="9"/>
  <c r="BF1264" i="9"/>
  <c r="BD1266" i="9"/>
  <c r="BP1266" i="9" s="1"/>
  <c r="BK1267" i="9"/>
  <c r="BI1267" i="9" s="1"/>
  <c r="BB1268" i="9"/>
  <c r="BN1268" i="9" s="1"/>
  <c r="BA1268" i="9"/>
  <c r="BH1268" i="9" s="1"/>
  <c r="BM1268" i="9" s="1"/>
  <c r="BG1268" i="9"/>
  <c r="BF1268" i="9"/>
  <c r="BD1270" i="9"/>
  <c r="BP1270" i="9" s="1"/>
  <c r="BK1271" i="9"/>
  <c r="BI1271" i="9" s="1"/>
  <c r="BB1272" i="9"/>
  <c r="BN1272" i="9" s="1"/>
  <c r="BA1272" i="9"/>
  <c r="BH1272" i="9" s="1"/>
  <c r="BM1272" i="9" s="1"/>
  <c r="BG1272" i="9"/>
  <c r="BF1272" i="9"/>
  <c r="BF1194" i="9"/>
  <c r="BF1195" i="9"/>
  <c r="BF1196" i="9"/>
  <c r="BF1197" i="9"/>
  <c r="BF1198" i="9"/>
  <c r="BF1199" i="9"/>
  <c r="BF1200" i="9"/>
  <c r="BF1201" i="9"/>
  <c r="BF1202" i="9"/>
  <c r="BF1203" i="9"/>
  <c r="BF1204" i="9"/>
  <c r="BF1205" i="9"/>
  <c r="BF1206" i="9"/>
  <c r="BF1207" i="9"/>
  <c r="BF1208" i="9"/>
  <c r="BF1209" i="9"/>
  <c r="BF1210" i="9"/>
  <c r="BF1211" i="9"/>
  <c r="BF1212" i="9"/>
  <c r="BF1213" i="9"/>
  <c r="BF1214" i="9"/>
  <c r="BF1215" i="9"/>
  <c r="BF1216" i="9"/>
  <c r="BF1217" i="9"/>
  <c r="BF1218" i="9"/>
  <c r="BF1219" i="9"/>
  <c r="BF1220" i="9"/>
  <c r="BF1221" i="9"/>
  <c r="BF1222" i="9"/>
  <c r="BF1223" i="9"/>
  <c r="BF1224" i="9"/>
  <c r="BF1225" i="9"/>
  <c r="BF1226" i="9"/>
  <c r="BF1227" i="9"/>
  <c r="BF1228" i="9"/>
  <c r="BF1229" i="9"/>
  <c r="BF1230" i="9"/>
  <c r="BC1232" i="9"/>
  <c r="BO1232" i="9" s="1"/>
  <c r="BG1236" i="9"/>
  <c r="BB1238" i="9"/>
  <c r="BN1238" i="9" s="1"/>
  <c r="BA1238" i="9"/>
  <c r="BH1238" i="9" s="1"/>
  <c r="BE1238" i="9"/>
  <c r="BD1240" i="9"/>
  <c r="BP1240" i="9" s="1"/>
  <c r="BD1241" i="9"/>
  <c r="BP1241" i="9" s="1"/>
  <c r="BD1242" i="9"/>
  <c r="BP1242" i="9" s="1"/>
  <c r="BD1243" i="9"/>
  <c r="BP1243" i="9" s="1"/>
  <c r="BD1244" i="9"/>
  <c r="BP1244" i="9" s="1"/>
  <c r="BD1245" i="9"/>
  <c r="BP1245" i="9" s="1"/>
  <c r="BD1246" i="9"/>
  <c r="BP1246" i="9" s="1"/>
  <c r="BD1247" i="9"/>
  <c r="BP1247" i="9" s="1"/>
  <c r="BD1248" i="9"/>
  <c r="BP1248" i="9" s="1"/>
  <c r="BD1249" i="9"/>
  <c r="BP1249" i="9" s="1"/>
  <c r="BB1250" i="9"/>
  <c r="BN1250" i="9" s="1"/>
  <c r="BA1250" i="9"/>
  <c r="BH1250" i="9" s="1"/>
  <c r="BG1250" i="9"/>
  <c r="BK1250" i="9" s="1"/>
  <c r="BI1250" i="9" s="1"/>
  <c r="BC1253" i="9"/>
  <c r="BO1253" i="9" s="1"/>
  <c r="BE1254" i="9"/>
  <c r="BC1257" i="9"/>
  <c r="BO1257" i="9" s="1"/>
  <c r="BE1258" i="9"/>
  <c r="BC1261" i="9"/>
  <c r="BO1261" i="9" s="1"/>
  <c r="BE1262" i="9"/>
  <c r="BC1265" i="9"/>
  <c r="BO1265" i="9" s="1"/>
  <c r="BE1266" i="9"/>
  <c r="BC1269" i="9"/>
  <c r="BO1269" i="9" s="1"/>
  <c r="BE1270" i="9"/>
  <c r="BD1273" i="9"/>
  <c r="BP1273" i="9" s="1"/>
  <c r="BG1279" i="9"/>
  <c r="BF1279" i="9"/>
  <c r="BE1279" i="9"/>
  <c r="BD1279" i="9"/>
  <c r="BP1279" i="9" s="1"/>
  <c r="BC1279" i="9"/>
  <c r="BO1279" i="9" s="1"/>
  <c r="BB1279" i="9"/>
  <c r="BN1279" i="9" s="1"/>
  <c r="BA1279" i="9"/>
  <c r="BH1279" i="9" s="1"/>
  <c r="BM1279" i="9" s="1"/>
  <c r="BD1232" i="9"/>
  <c r="BP1232" i="9" s="1"/>
  <c r="BG1233" i="9"/>
  <c r="N1234" i="9"/>
  <c r="BB1235" i="9"/>
  <c r="BN1235" i="9" s="1"/>
  <c r="BA1235" i="9"/>
  <c r="BH1235" i="9" s="1"/>
  <c r="BE1235" i="9"/>
  <c r="BC1237" i="9"/>
  <c r="BO1237" i="9" s="1"/>
  <c r="BF1238" i="9"/>
  <c r="BE1240" i="9"/>
  <c r="N1241" i="9"/>
  <c r="BE1241" i="9"/>
  <c r="N1242" i="9"/>
  <c r="BE1242" i="9"/>
  <c r="N1243" i="9"/>
  <c r="BE1243" i="9"/>
  <c r="N1244" i="9"/>
  <c r="BE1244" i="9"/>
  <c r="N1245" i="9"/>
  <c r="BE1245" i="9"/>
  <c r="N1246" i="9"/>
  <c r="BE1246" i="9"/>
  <c r="N1247" i="9"/>
  <c r="BE1247" i="9"/>
  <c r="N1248" i="9"/>
  <c r="BE1248" i="9"/>
  <c r="N1249" i="9"/>
  <c r="BE1249" i="9"/>
  <c r="N1250" i="9"/>
  <c r="BB1251" i="9"/>
  <c r="BN1251" i="9" s="1"/>
  <c r="BA1251" i="9"/>
  <c r="BH1251" i="9" s="1"/>
  <c r="BG1251" i="9"/>
  <c r="BF1251" i="9"/>
  <c r="BL1251" i="9" s="1"/>
  <c r="BJ1251" i="9" s="1"/>
  <c r="BD1253" i="9"/>
  <c r="BP1253" i="9" s="1"/>
  <c r="BB1255" i="9"/>
  <c r="BN1255" i="9" s="1"/>
  <c r="BA1255" i="9"/>
  <c r="BH1255" i="9" s="1"/>
  <c r="BG1255" i="9"/>
  <c r="BF1255" i="9"/>
  <c r="BL1255" i="9" s="1"/>
  <c r="BJ1255" i="9" s="1"/>
  <c r="BD1257" i="9"/>
  <c r="BP1257" i="9" s="1"/>
  <c r="BB1259" i="9"/>
  <c r="BN1259" i="9" s="1"/>
  <c r="BA1259" i="9"/>
  <c r="BH1259" i="9" s="1"/>
  <c r="BG1259" i="9"/>
  <c r="BF1259" i="9"/>
  <c r="BD1261" i="9"/>
  <c r="BP1261" i="9" s="1"/>
  <c r="BB1263" i="9"/>
  <c r="BN1263" i="9" s="1"/>
  <c r="BA1263" i="9"/>
  <c r="BH1263" i="9" s="1"/>
  <c r="BM1263" i="9" s="1"/>
  <c r="BG1263" i="9"/>
  <c r="BF1263" i="9"/>
  <c r="BD1265" i="9"/>
  <c r="BP1265" i="9" s="1"/>
  <c r="BB1267" i="9"/>
  <c r="BN1267" i="9" s="1"/>
  <c r="BA1267" i="9"/>
  <c r="BH1267" i="9" s="1"/>
  <c r="BM1267" i="9" s="1"/>
  <c r="BG1267" i="9"/>
  <c r="BF1267" i="9"/>
  <c r="BD1269" i="9"/>
  <c r="BP1269" i="9" s="1"/>
  <c r="BB1271" i="9"/>
  <c r="BN1271" i="9" s="1"/>
  <c r="BA1271" i="9"/>
  <c r="BH1271" i="9" s="1"/>
  <c r="BM1271" i="9" s="1"/>
  <c r="BG1271" i="9"/>
  <c r="BF1271" i="9"/>
  <c r="BE1273" i="9"/>
  <c r="BG1276" i="9"/>
  <c r="BF1276" i="9"/>
  <c r="BE1276" i="9"/>
  <c r="BC1276" i="9"/>
  <c r="BO1276" i="9" s="1"/>
  <c r="BB1276" i="9"/>
  <c r="BN1276" i="9" s="1"/>
  <c r="BA1276" i="9"/>
  <c r="BH1276" i="9" s="1"/>
  <c r="N1277" i="9"/>
  <c r="BG1280" i="9"/>
  <c r="BF1280" i="9"/>
  <c r="BE1280" i="9"/>
  <c r="N1281" i="9"/>
  <c r="BG1284" i="9"/>
  <c r="BF1284" i="9"/>
  <c r="BE1284" i="9"/>
  <c r="N1285" i="9"/>
  <c r="BG1286" i="9"/>
  <c r="BF1286" i="9"/>
  <c r="BE1286" i="9"/>
  <c r="BD1286" i="9"/>
  <c r="BP1286" i="9" s="1"/>
  <c r="BG1291" i="9"/>
  <c r="BF1291" i="9"/>
  <c r="BE1291" i="9"/>
  <c r="BD1291" i="9"/>
  <c r="BP1291" i="9" s="1"/>
  <c r="BG1277" i="9"/>
  <c r="BF1277" i="9"/>
  <c r="BE1277" i="9"/>
  <c r="BG1281" i="9"/>
  <c r="BF1281" i="9"/>
  <c r="BE1281" i="9"/>
  <c r="BG1285" i="9"/>
  <c r="BF1285" i="9"/>
  <c r="BE1285" i="9"/>
  <c r="BD1285" i="9"/>
  <c r="BP1285" i="9" s="1"/>
  <c r="BA1286" i="9"/>
  <c r="BH1286" i="9" s="1"/>
  <c r="BM1286" i="9" s="1"/>
  <c r="BG1288" i="9"/>
  <c r="BF1288" i="9"/>
  <c r="BE1288" i="9"/>
  <c r="BD1288" i="9"/>
  <c r="BP1288" i="9" s="1"/>
  <c r="BG1275" i="9"/>
  <c r="BF1275" i="9"/>
  <c r="BE1275" i="9"/>
  <c r="BA1280" i="9"/>
  <c r="BH1280" i="9" s="1"/>
  <c r="BA1284" i="9"/>
  <c r="BH1284" i="9" s="1"/>
  <c r="BB1286" i="9"/>
  <c r="BN1286" i="9" s="1"/>
  <c r="BA1291" i="9"/>
  <c r="BH1291" i="9" s="1"/>
  <c r="BG1278" i="9"/>
  <c r="BF1278" i="9"/>
  <c r="BE1278" i="9"/>
  <c r="BB1280" i="9"/>
  <c r="BN1280" i="9" s="1"/>
  <c r="BG1282" i="9"/>
  <c r="BF1282" i="9"/>
  <c r="BE1282" i="9"/>
  <c r="BB1284" i="9"/>
  <c r="BN1284" i="9" s="1"/>
  <c r="BC1286" i="9"/>
  <c r="BO1286" i="9" s="1"/>
  <c r="BA1288" i="9"/>
  <c r="BH1288" i="9" s="1"/>
  <c r="BG1290" i="9"/>
  <c r="BF1290" i="9"/>
  <c r="BE1290" i="9"/>
  <c r="BD1290" i="9"/>
  <c r="BP1290" i="9" s="1"/>
  <c r="BB1291" i="9"/>
  <c r="BN1291" i="9" s="1"/>
  <c r="BG1274" i="9"/>
  <c r="BF1274" i="9"/>
  <c r="BE1274" i="9"/>
  <c r="BA1277" i="9"/>
  <c r="BH1277" i="9" s="1"/>
  <c r="BM1277" i="9" s="1"/>
  <c r="BC1280" i="9"/>
  <c r="BO1280" i="9" s="1"/>
  <c r="BA1281" i="9"/>
  <c r="BH1281" i="9" s="1"/>
  <c r="BM1281" i="9" s="1"/>
  <c r="BC1284" i="9"/>
  <c r="BO1284" i="9" s="1"/>
  <c r="BA1285" i="9"/>
  <c r="BH1285" i="9" s="1"/>
  <c r="BM1285" i="9" s="1"/>
  <c r="BG1287" i="9"/>
  <c r="BF1287" i="9"/>
  <c r="BE1287" i="9"/>
  <c r="BD1287" i="9"/>
  <c r="BP1287" i="9" s="1"/>
  <c r="BB1288" i="9"/>
  <c r="BN1288" i="9" s="1"/>
  <c r="BC1291" i="9"/>
  <c r="BO1291" i="9" s="1"/>
  <c r="N1331" i="9"/>
  <c r="BE1332" i="9"/>
  <c r="BG1335" i="9"/>
  <c r="BE1335" i="9"/>
  <c r="N1336" i="9"/>
  <c r="N1343" i="9"/>
  <c r="N1347" i="9"/>
  <c r="BF1332" i="9"/>
  <c r="N1334" i="9"/>
  <c r="N1340" i="9"/>
  <c r="BG1340" i="9"/>
  <c r="BF1340" i="9"/>
  <c r="BE1340" i="9"/>
  <c r="BC1340" i="9"/>
  <c r="BO1340" i="9" s="1"/>
  <c r="BC1293" i="9"/>
  <c r="BO1293" i="9" s="1"/>
  <c r="BC1294" i="9"/>
  <c r="BO1294" i="9" s="1"/>
  <c r="BC1295" i="9"/>
  <c r="BO1295" i="9" s="1"/>
  <c r="BC1296" i="9"/>
  <c r="BO1296" i="9" s="1"/>
  <c r="BC1297" i="9"/>
  <c r="BO1297" i="9" s="1"/>
  <c r="BC1298" i="9"/>
  <c r="BO1298" i="9" s="1"/>
  <c r="BC1299" i="9"/>
  <c r="BO1299" i="9" s="1"/>
  <c r="BC1300" i="9"/>
  <c r="BO1300" i="9" s="1"/>
  <c r="BC1301" i="9"/>
  <c r="BO1301" i="9" s="1"/>
  <c r="BC1302" i="9"/>
  <c r="BO1302" i="9" s="1"/>
  <c r="BC1303" i="9"/>
  <c r="BO1303" i="9" s="1"/>
  <c r="BC1304" i="9"/>
  <c r="BO1304" i="9" s="1"/>
  <c r="BC1305" i="9"/>
  <c r="BO1305" i="9" s="1"/>
  <c r="BC1306" i="9"/>
  <c r="BO1306" i="9" s="1"/>
  <c r="BC1307" i="9"/>
  <c r="BO1307" i="9" s="1"/>
  <c r="BC1308" i="9"/>
  <c r="BO1308" i="9" s="1"/>
  <c r="BC1309" i="9"/>
  <c r="BO1309" i="9" s="1"/>
  <c r="BC1310" i="9"/>
  <c r="BO1310" i="9" s="1"/>
  <c r="BC1311" i="9"/>
  <c r="BO1311" i="9" s="1"/>
  <c r="BC1312" i="9"/>
  <c r="BO1312" i="9" s="1"/>
  <c r="BC1313" i="9"/>
  <c r="BO1313" i="9" s="1"/>
  <c r="BC1314" i="9"/>
  <c r="BO1314" i="9" s="1"/>
  <c r="BC1315" i="9"/>
  <c r="BO1315" i="9" s="1"/>
  <c r="BC1316" i="9"/>
  <c r="BO1316" i="9" s="1"/>
  <c r="BC1317" i="9"/>
  <c r="BO1317" i="9" s="1"/>
  <c r="BC1318" i="9"/>
  <c r="BO1318" i="9" s="1"/>
  <c r="BC1319" i="9"/>
  <c r="BO1319" i="9" s="1"/>
  <c r="BC1320" i="9"/>
  <c r="BO1320" i="9" s="1"/>
  <c r="BC1321" i="9"/>
  <c r="BO1321" i="9" s="1"/>
  <c r="BC1322" i="9"/>
  <c r="BO1322" i="9" s="1"/>
  <c r="BC1323" i="9"/>
  <c r="BO1323" i="9" s="1"/>
  <c r="BC1324" i="9"/>
  <c r="BO1324" i="9" s="1"/>
  <c r="BC1325" i="9"/>
  <c r="BO1325" i="9" s="1"/>
  <c r="BC1326" i="9"/>
  <c r="BO1326" i="9" s="1"/>
  <c r="BC1327" i="9"/>
  <c r="BO1327" i="9" s="1"/>
  <c r="BC1328" i="9"/>
  <c r="BO1328" i="9" s="1"/>
  <c r="BC1329" i="9"/>
  <c r="BO1329" i="9" s="1"/>
  <c r="BC1330" i="9"/>
  <c r="BO1330" i="9" s="1"/>
  <c r="BE1331" i="9"/>
  <c r="BG1336" i="9"/>
  <c r="BE1336" i="9"/>
  <c r="BD1293" i="9"/>
  <c r="BP1293" i="9" s="1"/>
  <c r="BD1294" i="9"/>
  <c r="BP1294" i="9" s="1"/>
  <c r="BD1295" i="9"/>
  <c r="BP1295" i="9" s="1"/>
  <c r="BD1296" i="9"/>
  <c r="BP1296" i="9" s="1"/>
  <c r="BD1297" i="9"/>
  <c r="BP1297" i="9" s="1"/>
  <c r="BD1298" i="9"/>
  <c r="BP1298" i="9" s="1"/>
  <c r="BD1299" i="9"/>
  <c r="BP1299" i="9" s="1"/>
  <c r="BD1300" i="9"/>
  <c r="BP1300" i="9" s="1"/>
  <c r="BD1301" i="9"/>
  <c r="BP1301" i="9" s="1"/>
  <c r="BD1302" i="9"/>
  <c r="BP1302" i="9" s="1"/>
  <c r="BD1303" i="9"/>
  <c r="BP1303" i="9" s="1"/>
  <c r="BD1304" i="9"/>
  <c r="BP1304" i="9" s="1"/>
  <c r="BD1305" i="9"/>
  <c r="BP1305" i="9" s="1"/>
  <c r="BD1306" i="9"/>
  <c r="BP1306" i="9" s="1"/>
  <c r="BD1307" i="9"/>
  <c r="BP1307" i="9" s="1"/>
  <c r="BD1308" i="9"/>
  <c r="BP1308" i="9" s="1"/>
  <c r="BD1309" i="9"/>
  <c r="BP1309" i="9" s="1"/>
  <c r="BD1310" i="9"/>
  <c r="BP1310" i="9" s="1"/>
  <c r="BD1311" i="9"/>
  <c r="BP1311" i="9" s="1"/>
  <c r="BD1312" i="9"/>
  <c r="BP1312" i="9" s="1"/>
  <c r="BD1313" i="9"/>
  <c r="BP1313" i="9" s="1"/>
  <c r="BD1314" i="9"/>
  <c r="BP1314" i="9" s="1"/>
  <c r="BD1315" i="9"/>
  <c r="BP1315" i="9" s="1"/>
  <c r="BD1316" i="9"/>
  <c r="BP1316" i="9" s="1"/>
  <c r="BD1317" i="9"/>
  <c r="BP1317" i="9" s="1"/>
  <c r="BD1318" i="9"/>
  <c r="BP1318" i="9" s="1"/>
  <c r="BD1319" i="9"/>
  <c r="BP1319" i="9" s="1"/>
  <c r="BD1320" i="9"/>
  <c r="BP1320" i="9" s="1"/>
  <c r="BD1321" i="9"/>
  <c r="BP1321" i="9" s="1"/>
  <c r="BD1322" i="9"/>
  <c r="BP1322" i="9" s="1"/>
  <c r="BD1323" i="9"/>
  <c r="BP1323" i="9" s="1"/>
  <c r="BD1324" i="9"/>
  <c r="BP1324" i="9" s="1"/>
  <c r="BD1325" i="9"/>
  <c r="BP1325" i="9" s="1"/>
  <c r="BD1326" i="9"/>
  <c r="BP1326" i="9" s="1"/>
  <c r="BD1327" i="9"/>
  <c r="BP1327" i="9" s="1"/>
  <c r="BD1328" i="9"/>
  <c r="BP1328" i="9" s="1"/>
  <c r="BD1329" i="9"/>
  <c r="BP1329" i="9" s="1"/>
  <c r="BD1330" i="9"/>
  <c r="BP1330" i="9" s="1"/>
  <c r="BF1331" i="9"/>
  <c r="BA1335" i="9"/>
  <c r="BH1335" i="9" s="1"/>
  <c r="BM1335" i="9" s="1"/>
  <c r="BA1340" i="9"/>
  <c r="BH1340" i="9" s="1"/>
  <c r="BM1340" i="9" s="1"/>
  <c r="BE1293" i="9"/>
  <c r="BE1294" i="9"/>
  <c r="BE1295" i="9"/>
  <c r="BE1296" i="9"/>
  <c r="BE1297" i="9"/>
  <c r="BE1298" i="9"/>
  <c r="BE1299" i="9"/>
  <c r="BE1300" i="9"/>
  <c r="BE1301" i="9"/>
  <c r="BE1302" i="9"/>
  <c r="BE1303" i="9"/>
  <c r="BE1304" i="9"/>
  <c r="BE1305" i="9"/>
  <c r="BE1306" i="9"/>
  <c r="BE1307" i="9"/>
  <c r="BE1308" i="9"/>
  <c r="BE1309" i="9"/>
  <c r="BE1310" i="9"/>
  <c r="BE1311" i="9"/>
  <c r="BE1312" i="9"/>
  <c r="BE1313" i="9"/>
  <c r="BE1314" i="9"/>
  <c r="BE1315" i="9"/>
  <c r="BE1316" i="9"/>
  <c r="BE1317" i="9"/>
  <c r="BE1318" i="9"/>
  <c r="BE1319" i="9"/>
  <c r="BE1320" i="9"/>
  <c r="BE1321" i="9"/>
  <c r="BE1322" i="9"/>
  <c r="BE1323" i="9"/>
  <c r="BE1324" i="9"/>
  <c r="BE1325" i="9"/>
  <c r="BE1326" i="9"/>
  <c r="BE1327" i="9"/>
  <c r="BE1328" i="9"/>
  <c r="BE1329" i="9"/>
  <c r="BE1330" i="9"/>
  <c r="BA1332" i="9"/>
  <c r="BH1332" i="9" s="1"/>
  <c r="BM1332" i="9" s="1"/>
  <c r="BE1334" i="9"/>
  <c r="BB1335" i="9"/>
  <c r="BN1335" i="9" s="1"/>
  <c r="BG1337" i="9"/>
  <c r="BE1337" i="9"/>
  <c r="BG1339" i="9"/>
  <c r="BF1339" i="9"/>
  <c r="BE1339" i="9"/>
  <c r="BB1340" i="9"/>
  <c r="BN1340" i="9" s="1"/>
  <c r="BF1293" i="9"/>
  <c r="BF1294" i="9"/>
  <c r="BF1295" i="9"/>
  <c r="BF1296" i="9"/>
  <c r="BF1297" i="9"/>
  <c r="BF1298" i="9"/>
  <c r="BF1299" i="9"/>
  <c r="BF1300" i="9"/>
  <c r="BF1301" i="9"/>
  <c r="BF1302" i="9"/>
  <c r="BF1303" i="9"/>
  <c r="BF1304" i="9"/>
  <c r="BF1305" i="9"/>
  <c r="BF1306" i="9"/>
  <c r="BF1307" i="9"/>
  <c r="BF1308" i="9"/>
  <c r="BF1309" i="9"/>
  <c r="BF1310" i="9"/>
  <c r="BF1311" i="9"/>
  <c r="BF1312" i="9"/>
  <c r="BF1313" i="9"/>
  <c r="BF1314" i="9"/>
  <c r="BF1315" i="9"/>
  <c r="BF1316" i="9"/>
  <c r="BF1317" i="9"/>
  <c r="BF1318" i="9"/>
  <c r="BF1319" i="9"/>
  <c r="BF1320" i="9"/>
  <c r="BF1321" i="9"/>
  <c r="BF1322" i="9"/>
  <c r="BF1323" i="9"/>
  <c r="BF1324" i="9"/>
  <c r="BF1325" i="9"/>
  <c r="BF1326" i="9"/>
  <c r="BF1327" i="9"/>
  <c r="BF1328" i="9"/>
  <c r="BF1329" i="9"/>
  <c r="BF1330" i="9"/>
  <c r="BB1332" i="9"/>
  <c r="BN1332" i="9" s="1"/>
  <c r="BF1334" i="9"/>
  <c r="BC1335" i="9"/>
  <c r="BO1335" i="9" s="1"/>
  <c r="BA1336" i="9"/>
  <c r="BH1336" i="9" s="1"/>
  <c r="BM1336" i="9" s="1"/>
  <c r="BD1340" i="9"/>
  <c r="BP1340" i="9" s="1"/>
  <c r="BA1331" i="9"/>
  <c r="BH1331" i="9" s="1"/>
  <c r="BM1331" i="9" s="1"/>
  <c r="BC1332" i="9"/>
  <c r="BO1332" i="9" s="1"/>
  <c r="BE1333" i="9"/>
  <c r="BD1335" i="9"/>
  <c r="BP1335" i="9" s="1"/>
  <c r="BB1336" i="9"/>
  <c r="BN1336" i="9" s="1"/>
  <c r="BG1338" i="9"/>
  <c r="BF1338" i="9"/>
  <c r="BE1338" i="9"/>
  <c r="BA1339" i="9"/>
  <c r="BH1339" i="9" s="1"/>
  <c r="BE1360" i="9"/>
  <c r="BL1397" i="9"/>
  <c r="BJ1397" i="9" s="1"/>
  <c r="BK1397" i="9"/>
  <c r="BI1397" i="9" s="1"/>
  <c r="BL1405" i="9"/>
  <c r="BJ1405" i="9" s="1"/>
  <c r="BK1405" i="9"/>
  <c r="BI1405" i="9" s="1"/>
  <c r="BL1402" i="9"/>
  <c r="BJ1402" i="9" s="1"/>
  <c r="BK1402" i="9"/>
  <c r="BI1402" i="9" s="1"/>
  <c r="BC1341" i="9"/>
  <c r="BO1341" i="9" s="1"/>
  <c r="BC1342" i="9"/>
  <c r="BO1342" i="9" s="1"/>
  <c r="BC1343" i="9"/>
  <c r="BO1343" i="9" s="1"/>
  <c r="BC1344" i="9"/>
  <c r="BO1344" i="9" s="1"/>
  <c r="BC1345" i="9"/>
  <c r="BO1345" i="9" s="1"/>
  <c r="BC1346" i="9"/>
  <c r="BO1346" i="9" s="1"/>
  <c r="BC1347" i="9"/>
  <c r="BO1347" i="9" s="1"/>
  <c r="BC1348" i="9"/>
  <c r="BO1348" i="9" s="1"/>
  <c r="BC1349" i="9"/>
  <c r="BO1349" i="9" s="1"/>
  <c r="BC1350" i="9"/>
  <c r="BO1350" i="9" s="1"/>
  <c r="BC1351" i="9"/>
  <c r="BO1351" i="9" s="1"/>
  <c r="BC1352" i="9"/>
  <c r="BO1352" i="9" s="1"/>
  <c r="BC1353" i="9"/>
  <c r="BO1353" i="9" s="1"/>
  <c r="BC1354" i="9"/>
  <c r="BO1354" i="9" s="1"/>
  <c r="BC1355" i="9"/>
  <c r="BO1355" i="9" s="1"/>
  <c r="BC1356" i="9"/>
  <c r="BO1356" i="9" s="1"/>
  <c r="BC1357" i="9"/>
  <c r="BO1357" i="9" s="1"/>
  <c r="BE1358" i="9"/>
  <c r="BA1359" i="9"/>
  <c r="BH1359" i="9" s="1"/>
  <c r="BM1359" i="9" s="1"/>
  <c r="BG1360" i="9"/>
  <c r="BC1361" i="9"/>
  <c r="BO1361" i="9" s="1"/>
  <c r="BL1366" i="9"/>
  <c r="BJ1366" i="9" s="1"/>
  <c r="BK1366" i="9"/>
  <c r="BI1366" i="9" s="1"/>
  <c r="BL1368" i="9"/>
  <c r="BJ1368" i="9" s="1"/>
  <c r="BK1368" i="9"/>
  <c r="BI1368" i="9" s="1"/>
  <c r="BL1371" i="9"/>
  <c r="BJ1371" i="9" s="1"/>
  <c r="BK1371" i="9"/>
  <c r="BI1371" i="9" s="1"/>
  <c r="BK1372" i="9"/>
  <c r="BI1372" i="9" s="1"/>
  <c r="BL1374" i="9"/>
  <c r="BJ1374" i="9" s="1"/>
  <c r="BR1374" i="9" s="1"/>
  <c r="BK1374" i="9"/>
  <c r="BI1374" i="9" s="1"/>
  <c r="BK1377" i="9"/>
  <c r="BI1377" i="9" s="1"/>
  <c r="BK1399" i="9"/>
  <c r="BI1399" i="9" s="1"/>
  <c r="BL1407" i="9"/>
  <c r="BJ1407" i="9" s="1"/>
  <c r="BK1407" i="9"/>
  <c r="BI1407" i="9" s="1"/>
  <c r="BE1361" i="9"/>
  <c r="BL1396" i="9"/>
  <c r="BJ1396" i="9" s="1"/>
  <c r="BK1396" i="9"/>
  <c r="BI1396" i="9" s="1"/>
  <c r="BL1404" i="9"/>
  <c r="BJ1404" i="9" s="1"/>
  <c r="BK1404" i="9"/>
  <c r="BI1404" i="9" s="1"/>
  <c r="I1459" i="9"/>
  <c r="N1459" i="9"/>
  <c r="BE1341" i="9"/>
  <c r="BE1342" i="9"/>
  <c r="BE1343" i="9"/>
  <c r="BE1344" i="9"/>
  <c r="BE1345" i="9"/>
  <c r="BE1346" i="9"/>
  <c r="BE1347" i="9"/>
  <c r="BE1348" i="9"/>
  <c r="BE1349" i="9"/>
  <c r="BE1350" i="9"/>
  <c r="BE1351" i="9"/>
  <c r="BE1352" i="9"/>
  <c r="BE1353" i="9"/>
  <c r="BE1354" i="9"/>
  <c r="BE1355" i="9"/>
  <c r="BE1356" i="9"/>
  <c r="BE1357" i="9"/>
  <c r="BG1358" i="9"/>
  <c r="BC1359" i="9"/>
  <c r="BO1359" i="9" s="1"/>
  <c r="BF1361" i="9"/>
  <c r="BL1385" i="9"/>
  <c r="BJ1385" i="9" s="1"/>
  <c r="BK1385" i="9"/>
  <c r="BI1385" i="9" s="1"/>
  <c r="BK1401" i="9"/>
  <c r="BI1401" i="9" s="1"/>
  <c r="BF1341" i="9"/>
  <c r="BF1342" i="9"/>
  <c r="BF1343" i="9"/>
  <c r="BF1344" i="9"/>
  <c r="BF1345" i="9"/>
  <c r="BF1346" i="9"/>
  <c r="BF1347" i="9"/>
  <c r="BF1348" i="9"/>
  <c r="BF1349" i="9"/>
  <c r="BF1350" i="9"/>
  <c r="BF1351" i="9"/>
  <c r="BF1352" i="9"/>
  <c r="BF1353" i="9"/>
  <c r="BF1354" i="9"/>
  <c r="BF1355" i="9"/>
  <c r="BF1356" i="9"/>
  <c r="BF1357" i="9"/>
  <c r="BE1359" i="9"/>
  <c r="BA1360" i="9"/>
  <c r="BH1360" i="9" s="1"/>
  <c r="BM1360" i="9" s="1"/>
  <c r="BG1361" i="9"/>
  <c r="BL1381" i="9"/>
  <c r="BJ1381" i="9" s="1"/>
  <c r="BK1381" i="9"/>
  <c r="BI1381" i="9" s="1"/>
  <c r="BL1390" i="9"/>
  <c r="BJ1390" i="9" s="1"/>
  <c r="BK1390" i="9"/>
  <c r="BI1390" i="9" s="1"/>
  <c r="BL1408" i="9"/>
  <c r="BJ1408" i="9" s="1"/>
  <c r="BK1408" i="9"/>
  <c r="BI1408" i="9" s="1"/>
  <c r="BF1359" i="9"/>
  <c r="BB1360" i="9"/>
  <c r="BN1360" i="9" s="1"/>
  <c r="BL1367" i="9"/>
  <c r="BJ1367" i="9" s="1"/>
  <c r="BK1367" i="9"/>
  <c r="BI1367" i="9" s="1"/>
  <c r="BA1358" i="9"/>
  <c r="BH1358" i="9" s="1"/>
  <c r="BG1359" i="9"/>
  <c r="BC1360" i="9"/>
  <c r="BO1360" i="9" s="1"/>
  <c r="BL1384" i="9"/>
  <c r="BJ1384" i="9" s="1"/>
  <c r="BK1384" i="9"/>
  <c r="BI1384" i="9" s="1"/>
  <c r="BL1392" i="9"/>
  <c r="BJ1392" i="9" s="1"/>
  <c r="BK1392" i="9"/>
  <c r="BI1392" i="9" s="1"/>
  <c r="BL1400" i="9"/>
  <c r="BJ1400" i="9" s="1"/>
  <c r="BK1400" i="9"/>
  <c r="BI1400" i="9" s="1"/>
  <c r="BG1412" i="9"/>
  <c r="BF1412" i="9"/>
  <c r="BE1412" i="9"/>
  <c r="BD1412" i="9"/>
  <c r="BP1412" i="9" s="1"/>
  <c r="BC1412" i="9"/>
  <c r="BO1412" i="9" s="1"/>
  <c r="BB1412" i="9"/>
  <c r="BN1412" i="9" s="1"/>
  <c r="BA1412" i="9"/>
  <c r="BH1412" i="9" s="1"/>
  <c r="BM1412" i="9" s="1"/>
  <c r="N1408" i="9"/>
  <c r="BG1408" i="9"/>
  <c r="BF1408" i="9"/>
  <c r="N1409" i="9"/>
  <c r="N1414" i="9"/>
  <c r="BG1414" i="9"/>
  <c r="BF1414" i="9"/>
  <c r="BE1414" i="9"/>
  <c r="BG1416" i="9"/>
  <c r="BF1416" i="9"/>
  <c r="BE1416" i="9"/>
  <c r="BD1416" i="9"/>
  <c r="BP1416" i="9" s="1"/>
  <c r="BG1417" i="9"/>
  <c r="BF1417" i="9"/>
  <c r="BE1417" i="9"/>
  <c r="BD1417" i="9"/>
  <c r="BP1417" i="9" s="1"/>
  <c r="BG1418" i="9"/>
  <c r="BF1418" i="9"/>
  <c r="BE1418" i="9"/>
  <c r="BD1418" i="9"/>
  <c r="BP1418" i="9" s="1"/>
  <c r="BG1419" i="9"/>
  <c r="BF1419" i="9"/>
  <c r="BE1419" i="9"/>
  <c r="BD1419" i="9"/>
  <c r="BP1419" i="9" s="1"/>
  <c r="BG1420" i="9"/>
  <c r="BF1420" i="9"/>
  <c r="BE1420" i="9"/>
  <c r="BD1420" i="9"/>
  <c r="BP1420" i="9" s="1"/>
  <c r="BG1421" i="9"/>
  <c r="BF1421" i="9"/>
  <c r="BE1421" i="9"/>
  <c r="BD1421" i="9"/>
  <c r="BP1421" i="9" s="1"/>
  <c r="BG1422" i="9"/>
  <c r="BF1422" i="9"/>
  <c r="BE1422" i="9"/>
  <c r="BD1422" i="9"/>
  <c r="BP1422" i="9" s="1"/>
  <c r="BG1423" i="9"/>
  <c r="BF1423" i="9"/>
  <c r="BE1423" i="9"/>
  <c r="BD1423" i="9"/>
  <c r="BP1423" i="9" s="1"/>
  <c r="BG1424" i="9"/>
  <c r="BF1424" i="9"/>
  <c r="BE1424" i="9"/>
  <c r="BD1424" i="9"/>
  <c r="BP1424" i="9" s="1"/>
  <c r="BG1425" i="9"/>
  <c r="BF1425" i="9"/>
  <c r="BE1425" i="9"/>
  <c r="BD1425" i="9"/>
  <c r="BP1425" i="9" s="1"/>
  <c r="BG1426" i="9"/>
  <c r="BF1426" i="9"/>
  <c r="BE1426" i="9"/>
  <c r="BD1426" i="9"/>
  <c r="BP1426" i="9" s="1"/>
  <c r="BG1427" i="9"/>
  <c r="BF1427" i="9"/>
  <c r="BE1427" i="9"/>
  <c r="BD1427" i="9"/>
  <c r="BP1427" i="9" s="1"/>
  <c r="BG1428" i="9"/>
  <c r="BF1428" i="9"/>
  <c r="BE1428" i="9"/>
  <c r="BD1428" i="9"/>
  <c r="BP1428" i="9" s="1"/>
  <c r="BG1429" i="9"/>
  <c r="BF1429" i="9"/>
  <c r="BE1429" i="9"/>
  <c r="BD1429" i="9"/>
  <c r="BP1429" i="9" s="1"/>
  <c r="BG1430" i="9"/>
  <c r="BF1430" i="9"/>
  <c r="BE1430" i="9"/>
  <c r="BD1430" i="9"/>
  <c r="BP1430" i="9" s="1"/>
  <c r="BG1431" i="9"/>
  <c r="BF1431" i="9"/>
  <c r="BE1431" i="9"/>
  <c r="BD1431" i="9"/>
  <c r="BP1431" i="9" s="1"/>
  <c r="BG1432" i="9"/>
  <c r="BF1432" i="9"/>
  <c r="BE1432" i="9"/>
  <c r="BD1432" i="9"/>
  <c r="BP1432" i="9" s="1"/>
  <c r="BG1433" i="9"/>
  <c r="BF1433" i="9"/>
  <c r="BE1433" i="9"/>
  <c r="BD1433" i="9"/>
  <c r="BP1433" i="9" s="1"/>
  <c r="BG1434" i="9"/>
  <c r="BF1434" i="9"/>
  <c r="BE1434" i="9"/>
  <c r="BD1434" i="9"/>
  <c r="BP1434" i="9" s="1"/>
  <c r="BG1435" i="9"/>
  <c r="BF1435" i="9"/>
  <c r="BE1435" i="9"/>
  <c r="BD1435" i="9"/>
  <c r="BP1435" i="9" s="1"/>
  <c r="BG1436" i="9"/>
  <c r="BF1436" i="9"/>
  <c r="BE1436" i="9"/>
  <c r="BD1436" i="9"/>
  <c r="BP1436" i="9" s="1"/>
  <c r="BG1437" i="9"/>
  <c r="BF1437" i="9"/>
  <c r="BE1437" i="9"/>
  <c r="BD1437" i="9"/>
  <c r="BP1437" i="9" s="1"/>
  <c r="BG1438" i="9"/>
  <c r="BF1438" i="9"/>
  <c r="BE1438" i="9"/>
  <c r="BD1438" i="9"/>
  <c r="BP1438" i="9" s="1"/>
  <c r="BG1439" i="9"/>
  <c r="BF1439" i="9"/>
  <c r="BE1439" i="9"/>
  <c r="BD1439" i="9"/>
  <c r="BP1439" i="9" s="1"/>
  <c r="BG1409" i="9"/>
  <c r="BF1409" i="9"/>
  <c r="BG1411" i="9"/>
  <c r="BF1411" i="9"/>
  <c r="BE1411" i="9"/>
  <c r="BA1416" i="9"/>
  <c r="BH1416" i="9" s="1"/>
  <c r="BM1416" i="9" s="1"/>
  <c r="BA1417" i="9"/>
  <c r="BH1417" i="9" s="1"/>
  <c r="BM1417" i="9" s="1"/>
  <c r="BA1418" i="9"/>
  <c r="BH1418" i="9" s="1"/>
  <c r="BA1419" i="9"/>
  <c r="BH1419" i="9" s="1"/>
  <c r="BA1420" i="9"/>
  <c r="BH1420" i="9" s="1"/>
  <c r="BM1420" i="9" s="1"/>
  <c r="BA1421" i="9"/>
  <c r="BH1421" i="9" s="1"/>
  <c r="BM1421" i="9" s="1"/>
  <c r="BA1422" i="9"/>
  <c r="BH1422" i="9" s="1"/>
  <c r="BA1423" i="9"/>
  <c r="BH1423" i="9" s="1"/>
  <c r="BA1424" i="9"/>
  <c r="BH1424" i="9" s="1"/>
  <c r="BM1424" i="9" s="1"/>
  <c r="BA1425" i="9"/>
  <c r="BH1425" i="9" s="1"/>
  <c r="BM1425" i="9" s="1"/>
  <c r="BA1426" i="9"/>
  <c r="BH1426" i="9" s="1"/>
  <c r="BA1427" i="9"/>
  <c r="BH1427" i="9" s="1"/>
  <c r="BA1428" i="9"/>
  <c r="BH1428" i="9" s="1"/>
  <c r="BM1428" i="9" s="1"/>
  <c r="BA1429" i="9"/>
  <c r="BH1429" i="9" s="1"/>
  <c r="BM1429" i="9" s="1"/>
  <c r="BA1430" i="9"/>
  <c r="BH1430" i="9" s="1"/>
  <c r="BA1431" i="9"/>
  <c r="BH1431" i="9" s="1"/>
  <c r="BA1432" i="9"/>
  <c r="BH1432" i="9" s="1"/>
  <c r="BM1432" i="9" s="1"/>
  <c r="BA1433" i="9"/>
  <c r="BH1433" i="9" s="1"/>
  <c r="BM1433" i="9" s="1"/>
  <c r="BA1434" i="9"/>
  <c r="BH1434" i="9" s="1"/>
  <c r="BA1435" i="9"/>
  <c r="BH1435" i="9" s="1"/>
  <c r="BA1436" i="9"/>
  <c r="BH1436" i="9" s="1"/>
  <c r="BM1436" i="9" s="1"/>
  <c r="BA1437" i="9"/>
  <c r="BH1437" i="9" s="1"/>
  <c r="BM1437" i="9" s="1"/>
  <c r="BA1438" i="9"/>
  <c r="BH1438" i="9" s="1"/>
  <c r="BA1439" i="9"/>
  <c r="BH1439" i="9" s="1"/>
  <c r="BG1410" i="9"/>
  <c r="BF1410" i="9"/>
  <c r="BA1414" i="9"/>
  <c r="BH1414" i="9" s="1"/>
  <c r="BB1416" i="9"/>
  <c r="BN1416" i="9" s="1"/>
  <c r="BB1417" i="9"/>
  <c r="BN1417" i="9" s="1"/>
  <c r="BB1418" i="9"/>
  <c r="BN1418" i="9" s="1"/>
  <c r="BB1419" i="9"/>
  <c r="BN1419" i="9" s="1"/>
  <c r="BB1420" i="9"/>
  <c r="BN1420" i="9" s="1"/>
  <c r="BB1421" i="9"/>
  <c r="BN1421" i="9" s="1"/>
  <c r="BB1422" i="9"/>
  <c r="BN1422" i="9" s="1"/>
  <c r="BB1423" i="9"/>
  <c r="BN1423" i="9" s="1"/>
  <c r="BB1424" i="9"/>
  <c r="BN1424" i="9" s="1"/>
  <c r="BB1425" i="9"/>
  <c r="BN1425" i="9" s="1"/>
  <c r="BB1426" i="9"/>
  <c r="BN1426" i="9" s="1"/>
  <c r="BB1427" i="9"/>
  <c r="BN1427" i="9" s="1"/>
  <c r="BB1428" i="9"/>
  <c r="BN1428" i="9" s="1"/>
  <c r="BB1429" i="9"/>
  <c r="BN1429" i="9" s="1"/>
  <c r="BB1430" i="9"/>
  <c r="BN1430" i="9" s="1"/>
  <c r="BB1431" i="9"/>
  <c r="BN1431" i="9" s="1"/>
  <c r="BB1432" i="9"/>
  <c r="BN1432" i="9" s="1"/>
  <c r="BB1433" i="9"/>
  <c r="BN1433" i="9" s="1"/>
  <c r="BB1434" i="9"/>
  <c r="BN1434" i="9" s="1"/>
  <c r="BB1435" i="9"/>
  <c r="BN1435" i="9" s="1"/>
  <c r="BB1436" i="9"/>
  <c r="BN1436" i="9" s="1"/>
  <c r="BB1437" i="9"/>
  <c r="BN1437" i="9" s="1"/>
  <c r="BB1438" i="9"/>
  <c r="BN1438" i="9" s="1"/>
  <c r="BB1439" i="9"/>
  <c r="BN1439" i="9" s="1"/>
  <c r="BA1408" i="9"/>
  <c r="BH1408" i="9" s="1"/>
  <c r="BK1409" i="9"/>
  <c r="BI1409" i="9" s="1"/>
  <c r="BA1411" i="9"/>
  <c r="BH1411" i="9" s="1"/>
  <c r="BM1411" i="9" s="1"/>
  <c r="BG1413" i="9"/>
  <c r="BF1413" i="9"/>
  <c r="BE1413" i="9"/>
  <c r="BB1414" i="9"/>
  <c r="BN1414" i="9" s="1"/>
  <c r="BC1416" i="9"/>
  <c r="BO1416" i="9" s="1"/>
  <c r="BC1417" i="9"/>
  <c r="BO1417" i="9" s="1"/>
  <c r="BC1418" i="9"/>
  <c r="BO1418" i="9" s="1"/>
  <c r="BC1419" i="9"/>
  <c r="BO1419" i="9" s="1"/>
  <c r="BC1420" i="9"/>
  <c r="BO1420" i="9" s="1"/>
  <c r="BC1421" i="9"/>
  <c r="BO1421" i="9" s="1"/>
  <c r="BC1422" i="9"/>
  <c r="BO1422" i="9" s="1"/>
  <c r="BC1423" i="9"/>
  <c r="BO1423" i="9" s="1"/>
  <c r="BC1424" i="9"/>
  <c r="BO1424" i="9" s="1"/>
  <c r="BC1425" i="9"/>
  <c r="BO1425" i="9" s="1"/>
  <c r="BC1426" i="9"/>
  <c r="BO1426" i="9" s="1"/>
  <c r="BC1427" i="9"/>
  <c r="BO1427" i="9" s="1"/>
  <c r="BC1428" i="9"/>
  <c r="BO1428" i="9" s="1"/>
  <c r="BC1429" i="9"/>
  <c r="BO1429" i="9" s="1"/>
  <c r="BC1430" i="9"/>
  <c r="BO1430" i="9" s="1"/>
  <c r="BC1431" i="9"/>
  <c r="BO1431" i="9" s="1"/>
  <c r="BC1432" i="9"/>
  <c r="BO1432" i="9" s="1"/>
  <c r="BC1433" i="9"/>
  <c r="BO1433" i="9" s="1"/>
  <c r="BC1434" i="9"/>
  <c r="BO1434" i="9" s="1"/>
  <c r="BC1435" i="9"/>
  <c r="BO1435" i="9" s="1"/>
  <c r="BC1436" i="9"/>
  <c r="BO1436" i="9" s="1"/>
  <c r="BC1437" i="9"/>
  <c r="BO1437" i="9" s="1"/>
  <c r="BC1438" i="9"/>
  <c r="BO1438" i="9" s="1"/>
  <c r="BC1439" i="9"/>
  <c r="BO1439" i="9" s="1"/>
  <c r="BC1362" i="9"/>
  <c r="BO1362" i="9" s="1"/>
  <c r="BC1363" i="9"/>
  <c r="BO1363" i="9" s="1"/>
  <c r="BC1364" i="9"/>
  <c r="BO1364" i="9" s="1"/>
  <c r="BC1365" i="9"/>
  <c r="BO1365" i="9" s="1"/>
  <c r="BC1366" i="9"/>
  <c r="BO1366" i="9" s="1"/>
  <c r="BC1367" i="9"/>
  <c r="BO1367" i="9" s="1"/>
  <c r="BC1368" i="9"/>
  <c r="BO1368" i="9" s="1"/>
  <c r="BC1369" i="9"/>
  <c r="BO1369" i="9" s="1"/>
  <c r="BC1370" i="9"/>
  <c r="BO1370" i="9" s="1"/>
  <c r="BC1371" i="9"/>
  <c r="BO1371" i="9" s="1"/>
  <c r="BC1372" i="9"/>
  <c r="BO1372" i="9" s="1"/>
  <c r="BC1373" i="9"/>
  <c r="BO1373" i="9" s="1"/>
  <c r="BC1374" i="9"/>
  <c r="BO1374" i="9" s="1"/>
  <c r="BC1375" i="9"/>
  <c r="BO1375" i="9" s="1"/>
  <c r="BC1376" i="9"/>
  <c r="BO1376" i="9" s="1"/>
  <c r="BC1377" i="9"/>
  <c r="BO1377" i="9" s="1"/>
  <c r="BC1378" i="9"/>
  <c r="BO1378" i="9" s="1"/>
  <c r="BC1379" i="9"/>
  <c r="BO1379" i="9" s="1"/>
  <c r="BC1380" i="9"/>
  <c r="BO1380" i="9" s="1"/>
  <c r="BC1381" i="9"/>
  <c r="BO1381" i="9" s="1"/>
  <c r="BC1382" i="9"/>
  <c r="BO1382" i="9" s="1"/>
  <c r="BC1383" i="9"/>
  <c r="BO1383" i="9" s="1"/>
  <c r="BC1384" i="9"/>
  <c r="BO1384" i="9" s="1"/>
  <c r="BC1385" i="9"/>
  <c r="BO1385" i="9" s="1"/>
  <c r="BC1386" i="9"/>
  <c r="BO1386" i="9" s="1"/>
  <c r="BC1387" i="9"/>
  <c r="BO1387" i="9" s="1"/>
  <c r="BC1388" i="9"/>
  <c r="BO1388" i="9" s="1"/>
  <c r="BC1389" i="9"/>
  <c r="BO1389" i="9" s="1"/>
  <c r="BC1390" i="9"/>
  <c r="BO1390" i="9" s="1"/>
  <c r="BC1391" i="9"/>
  <c r="BO1391" i="9" s="1"/>
  <c r="BC1392" i="9"/>
  <c r="BO1392" i="9" s="1"/>
  <c r="BC1393" i="9"/>
  <c r="BO1393" i="9" s="1"/>
  <c r="BC1394" i="9"/>
  <c r="BO1394" i="9" s="1"/>
  <c r="BC1395" i="9"/>
  <c r="BO1395" i="9" s="1"/>
  <c r="BC1396" i="9"/>
  <c r="BO1396" i="9" s="1"/>
  <c r="BC1397" i="9"/>
  <c r="BO1397" i="9" s="1"/>
  <c r="BC1398" i="9"/>
  <c r="BO1398" i="9" s="1"/>
  <c r="BC1399" i="9"/>
  <c r="BO1399" i="9" s="1"/>
  <c r="BC1400" i="9"/>
  <c r="BO1400" i="9" s="1"/>
  <c r="BC1401" i="9"/>
  <c r="BO1401" i="9" s="1"/>
  <c r="BC1402" i="9"/>
  <c r="BO1402" i="9" s="1"/>
  <c r="BC1403" i="9"/>
  <c r="BO1403" i="9" s="1"/>
  <c r="BC1404" i="9"/>
  <c r="BO1404" i="9" s="1"/>
  <c r="BC1405" i="9"/>
  <c r="BO1405" i="9" s="1"/>
  <c r="BC1406" i="9"/>
  <c r="BO1406" i="9" s="1"/>
  <c r="BG1407" i="9"/>
  <c r="BF1407" i="9"/>
  <c r="BC1407" i="9"/>
  <c r="BO1407" i="9" s="1"/>
  <c r="BB1408" i="9"/>
  <c r="BN1408" i="9" s="1"/>
  <c r="BA1409" i="9"/>
  <c r="BH1409" i="9" s="1"/>
  <c r="BM1409" i="9" s="1"/>
  <c r="BB1411" i="9"/>
  <c r="BN1411" i="9" s="1"/>
  <c r="BC1414" i="9"/>
  <c r="BO1414" i="9" s="1"/>
  <c r="BG1440" i="9"/>
  <c r="BF1440" i="9"/>
  <c r="BE1440" i="9"/>
  <c r="BD1440" i="9"/>
  <c r="BP1440" i="9" s="1"/>
  <c r="BB1440" i="9"/>
  <c r="BN1440" i="9" s="1"/>
  <c r="BE1461" i="9"/>
  <c r="BB1461" i="9"/>
  <c r="BN1461" i="9" s="1"/>
  <c r="BA1461" i="9"/>
  <c r="BH1461" i="9" s="1"/>
  <c r="BG1461" i="9"/>
  <c r="BF1461" i="9"/>
  <c r="BD1461" i="9"/>
  <c r="BP1461" i="9" s="1"/>
  <c r="BC1461" i="9"/>
  <c r="BO1461" i="9" s="1"/>
  <c r="BD1407" i="9"/>
  <c r="BP1407" i="9" s="1"/>
  <c r="BC1408" i="9"/>
  <c r="BO1408" i="9" s="1"/>
  <c r="BB1409" i="9"/>
  <c r="BN1409" i="9" s="1"/>
  <c r="BA1410" i="9"/>
  <c r="BH1410" i="9" s="1"/>
  <c r="BM1410" i="9" s="1"/>
  <c r="BC1411" i="9"/>
  <c r="BO1411" i="9" s="1"/>
  <c r="BA1413" i="9"/>
  <c r="BH1413" i="9" s="1"/>
  <c r="BM1413" i="9" s="1"/>
  <c r="BD1414" i="9"/>
  <c r="BP1414" i="9" s="1"/>
  <c r="BG1415" i="9"/>
  <c r="BF1415" i="9"/>
  <c r="BE1415" i="9"/>
  <c r="BA1440" i="9"/>
  <c r="BH1440" i="9" s="1"/>
  <c r="BM1440" i="9" s="1"/>
  <c r="BE1441" i="9"/>
  <c r="BD1441" i="9"/>
  <c r="BP1441" i="9" s="1"/>
  <c r="BF1441" i="9"/>
  <c r="BF1443" i="9"/>
  <c r="BE1443" i="9"/>
  <c r="BD1443" i="9"/>
  <c r="BP1443" i="9" s="1"/>
  <c r="BF1447" i="9"/>
  <c r="BE1447" i="9"/>
  <c r="BD1447" i="9"/>
  <c r="BP1447" i="9" s="1"/>
  <c r="BF1451" i="9"/>
  <c r="BE1451" i="9"/>
  <c r="BD1451" i="9"/>
  <c r="BP1451" i="9" s="1"/>
  <c r="BF1455" i="9"/>
  <c r="BE1455" i="9"/>
  <c r="BD1455" i="9"/>
  <c r="BP1455" i="9" s="1"/>
  <c r="N1457" i="9"/>
  <c r="BE1457" i="9"/>
  <c r="BB1457" i="9"/>
  <c r="BN1457" i="9" s="1"/>
  <c r="BA1457" i="9"/>
  <c r="BH1457" i="9" s="1"/>
  <c r="BM1457" i="9" s="1"/>
  <c r="N1461" i="9"/>
  <c r="BE1462" i="9"/>
  <c r="BD1462" i="9"/>
  <c r="BP1462" i="9" s="1"/>
  <c r="BB1462" i="9"/>
  <c r="BN1462" i="9" s="1"/>
  <c r="BC1462" i="9"/>
  <c r="BO1462" i="9" s="1"/>
  <c r="BA1462" i="9"/>
  <c r="BH1462" i="9" s="1"/>
  <c r="BM1462" i="9" s="1"/>
  <c r="BE1470" i="9"/>
  <c r="BD1470" i="9"/>
  <c r="BP1470" i="9" s="1"/>
  <c r="BB1470" i="9"/>
  <c r="BN1470" i="9" s="1"/>
  <c r="BC1470" i="9"/>
  <c r="BO1470" i="9" s="1"/>
  <c r="BA1470" i="9"/>
  <c r="BH1470" i="9" s="1"/>
  <c r="BM1470" i="9" s="1"/>
  <c r="BF1444" i="9"/>
  <c r="BE1444" i="9"/>
  <c r="BD1444" i="9"/>
  <c r="BP1444" i="9" s="1"/>
  <c r="BF1448" i="9"/>
  <c r="BE1448" i="9"/>
  <c r="BD1448" i="9"/>
  <c r="BP1448" i="9" s="1"/>
  <c r="BF1452" i="9"/>
  <c r="BE1452" i="9"/>
  <c r="BD1452" i="9"/>
  <c r="BP1452" i="9" s="1"/>
  <c r="BE1456" i="9"/>
  <c r="BG1456" i="9"/>
  <c r="BF1456" i="9"/>
  <c r="BD1456" i="9"/>
  <c r="BP1456" i="9" s="1"/>
  <c r="BE1469" i="9"/>
  <c r="BD1469" i="9"/>
  <c r="BP1469" i="9" s="1"/>
  <c r="BB1469" i="9"/>
  <c r="BN1469" i="9" s="1"/>
  <c r="BG1469" i="9"/>
  <c r="BF1469" i="9"/>
  <c r="BC1469" i="9"/>
  <c r="BO1469" i="9" s="1"/>
  <c r="BA1469" i="9"/>
  <c r="BH1469" i="9" s="1"/>
  <c r="BA1443" i="9"/>
  <c r="BH1443" i="9" s="1"/>
  <c r="BA1447" i="9"/>
  <c r="BH1447" i="9" s="1"/>
  <c r="BA1451" i="9"/>
  <c r="BH1451" i="9" s="1"/>
  <c r="BM1451" i="9" s="1"/>
  <c r="BA1455" i="9"/>
  <c r="BH1455" i="9" s="1"/>
  <c r="BM1455" i="9" s="1"/>
  <c r="BF1462" i="9"/>
  <c r="BF1470" i="9"/>
  <c r="BB1443" i="9"/>
  <c r="BN1443" i="9" s="1"/>
  <c r="BF1445" i="9"/>
  <c r="BE1445" i="9"/>
  <c r="BD1445" i="9"/>
  <c r="BP1445" i="9" s="1"/>
  <c r="BB1447" i="9"/>
  <c r="BN1447" i="9" s="1"/>
  <c r="BF1449" i="9"/>
  <c r="BE1449" i="9"/>
  <c r="BD1449" i="9"/>
  <c r="BP1449" i="9" s="1"/>
  <c r="BB1451" i="9"/>
  <c r="BN1451" i="9" s="1"/>
  <c r="BF1453" i="9"/>
  <c r="BE1453" i="9"/>
  <c r="BD1453" i="9"/>
  <c r="BP1453" i="9" s="1"/>
  <c r="BB1455" i="9"/>
  <c r="BN1455" i="9" s="1"/>
  <c r="BC1457" i="9"/>
  <c r="BO1457" i="9" s="1"/>
  <c r="BG1462" i="9"/>
  <c r="BG1470" i="9"/>
  <c r="BL1474" i="9"/>
  <c r="BJ1474" i="9" s="1"/>
  <c r="BK1474" i="9"/>
  <c r="BI1474" i="9" s="1"/>
  <c r="BL1475" i="9"/>
  <c r="BJ1475" i="9" s="1"/>
  <c r="BK1475" i="9"/>
  <c r="BI1475" i="9" s="1"/>
  <c r="BL1477" i="9"/>
  <c r="BJ1477" i="9" s="1"/>
  <c r="BK1477" i="9"/>
  <c r="BI1477" i="9" s="1"/>
  <c r="BL1479" i="9"/>
  <c r="BJ1479" i="9" s="1"/>
  <c r="BK1479" i="9"/>
  <c r="BI1479" i="9" s="1"/>
  <c r="BL1482" i="9"/>
  <c r="BJ1482" i="9" s="1"/>
  <c r="BK1482" i="9"/>
  <c r="BI1482" i="9" s="1"/>
  <c r="I1487" i="9"/>
  <c r="N1487" i="9"/>
  <c r="BA1441" i="9"/>
  <c r="BH1441" i="9" s="1"/>
  <c r="BM1441" i="9" s="1"/>
  <c r="BC1443" i="9"/>
  <c r="BO1443" i="9" s="1"/>
  <c r="BA1444" i="9"/>
  <c r="BH1444" i="9" s="1"/>
  <c r="BM1444" i="9" s="1"/>
  <c r="BC1447" i="9"/>
  <c r="BO1447" i="9" s="1"/>
  <c r="BA1448" i="9"/>
  <c r="BH1448" i="9" s="1"/>
  <c r="BM1448" i="9" s="1"/>
  <c r="BC1451" i="9"/>
  <c r="BO1451" i="9" s="1"/>
  <c r="BA1452" i="9"/>
  <c r="BH1452" i="9" s="1"/>
  <c r="BM1452" i="9" s="1"/>
  <c r="BC1455" i="9"/>
  <c r="BO1455" i="9" s="1"/>
  <c r="BA1456" i="9"/>
  <c r="BH1456" i="9" s="1"/>
  <c r="BM1456" i="9" s="1"/>
  <c r="BD1457" i="9"/>
  <c r="BP1457" i="9" s="1"/>
  <c r="BE1466" i="9"/>
  <c r="BD1466" i="9"/>
  <c r="BP1466" i="9" s="1"/>
  <c r="BB1466" i="9"/>
  <c r="BN1466" i="9" s="1"/>
  <c r="BC1466" i="9"/>
  <c r="BO1466" i="9" s="1"/>
  <c r="BA1466" i="9"/>
  <c r="BH1466" i="9" s="1"/>
  <c r="BM1466" i="9" s="1"/>
  <c r="BB1441" i="9"/>
  <c r="BN1441" i="9" s="1"/>
  <c r="BF1442" i="9"/>
  <c r="BE1442" i="9"/>
  <c r="BD1442" i="9"/>
  <c r="BP1442" i="9" s="1"/>
  <c r="BG1443" i="9"/>
  <c r="BB1444" i="9"/>
  <c r="BN1444" i="9" s="1"/>
  <c r="BF1446" i="9"/>
  <c r="BE1446" i="9"/>
  <c r="BD1446" i="9"/>
  <c r="BP1446" i="9" s="1"/>
  <c r="BG1447" i="9"/>
  <c r="BB1448" i="9"/>
  <c r="BN1448" i="9" s="1"/>
  <c r="BF1450" i="9"/>
  <c r="BE1450" i="9"/>
  <c r="BD1450" i="9"/>
  <c r="BP1450" i="9" s="1"/>
  <c r="BG1451" i="9"/>
  <c r="BB1452" i="9"/>
  <c r="BN1452" i="9" s="1"/>
  <c r="BF1454" i="9"/>
  <c r="BE1454" i="9"/>
  <c r="BD1454" i="9"/>
  <c r="BP1454" i="9" s="1"/>
  <c r="BG1455" i="9"/>
  <c r="BB1456" i="9"/>
  <c r="BN1456" i="9" s="1"/>
  <c r="BF1457" i="9"/>
  <c r="BE1459" i="9"/>
  <c r="BB1459" i="9"/>
  <c r="BN1459" i="9" s="1"/>
  <c r="BA1459" i="9"/>
  <c r="BH1459" i="9" s="1"/>
  <c r="BE1465" i="9"/>
  <c r="BD1465" i="9"/>
  <c r="BP1465" i="9" s="1"/>
  <c r="BB1465" i="9"/>
  <c r="BN1465" i="9" s="1"/>
  <c r="BG1465" i="9"/>
  <c r="BF1465" i="9"/>
  <c r="BC1465" i="9"/>
  <c r="BO1465" i="9" s="1"/>
  <c r="BA1465" i="9"/>
  <c r="BH1465" i="9" s="1"/>
  <c r="BE1473" i="9"/>
  <c r="BD1473" i="9"/>
  <c r="BP1473" i="9" s="1"/>
  <c r="BB1473" i="9"/>
  <c r="BN1473" i="9" s="1"/>
  <c r="BG1473" i="9"/>
  <c r="BF1473" i="9"/>
  <c r="BC1473" i="9"/>
  <c r="BO1473" i="9" s="1"/>
  <c r="BA1473" i="9"/>
  <c r="BH1473" i="9" s="1"/>
  <c r="BM1473" i="9" s="1"/>
  <c r="BE1463" i="9"/>
  <c r="BD1463" i="9"/>
  <c r="BP1463" i="9" s="1"/>
  <c r="BB1463" i="9"/>
  <c r="BN1463" i="9" s="1"/>
  <c r="BE1467" i="9"/>
  <c r="BD1467" i="9"/>
  <c r="BP1467" i="9" s="1"/>
  <c r="BB1467" i="9"/>
  <c r="BN1467" i="9" s="1"/>
  <c r="BE1471" i="9"/>
  <c r="BD1471" i="9"/>
  <c r="BP1471" i="9" s="1"/>
  <c r="BB1471" i="9"/>
  <c r="BN1471" i="9" s="1"/>
  <c r="BL1480" i="9"/>
  <c r="BJ1480" i="9" s="1"/>
  <c r="BK1480" i="9"/>
  <c r="BI1480" i="9" s="1"/>
  <c r="BF1489" i="9"/>
  <c r="BE1489" i="9"/>
  <c r="BD1489" i="9"/>
  <c r="BP1489" i="9" s="1"/>
  <c r="BB1489" i="9"/>
  <c r="BN1489" i="9" s="1"/>
  <c r="BG1489" i="9"/>
  <c r="BC1489" i="9"/>
  <c r="BO1489" i="9" s="1"/>
  <c r="BA1489" i="9"/>
  <c r="BH1489" i="9" s="1"/>
  <c r="BM1489" i="9" s="1"/>
  <c r="BD1458" i="9"/>
  <c r="BP1458" i="9" s="1"/>
  <c r="BD1460" i="9"/>
  <c r="BP1460" i="9" s="1"/>
  <c r="BL1483" i="9"/>
  <c r="BJ1483" i="9" s="1"/>
  <c r="BK1483" i="9"/>
  <c r="BI1483" i="9" s="1"/>
  <c r="BF1458" i="9"/>
  <c r="BF1460" i="9"/>
  <c r="BE1464" i="9"/>
  <c r="BD1464" i="9"/>
  <c r="BP1464" i="9" s="1"/>
  <c r="BB1464" i="9"/>
  <c r="BN1464" i="9" s="1"/>
  <c r="BE1468" i="9"/>
  <c r="BD1468" i="9"/>
  <c r="BP1468" i="9" s="1"/>
  <c r="BB1468" i="9"/>
  <c r="BN1468" i="9" s="1"/>
  <c r="BE1472" i="9"/>
  <c r="BD1472" i="9"/>
  <c r="BP1472" i="9" s="1"/>
  <c r="BB1472" i="9"/>
  <c r="BN1472" i="9" s="1"/>
  <c r="BL1478" i="9"/>
  <c r="BJ1478" i="9" s="1"/>
  <c r="BK1478" i="9"/>
  <c r="BI1478" i="9" s="1"/>
  <c r="BF1494" i="9"/>
  <c r="BE1494" i="9"/>
  <c r="BD1494" i="9"/>
  <c r="BP1494" i="9" s="1"/>
  <c r="BB1494" i="9"/>
  <c r="BN1494" i="9" s="1"/>
  <c r="BG1494" i="9"/>
  <c r="BC1494" i="9"/>
  <c r="BO1494" i="9" s="1"/>
  <c r="BA1494" i="9"/>
  <c r="BH1494" i="9" s="1"/>
  <c r="BM1494" i="9" s="1"/>
  <c r="BF1497" i="9"/>
  <c r="BE1497" i="9"/>
  <c r="BD1497" i="9"/>
  <c r="BP1497" i="9" s="1"/>
  <c r="BB1497" i="9"/>
  <c r="BN1497" i="9" s="1"/>
  <c r="BG1497" i="9"/>
  <c r="BC1497" i="9"/>
  <c r="BO1497" i="9" s="1"/>
  <c r="BA1497" i="9"/>
  <c r="BH1497" i="9" s="1"/>
  <c r="BM1497" i="9" s="1"/>
  <c r="BG1458" i="9"/>
  <c r="BG1460" i="9"/>
  <c r="BL1476" i="9"/>
  <c r="BJ1476" i="9" s="1"/>
  <c r="BK1476" i="9"/>
  <c r="BI1476" i="9" s="1"/>
  <c r="BL1481" i="9"/>
  <c r="BJ1481" i="9" s="1"/>
  <c r="BK1481" i="9"/>
  <c r="BI1481" i="9" s="1"/>
  <c r="BF1485" i="9"/>
  <c r="BC1485" i="9"/>
  <c r="BO1485" i="9" s="1"/>
  <c r="BB1485" i="9"/>
  <c r="BN1485" i="9" s="1"/>
  <c r="BA1485" i="9"/>
  <c r="BH1485" i="9" s="1"/>
  <c r="BM1485" i="9" s="1"/>
  <c r="BF1491" i="9"/>
  <c r="BE1491" i="9"/>
  <c r="BD1491" i="9"/>
  <c r="BP1491" i="9" s="1"/>
  <c r="BB1491" i="9"/>
  <c r="BN1491" i="9" s="1"/>
  <c r="BD1486" i="9"/>
  <c r="BP1486" i="9" s="1"/>
  <c r="BF1496" i="9"/>
  <c r="BE1496" i="9"/>
  <c r="BD1496" i="9"/>
  <c r="BP1496" i="9" s="1"/>
  <c r="BB1496" i="9"/>
  <c r="BN1496" i="9" s="1"/>
  <c r="BB1474" i="9"/>
  <c r="BN1474" i="9" s="1"/>
  <c r="BB1475" i="9"/>
  <c r="BN1475" i="9" s="1"/>
  <c r="BB1476" i="9"/>
  <c r="BN1476" i="9" s="1"/>
  <c r="BB1477" i="9"/>
  <c r="BN1477" i="9" s="1"/>
  <c r="BB1478" i="9"/>
  <c r="BN1478" i="9" s="1"/>
  <c r="BB1479" i="9"/>
  <c r="BN1479" i="9" s="1"/>
  <c r="BB1480" i="9"/>
  <c r="BN1480" i="9" s="1"/>
  <c r="BB1481" i="9"/>
  <c r="BN1481" i="9" s="1"/>
  <c r="BB1482" i="9"/>
  <c r="BN1482" i="9" s="1"/>
  <c r="BB1483" i="9"/>
  <c r="BN1483" i="9" s="1"/>
  <c r="BC1484" i="9"/>
  <c r="BO1484" i="9" s="1"/>
  <c r="BE1486" i="9"/>
  <c r="BF1493" i="9"/>
  <c r="BE1493" i="9"/>
  <c r="BD1493" i="9"/>
  <c r="BP1493" i="9" s="1"/>
  <c r="BB1493" i="9"/>
  <c r="BN1493" i="9" s="1"/>
  <c r="N1508" i="9"/>
  <c r="BC1474" i="9"/>
  <c r="BO1474" i="9" s="1"/>
  <c r="BC1475" i="9"/>
  <c r="BO1475" i="9" s="1"/>
  <c r="BC1476" i="9"/>
  <c r="BO1476" i="9" s="1"/>
  <c r="BC1477" i="9"/>
  <c r="BO1477" i="9" s="1"/>
  <c r="BC1478" i="9"/>
  <c r="BO1478" i="9" s="1"/>
  <c r="BC1479" i="9"/>
  <c r="BO1479" i="9" s="1"/>
  <c r="BC1480" i="9"/>
  <c r="BO1480" i="9" s="1"/>
  <c r="BC1481" i="9"/>
  <c r="BO1481" i="9" s="1"/>
  <c r="BC1482" i="9"/>
  <c r="BO1482" i="9" s="1"/>
  <c r="BC1483" i="9"/>
  <c r="BO1483" i="9" s="1"/>
  <c r="BD1484" i="9"/>
  <c r="BP1484" i="9" s="1"/>
  <c r="BG1486" i="9"/>
  <c r="BF1490" i="9"/>
  <c r="BE1490" i="9"/>
  <c r="BD1490" i="9"/>
  <c r="BP1490" i="9" s="1"/>
  <c r="BB1490" i="9"/>
  <c r="BN1490" i="9" s="1"/>
  <c r="BA1491" i="9"/>
  <c r="BH1491" i="9" s="1"/>
  <c r="BD1474" i="9"/>
  <c r="BP1474" i="9" s="1"/>
  <c r="BD1475" i="9"/>
  <c r="BP1475" i="9" s="1"/>
  <c r="BD1476" i="9"/>
  <c r="BP1476" i="9" s="1"/>
  <c r="BD1477" i="9"/>
  <c r="BP1477" i="9" s="1"/>
  <c r="BD1478" i="9"/>
  <c r="BP1478" i="9" s="1"/>
  <c r="BD1479" i="9"/>
  <c r="BP1479" i="9" s="1"/>
  <c r="BD1480" i="9"/>
  <c r="BP1480" i="9" s="1"/>
  <c r="BD1481" i="9"/>
  <c r="BP1481" i="9" s="1"/>
  <c r="BD1482" i="9"/>
  <c r="BP1482" i="9" s="1"/>
  <c r="BD1483" i="9"/>
  <c r="BP1483" i="9" s="1"/>
  <c r="BE1484" i="9"/>
  <c r="BD1487" i="9"/>
  <c r="BP1487" i="9" s="1"/>
  <c r="BF1488" i="9"/>
  <c r="BE1488" i="9"/>
  <c r="BD1488" i="9"/>
  <c r="BP1488" i="9" s="1"/>
  <c r="BC1491" i="9"/>
  <c r="BO1491" i="9" s="1"/>
  <c r="BF1495" i="9"/>
  <c r="BE1495" i="9"/>
  <c r="BD1495" i="9"/>
  <c r="BP1495" i="9" s="1"/>
  <c r="BB1495" i="9"/>
  <c r="BN1495" i="9" s="1"/>
  <c r="BA1496" i="9"/>
  <c r="BH1496" i="9" s="1"/>
  <c r="BG1484" i="9"/>
  <c r="BE1487" i="9"/>
  <c r="BG1491" i="9"/>
  <c r="BF1492" i="9"/>
  <c r="BE1492" i="9"/>
  <c r="BD1492" i="9"/>
  <c r="BP1492" i="9" s="1"/>
  <c r="BB1492" i="9"/>
  <c r="BN1492" i="9" s="1"/>
  <c r="BA1493" i="9"/>
  <c r="BH1493" i="9" s="1"/>
  <c r="BM1493" i="9" s="1"/>
  <c r="BC1496" i="9"/>
  <c r="BO1496" i="9" s="1"/>
  <c r="BL1510" i="9"/>
  <c r="BJ1510" i="9" s="1"/>
  <c r="BR1510" i="9" s="1"/>
  <c r="BK1510" i="9"/>
  <c r="BI1510" i="9" s="1"/>
  <c r="BB1498" i="9"/>
  <c r="BN1498" i="9" s="1"/>
  <c r="BB1499" i="9"/>
  <c r="BN1499" i="9" s="1"/>
  <c r="BB1500" i="9"/>
  <c r="BN1500" i="9" s="1"/>
  <c r="BB1501" i="9"/>
  <c r="BN1501" i="9" s="1"/>
  <c r="BB1502" i="9"/>
  <c r="BN1502" i="9" s="1"/>
  <c r="BB1503" i="9"/>
  <c r="BN1503" i="9" s="1"/>
  <c r="BB1504" i="9"/>
  <c r="BN1504" i="9" s="1"/>
  <c r="BB1505" i="9"/>
  <c r="BN1505" i="9" s="1"/>
  <c r="BC1498" i="9"/>
  <c r="BO1498" i="9" s="1"/>
  <c r="BC1499" i="9"/>
  <c r="BO1499" i="9" s="1"/>
  <c r="BC1500" i="9"/>
  <c r="BO1500" i="9" s="1"/>
  <c r="BC1501" i="9"/>
  <c r="BO1501" i="9" s="1"/>
  <c r="BC1502" i="9"/>
  <c r="BO1502" i="9" s="1"/>
  <c r="BC1503" i="9"/>
  <c r="BO1503" i="9" s="1"/>
  <c r="BC1504" i="9"/>
  <c r="BO1504" i="9" s="1"/>
  <c r="BC1505" i="9"/>
  <c r="BO1505" i="9" s="1"/>
  <c r="BL1514" i="9"/>
  <c r="BJ1514" i="9" s="1"/>
  <c r="BK1514" i="9"/>
  <c r="BI1514" i="9" s="1"/>
  <c r="BD1498" i="9"/>
  <c r="BP1498" i="9" s="1"/>
  <c r="BD1499" i="9"/>
  <c r="BP1499" i="9" s="1"/>
  <c r="BD1500" i="9"/>
  <c r="BP1500" i="9" s="1"/>
  <c r="BD1501" i="9"/>
  <c r="BP1501" i="9" s="1"/>
  <c r="BD1502" i="9"/>
  <c r="BP1502" i="9" s="1"/>
  <c r="BD1503" i="9"/>
  <c r="BP1503" i="9" s="1"/>
  <c r="BD1504" i="9"/>
  <c r="BP1504" i="9" s="1"/>
  <c r="BD1505" i="9"/>
  <c r="BP1505" i="9" s="1"/>
  <c r="BE1498" i="9"/>
  <c r="BE1499" i="9"/>
  <c r="BE1500" i="9"/>
  <c r="BE1501" i="9"/>
  <c r="BE1502" i="9"/>
  <c r="BE1503" i="9"/>
  <c r="BE1504" i="9"/>
  <c r="BE1505" i="9"/>
  <c r="BL1516" i="9"/>
  <c r="BJ1516" i="9" s="1"/>
  <c r="BK1516" i="9"/>
  <c r="BI1516" i="9" s="1"/>
  <c r="AU645" i="9"/>
  <c r="BA645" i="9" s="1"/>
  <c r="BH645" i="9" s="1"/>
  <c r="AU644" i="9"/>
  <c r="BB644" i="9" s="1"/>
  <c r="BN644" i="9" s="1"/>
  <c r="AU643" i="9"/>
  <c r="BE643" i="9" s="1"/>
  <c r="AU642" i="9"/>
  <c r="BC642" i="9" s="1"/>
  <c r="BO642" i="9" s="1"/>
  <c r="AU641" i="9"/>
  <c r="BA641" i="9" s="1"/>
  <c r="BH641" i="9" s="1"/>
  <c r="AU640" i="9"/>
  <c r="BC640" i="9" s="1"/>
  <c r="BO640" i="9" s="1"/>
  <c r="AU639" i="9"/>
  <c r="BD639" i="9" s="1"/>
  <c r="BP639" i="9" s="1"/>
  <c r="AU638" i="9"/>
  <c r="BE638" i="9" s="1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AF584" i="9"/>
  <c r="AF585" i="9" s="1"/>
  <c r="AF586" i="9" s="1"/>
  <c r="AF587" i="9" s="1"/>
  <c r="AF589" i="9" s="1"/>
  <c r="E583" i="9"/>
  <c r="R3" i="9"/>
  <c r="R515" i="9" s="1"/>
  <c r="R516" i="9" s="1"/>
  <c r="D564" i="9"/>
  <c r="I564" i="9" s="1"/>
  <c r="D565" i="9"/>
  <c r="D566" i="9"/>
  <c r="D567" i="9"/>
  <c r="D568" i="9"/>
  <c r="N568" i="9" s="1"/>
  <c r="D569" i="9"/>
  <c r="AE570" i="9"/>
  <c r="AF570" i="9"/>
  <c r="E570" i="9" s="1"/>
  <c r="AF571" i="9"/>
  <c r="E571" i="9" s="1"/>
  <c r="AF575" i="9"/>
  <c r="D580" i="9"/>
  <c r="D581" i="9"/>
  <c r="D582" i="9"/>
  <c r="N582" i="9" s="1"/>
  <c r="D583" i="9"/>
  <c r="AE584" i="9"/>
  <c r="D584" i="9" s="1"/>
  <c r="D594" i="9"/>
  <c r="D595" i="9"/>
  <c r="D596" i="9"/>
  <c r="D597" i="9"/>
  <c r="D598" i="9"/>
  <c r="D599" i="9"/>
  <c r="N599" i="9" s="1"/>
  <c r="D600" i="9"/>
  <c r="I600" i="9" s="1"/>
  <c r="D601" i="9"/>
  <c r="D602" i="9"/>
  <c r="D603" i="9"/>
  <c r="D604" i="9"/>
  <c r="D605" i="9"/>
  <c r="D606" i="9"/>
  <c r="D607" i="9"/>
  <c r="N607" i="9" s="1"/>
  <c r="D608" i="9"/>
  <c r="N608" i="9" s="1"/>
  <c r="D609" i="9"/>
  <c r="D610" i="9"/>
  <c r="D611" i="9"/>
  <c r="D612" i="9"/>
  <c r="D613" i="9"/>
  <c r="D614" i="9"/>
  <c r="D615" i="9"/>
  <c r="D616" i="9"/>
  <c r="N616" i="9" s="1"/>
  <c r="D617" i="9"/>
  <c r="D618" i="9"/>
  <c r="D619" i="9"/>
  <c r="D620" i="9"/>
  <c r="D621" i="9"/>
  <c r="D622" i="9"/>
  <c r="D623" i="9"/>
  <c r="I623" i="9" s="1"/>
  <c r="D624" i="9"/>
  <c r="D625" i="9"/>
  <c r="D626" i="9"/>
  <c r="D627" i="9"/>
  <c r="D628" i="9"/>
  <c r="D629" i="9"/>
  <c r="D630" i="9"/>
  <c r="D631" i="9"/>
  <c r="I631" i="9" s="1"/>
  <c r="D632" i="9"/>
  <c r="D633" i="9"/>
  <c r="D634" i="9"/>
  <c r="D635" i="9"/>
  <c r="D636" i="9"/>
  <c r="D637" i="9"/>
  <c r="D638" i="9"/>
  <c r="D639" i="9"/>
  <c r="D640" i="9"/>
  <c r="N640" i="9" s="1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I656" i="9" s="1"/>
  <c r="D657" i="9"/>
  <c r="D658" i="9"/>
  <c r="D659" i="9"/>
  <c r="D660" i="9"/>
  <c r="D661" i="9"/>
  <c r="D662" i="9"/>
  <c r="D663" i="9"/>
  <c r="D664" i="9"/>
  <c r="N664" i="9" s="1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I678" i="9" s="1"/>
  <c r="D679" i="9"/>
  <c r="D680" i="9"/>
  <c r="D681" i="9"/>
  <c r="D682" i="9"/>
  <c r="I682" i="9" s="1"/>
  <c r="D683" i="9"/>
  <c r="D684" i="9"/>
  <c r="D685" i="9"/>
  <c r="D686" i="9"/>
  <c r="D687" i="9"/>
  <c r="D688" i="9"/>
  <c r="I688" i="9" s="1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I702" i="9" s="1"/>
  <c r="D703" i="9"/>
  <c r="D704" i="9"/>
  <c r="N704" i="9" s="1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N719" i="9" s="1"/>
  <c r="D720" i="9"/>
  <c r="N720" i="9" s="1"/>
  <c r="D721" i="9"/>
  <c r="D722" i="9"/>
  <c r="D723" i="9"/>
  <c r="D724" i="9"/>
  <c r="D725" i="9"/>
  <c r="D726" i="9"/>
  <c r="D727" i="9"/>
  <c r="D728" i="9"/>
  <c r="I728" i="9" s="1"/>
  <c r="D729" i="9"/>
  <c r="D730" i="9"/>
  <c r="I730" i="9" s="1"/>
  <c r="D731" i="9"/>
  <c r="D732" i="9"/>
  <c r="D733" i="9"/>
  <c r="D734" i="9"/>
  <c r="D735" i="9"/>
  <c r="D736" i="9"/>
  <c r="N736" i="9" s="1"/>
  <c r="D737" i="9"/>
  <c r="D738" i="9"/>
  <c r="D739" i="9"/>
  <c r="D740" i="9"/>
  <c r="D741" i="9"/>
  <c r="D742" i="9"/>
  <c r="D743" i="9"/>
  <c r="N743" i="9" s="1"/>
  <c r="D744" i="9"/>
  <c r="I744" i="9" s="1"/>
  <c r="D745" i="9"/>
  <c r="D746" i="9"/>
  <c r="D747" i="9"/>
  <c r="D748" i="9"/>
  <c r="D749" i="9"/>
  <c r="D750" i="9"/>
  <c r="D751" i="9"/>
  <c r="D752" i="9"/>
  <c r="I752" i="9" s="1"/>
  <c r="D753" i="9"/>
  <c r="D754" i="9"/>
  <c r="D755" i="9"/>
  <c r="D756" i="9"/>
  <c r="D757" i="9"/>
  <c r="D758" i="9"/>
  <c r="I758" i="9" s="1"/>
  <c r="D759" i="9"/>
  <c r="D760" i="9"/>
  <c r="N760" i="9" s="1"/>
  <c r="D761" i="9"/>
  <c r="D762" i="9"/>
  <c r="D763" i="9"/>
  <c r="D764" i="9"/>
  <c r="D765" i="9"/>
  <c r="D766" i="9"/>
  <c r="D767" i="9"/>
  <c r="N767" i="9" s="1"/>
  <c r="D768" i="9"/>
  <c r="I768" i="9" s="1"/>
  <c r="D769" i="9"/>
  <c r="D770" i="9"/>
  <c r="D771" i="9"/>
  <c r="D772" i="9"/>
  <c r="D773" i="9"/>
  <c r="D774" i="9"/>
  <c r="D775" i="9"/>
  <c r="N775" i="9" s="1"/>
  <c r="D776" i="9"/>
  <c r="N776" i="9" s="1"/>
  <c r="D777" i="9"/>
  <c r="D778" i="9"/>
  <c r="D779" i="9"/>
  <c r="D780" i="9"/>
  <c r="D781" i="9"/>
  <c r="D782" i="9"/>
  <c r="D783" i="9"/>
  <c r="D784" i="9"/>
  <c r="I784" i="9" s="1"/>
  <c r="D785" i="9"/>
  <c r="D786" i="9"/>
  <c r="I786" i="9" s="1"/>
  <c r="D787" i="9"/>
  <c r="D788" i="9"/>
  <c r="D789" i="9"/>
  <c r="D790" i="9"/>
  <c r="D791" i="9"/>
  <c r="D792" i="9"/>
  <c r="I792" i="9" s="1"/>
  <c r="D793" i="9"/>
  <c r="D794" i="9"/>
  <c r="D795" i="9"/>
  <c r="D796" i="9"/>
  <c r="D797" i="9"/>
  <c r="D798" i="9"/>
  <c r="D799" i="9"/>
  <c r="D800" i="9"/>
  <c r="N800" i="9" s="1"/>
  <c r="D801" i="9"/>
  <c r="D802" i="9"/>
  <c r="D803" i="9"/>
  <c r="D804" i="9"/>
  <c r="D805" i="9"/>
  <c r="D806" i="9"/>
  <c r="D807" i="9"/>
  <c r="D808" i="9"/>
  <c r="N808" i="9" s="1"/>
  <c r="D809" i="9"/>
  <c r="D810" i="9"/>
  <c r="N810" i="9" s="1"/>
  <c r="D811" i="9"/>
  <c r="D812" i="9"/>
  <c r="D813" i="9"/>
  <c r="D814" i="9"/>
  <c r="D815" i="9"/>
  <c r="D816" i="9"/>
  <c r="I816" i="9" s="1"/>
  <c r="D817" i="9"/>
  <c r="D818" i="9"/>
  <c r="D819" i="9"/>
  <c r="D820" i="9"/>
  <c r="D821" i="9"/>
  <c r="D822" i="9"/>
  <c r="D823" i="9"/>
  <c r="I823" i="9" s="1"/>
  <c r="D824" i="9"/>
  <c r="N824" i="9" s="1"/>
  <c r="D825" i="9"/>
  <c r="D826" i="9"/>
  <c r="N826" i="9" s="1"/>
  <c r="D827" i="9"/>
  <c r="D828" i="9"/>
  <c r="D829" i="9"/>
  <c r="N829" i="9" s="1"/>
  <c r="D830" i="9"/>
  <c r="N830" i="9" s="1"/>
  <c r="D831" i="9"/>
  <c r="D832" i="9"/>
  <c r="I832" i="9" s="1"/>
  <c r="D833" i="9"/>
  <c r="D834" i="9"/>
  <c r="D835" i="9"/>
  <c r="D836" i="9"/>
  <c r="D837" i="9"/>
  <c r="N837" i="9" s="1"/>
  <c r="D838" i="9"/>
  <c r="D839" i="9"/>
  <c r="N839" i="9" s="1"/>
  <c r="D840" i="9"/>
  <c r="N840" i="9" s="1"/>
  <c r="D841" i="9"/>
  <c r="D842" i="9"/>
  <c r="D843" i="9"/>
  <c r="D844" i="9"/>
  <c r="D845" i="9"/>
  <c r="N845" i="9" s="1"/>
  <c r="D846" i="9"/>
  <c r="D847" i="9"/>
  <c r="D848" i="9"/>
  <c r="N848" i="9" s="1"/>
  <c r="D849" i="9"/>
  <c r="D850" i="9"/>
  <c r="D851" i="9"/>
  <c r="D852" i="9"/>
  <c r="D853" i="9"/>
  <c r="D854" i="9"/>
  <c r="N854" i="9" s="1"/>
  <c r="D855" i="9"/>
  <c r="D856" i="9"/>
  <c r="N856" i="9" s="1"/>
  <c r="D857" i="9"/>
  <c r="D858" i="9"/>
  <c r="N858" i="9" s="1"/>
  <c r="D859" i="9"/>
  <c r="D860" i="9"/>
  <c r="D861" i="9"/>
  <c r="I861" i="9" s="1"/>
  <c r="D862" i="9"/>
  <c r="D863" i="9"/>
  <c r="D864" i="9"/>
  <c r="D865" i="9"/>
  <c r="D866" i="9"/>
  <c r="D867" i="9"/>
  <c r="D868" i="9"/>
  <c r="D869" i="9"/>
  <c r="D870" i="9"/>
  <c r="I870" i="9" s="1"/>
  <c r="D871" i="9"/>
  <c r="D872" i="9"/>
  <c r="N872" i="9" s="1"/>
  <c r="D873" i="9"/>
  <c r="D874" i="9"/>
  <c r="N874" i="9" s="1"/>
  <c r="D875" i="9"/>
  <c r="D876" i="9"/>
  <c r="D877" i="9"/>
  <c r="D878" i="9"/>
  <c r="D879" i="9"/>
  <c r="D880" i="9"/>
  <c r="N880" i="9" s="1"/>
  <c r="D881" i="9"/>
  <c r="D882" i="9"/>
  <c r="D883" i="9"/>
  <c r="D884" i="9"/>
  <c r="D885" i="9"/>
  <c r="D886" i="9"/>
  <c r="D887" i="9"/>
  <c r="I887" i="9" s="1"/>
  <c r="D888" i="9"/>
  <c r="N888" i="9" s="1"/>
  <c r="D889" i="9"/>
  <c r="D890" i="9"/>
  <c r="D891" i="9"/>
  <c r="D892" i="9"/>
  <c r="D893" i="9"/>
  <c r="D894" i="9"/>
  <c r="D895" i="9"/>
  <c r="D896" i="9"/>
  <c r="N896" i="9" s="1"/>
  <c r="D897" i="9"/>
  <c r="D898" i="9"/>
  <c r="D899" i="9"/>
  <c r="D900" i="9"/>
  <c r="D901" i="9"/>
  <c r="N901" i="9" s="1"/>
  <c r="D902" i="9"/>
  <c r="D903" i="9"/>
  <c r="D904" i="9"/>
  <c r="I904" i="9" s="1"/>
  <c r="D905" i="9"/>
  <c r="D906" i="9"/>
  <c r="D907" i="9"/>
  <c r="D908" i="9"/>
  <c r="D909" i="9"/>
  <c r="N909" i="9" s="1"/>
  <c r="D910" i="9"/>
  <c r="D911" i="9"/>
  <c r="I911" i="9" s="1"/>
  <c r="D912" i="9"/>
  <c r="D913" i="9"/>
  <c r="D914" i="9"/>
  <c r="I914" i="9" s="1"/>
  <c r="D915" i="9"/>
  <c r="D916" i="9"/>
  <c r="D917" i="9"/>
  <c r="D918" i="9"/>
  <c r="D919" i="9"/>
  <c r="D920" i="9"/>
  <c r="N920" i="9" s="1"/>
  <c r="D921" i="9"/>
  <c r="D922" i="9"/>
  <c r="D923" i="9"/>
  <c r="D924" i="9"/>
  <c r="D925" i="9"/>
  <c r="N925" i="9" s="1"/>
  <c r="D926" i="9"/>
  <c r="D927" i="9"/>
  <c r="D928" i="9"/>
  <c r="N928" i="9" s="1"/>
  <c r="D929" i="9"/>
  <c r="D930" i="9"/>
  <c r="D931" i="9"/>
  <c r="D932" i="9"/>
  <c r="D933" i="9"/>
  <c r="D934" i="9"/>
  <c r="D935" i="9"/>
  <c r="N935" i="9" s="1"/>
  <c r="D936" i="9"/>
  <c r="I936" i="9" s="1"/>
  <c r="D937" i="9"/>
  <c r="D938" i="9"/>
  <c r="D939" i="9"/>
  <c r="D940" i="9"/>
  <c r="D941" i="9"/>
  <c r="D942" i="9"/>
  <c r="D943" i="9"/>
  <c r="N943" i="9" s="1"/>
  <c r="D944" i="9"/>
  <c r="I944" i="9" s="1"/>
  <c r="D945" i="9"/>
  <c r="D946" i="9"/>
  <c r="D947" i="9"/>
  <c r="D948" i="9"/>
  <c r="D949" i="9"/>
  <c r="D950" i="9"/>
  <c r="D951" i="9"/>
  <c r="N951" i="9" s="1"/>
  <c r="D952" i="9"/>
  <c r="I952" i="9" s="1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I973" i="9" s="1"/>
  <c r="D974" i="9"/>
  <c r="D975" i="9"/>
  <c r="D976" i="9"/>
  <c r="I976" i="9" s="1"/>
  <c r="D977" i="9"/>
  <c r="D978" i="9"/>
  <c r="D979" i="9"/>
  <c r="D980" i="9"/>
  <c r="D981" i="9"/>
  <c r="D982" i="9"/>
  <c r="D983" i="9"/>
  <c r="D984" i="9"/>
  <c r="N984" i="9" s="1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I1010" i="9" s="1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N1024" i="9" s="1"/>
  <c r="D1025" i="9"/>
  <c r="D1026" i="9"/>
  <c r="D1027" i="9"/>
  <c r="D1028" i="9"/>
  <c r="D1029" i="9"/>
  <c r="D1030" i="9"/>
  <c r="D1031" i="9"/>
  <c r="D1032" i="9"/>
  <c r="I1032" i="9" s="1"/>
  <c r="D1033" i="9"/>
  <c r="D1034" i="9"/>
  <c r="D1035" i="9"/>
  <c r="D1036" i="9"/>
  <c r="D1037" i="9"/>
  <c r="D1038" i="9"/>
  <c r="I1038" i="9" s="1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N1054" i="9" s="1"/>
  <c r="D1055" i="9"/>
  <c r="D1056" i="9"/>
  <c r="I1056" i="9" s="1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N1078" i="9" s="1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9" i="9"/>
  <c r="E650" i="9"/>
  <c r="E651" i="9"/>
  <c r="E652" i="9"/>
  <c r="E653" i="9"/>
  <c r="E654" i="9"/>
  <c r="E656" i="9"/>
  <c r="E657" i="9"/>
  <c r="E658" i="9"/>
  <c r="E659" i="9"/>
  <c r="E660" i="9"/>
  <c r="E662" i="9"/>
  <c r="E663" i="9"/>
  <c r="E664" i="9"/>
  <c r="E666" i="9"/>
  <c r="E668" i="9"/>
  <c r="E574" i="9"/>
  <c r="E569" i="9"/>
  <c r="E602" i="9"/>
  <c r="E603" i="9"/>
  <c r="Q515" i="9"/>
  <c r="AE516" i="9"/>
  <c r="E516" i="9" s="1"/>
  <c r="AE517" i="9"/>
  <c r="E517" i="9" s="1"/>
  <c r="O1109" i="9"/>
  <c r="K1109" i="9"/>
  <c r="J1109" i="9"/>
  <c r="H1109" i="9"/>
  <c r="G1109" i="9"/>
  <c r="E1109" i="9"/>
  <c r="C1109" i="9"/>
  <c r="O1108" i="9"/>
  <c r="K1108" i="9"/>
  <c r="J1108" i="9"/>
  <c r="H1108" i="9"/>
  <c r="G1108" i="9"/>
  <c r="E1108" i="9"/>
  <c r="C1108" i="9"/>
  <c r="O1107" i="9"/>
  <c r="K1107" i="9"/>
  <c r="J1107" i="9"/>
  <c r="H1107" i="9"/>
  <c r="G1107" i="9"/>
  <c r="F1107" i="9"/>
  <c r="E1107" i="9"/>
  <c r="C1107" i="9"/>
  <c r="O1106" i="9"/>
  <c r="K1106" i="9"/>
  <c r="J1106" i="9"/>
  <c r="H1106" i="9"/>
  <c r="G1106" i="9"/>
  <c r="F1106" i="9"/>
  <c r="E1106" i="9"/>
  <c r="C1106" i="9"/>
  <c r="O1105" i="9"/>
  <c r="K1105" i="9"/>
  <c r="J1105" i="9"/>
  <c r="H1105" i="9"/>
  <c r="G1105" i="9"/>
  <c r="E1105" i="9"/>
  <c r="C1105" i="9"/>
  <c r="O1104" i="9"/>
  <c r="K1104" i="9"/>
  <c r="J1104" i="9"/>
  <c r="H1104" i="9"/>
  <c r="G1104" i="9"/>
  <c r="E1104" i="9"/>
  <c r="C1104" i="9"/>
  <c r="O1103" i="9"/>
  <c r="K1103" i="9"/>
  <c r="J1103" i="9"/>
  <c r="H1103" i="9"/>
  <c r="G1103" i="9"/>
  <c r="F1103" i="9"/>
  <c r="E1103" i="9"/>
  <c r="C1103" i="9"/>
  <c r="O1102" i="9"/>
  <c r="K1102" i="9"/>
  <c r="J1102" i="9"/>
  <c r="H1102" i="9"/>
  <c r="G1102" i="9"/>
  <c r="F1102" i="9"/>
  <c r="E1102" i="9"/>
  <c r="C1102" i="9"/>
  <c r="O1101" i="9"/>
  <c r="K1101" i="9"/>
  <c r="J1101" i="9"/>
  <c r="H1101" i="9"/>
  <c r="G1101" i="9"/>
  <c r="E1101" i="9"/>
  <c r="C1101" i="9"/>
  <c r="O1100" i="9"/>
  <c r="K1100" i="9"/>
  <c r="J1100" i="9"/>
  <c r="H1100" i="9"/>
  <c r="G1100" i="9"/>
  <c r="F1100" i="9"/>
  <c r="E1100" i="9"/>
  <c r="C1100" i="9"/>
  <c r="O1099" i="9"/>
  <c r="K1099" i="9"/>
  <c r="J1099" i="9"/>
  <c r="H1099" i="9"/>
  <c r="G1099" i="9"/>
  <c r="E1099" i="9"/>
  <c r="C1099" i="9"/>
  <c r="O1098" i="9"/>
  <c r="K1098" i="9"/>
  <c r="J1098" i="9"/>
  <c r="H1098" i="9"/>
  <c r="G1098" i="9"/>
  <c r="F1098" i="9"/>
  <c r="E1098" i="9"/>
  <c r="C1098" i="9"/>
  <c r="O1097" i="9"/>
  <c r="K1097" i="9"/>
  <c r="J1097" i="9"/>
  <c r="H1097" i="9"/>
  <c r="G1097" i="9"/>
  <c r="E1097" i="9"/>
  <c r="C1097" i="9"/>
  <c r="O1096" i="9"/>
  <c r="K1096" i="9"/>
  <c r="J1096" i="9"/>
  <c r="H1096" i="9"/>
  <c r="G1096" i="9"/>
  <c r="F1096" i="9"/>
  <c r="E1096" i="9"/>
  <c r="C1096" i="9"/>
  <c r="O1095" i="9"/>
  <c r="K1095" i="9"/>
  <c r="J1095" i="9"/>
  <c r="H1095" i="9"/>
  <c r="G1095" i="9"/>
  <c r="E1095" i="9"/>
  <c r="C1095" i="9"/>
  <c r="O1094" i="9"/>
  <c r="K1094" i="9"/>
  <c r="J1094" i="9"/>
  <c r="H1094" i="9"/>
  <c r="G1094" i="9"/>
  <c r="F1094" i="9"/>
  <c r="E1094" i="9"/>
  <c r="C1094" i="9"/>
  <c r="O1093" i="9"/>
  <c r="K1093" i="9"/>
  <c r="J1093" i="9"/>
  <c r="H1093" i="9"/>
  <c r="G1093" i="9"/>
  <c r="E1093" i="9"/>
  <c r="C1093" i="9"/>
  <c r="O1092" i="9"/>
  <c r="K1092" i="9"/>
  <c r="J1092" i="9"/>
  <c r="H1092" i="9"/>
  <c r="G1092" i="9"/>
  <c r="F1092" i="9"/>
  <c r="E1092" i="9"/>
  <c r="C1092" i="9"/>
  <c r="O1091" i="9"/>
  <c r="K1091" i="9"/>
  <c r="J1091" i="9"/>
  <c r="H1091" i="9"/>
  <c r="G1091" i="9"/>
  <c r="F1091" i="9"/>
  <c r="E1091" i="9"/>
  <c r="C1091" i="9"/>
  <c r="O1090" i="9"/>
  <c r="K1090" i="9"/>
  <c r="J1090" i="9"/>
  <c r="H1090" i="9"/>
  <c r="G1090" i="9"/>
  <c r="F1090" i="9"/>
  <c r="E1090" i="9"/>
  <c r="C1090" i="9"/>
  <c r="O1089" i="9"/>
  <c r="K1089" i="9"/>
  <c r="J1089" i="9"/>
  <c r="H1089" i="9"/>
  <c r="G1089" i="9"/>
  <c r="F1089" i="9"/>
  <c r="E1089" i="9"/>
  <c r="C1089" i="9"/>
  <c r="O1088" i="9"/>
  <c r="K1088" i="9"/>
  <c r="J1088" i="9"/>
  <c r="H1088" i="9"/>
  <c r="G1088" i="9"/>
  <c r="F1088" i="9"/>
  <c r="E1088" i="9"/>
  <c r="C1088" i="9"/>
  <c r="O1087" i="9"/>
  <c r="K1087" i="9"/>
  <c r="J1087" i="9"/>
  <c r="H1087" i="9"/>
  <c r="G1087" i="9"/>
  <c r="F1087" i="9"/>
  <c r="E1087" i="9"/>
  <c r="C1087" i="9"/>
  <c r="O1086" i="9"/>
  <c r="K1086" i="9"/>
  <c r="J1086" i="9"/>
  <c r="H1086" i="9"/>
  <c r="G1086" i="9"/>
  <c r="F1086" i="9"/>
  <c r="E1086" i="9"/>
  <c r="C1086" i="9"/>
  <c r="O1085" i="9"/>
  <c r="K1085" i="9"/>
  <c r="J1085" i="9"/>
  <c r="H1085" i="9"/>
  <c r="G1085" i="9"/>
  <c r="F1085" i="9"/>
  <c r="E1085" i="9"/>
  <c r="C1085" i="9"/>
  <c r="O1084" i="9"/>
  <c r="K1084" i="9"/>
  <c r="J1084" i="9"/>
  <c r="H1084" i="9"/>
  <c r="G1084" i="9"/>
  <c r="F1084" i="9"/>
  <c r="E1084" i="9"/>
  <c r="C1084" i="9"/>
  <c r="O1083" i="9"/>
  <c r="K1083" i="9"/>
  <c r="J1083" i="9"/>
  <c r="H1083" i="9"/>
  <c r="G1083" i="9"/>
  <c r="F1083" i="9"/>
  <c r="E1083" i="9"/>
  <c r="C1083" i="9"/>
  <c r="O1082" i="9"/>
  <c r="K1082" i="9"/>
  <c r="J1082" i="9"/>
  <c r="H1082" i="9"/>
  <c r="G1082" i="9"/>
  <c r="F1082" i="9"/>
  <c r="E1082" i="9"/>
  <c r="C1082" i="9"/>
  <c r="O1081" i="9"/>
  <c r="K1081" i="9"/>
  <c r="J1081" i="9"/>
  <c r="H1081" i="9"/>
  <c r="G1081" i="9"/>
  <c r="F1081" i="9"/>
  <c r="E1081" i="9"/>
  <c r="C1081" i="9"/>
  <c r="O1080" i="9"/>
  <c r="K1080" i="9"/>
  <c r="J1080" i="9"/>
  <c r="H1080" i="9"/>
  <c r="G1080" i="9"/>
  <c r="F1080" i="9"/>
  <c r="E1080" i="9"/>
  <c r="C1080" i="9"/>
  <c r="O1079" i="9"/>
  <c r="K1079" i="9"/>
  <c r="J1079" i="9"/>
  <c r="H1079" i="9"/>
  <c r="G1079" i="9"/>
  <c r="F1079" i="9"/>
  <c r="E1079" i="9"/>
  <c r="C1079" i="9"/>
  <c r="O1078" i="9"/>
  <c r="K1078" i="9"/>
  <c r="J1078" i="9"/>
  <c r="H1078" i="9"/>
  <c r="G1078" i="9"/>
  <c r="F1078" i="9"/>
  <c r="E1078" i="9"/>
  <c r="C1078" i="9"/>
  <c r="O1077" i="9"/>
  <c r="K1077" i="9"/>
  <c r="J1077" i="9"/>
  <c r="H1077" i="9"/>
  <c r="G1077" i="9"/>
  <c r="F1077" i="9"/>
  <c r="E1077" i="9"/>
  <c r="C1077" i="9"/>
  <c r="O1076" i="9"/>
  <c r="K1076" i="9"/>
  <c r="J1076" i="9"/>
  <c r="H1076" i="9"/>
  <c r="G1076" i="9"/>
  <c r="E1076" i="9"/>
  <c r="C1076" i="9"/>
  <c r="O1075" i="9"/>
  <c r="K1075" i="9"/>
  <c r="J1075" i="9"/>
  <c r="H1075" i="9"/>
  <c r="G1075" i="9"/>
  <c r="E1075" i="9"/>
  <c r="C1075" i="9"/>
  <c r="O1074" i="9"/>
  <c r="K1074" i="9"/>
  <c r="J1074" i="9"/>
  <c r="H1074" i="9"/>
  <c r="G1074" i="9"/>
  <c r="F1074" i="9"/>
  <c r="E1074" i="9"/>
  <c r="C1074" i="9"/>
  <c r="O1073" i="9"/>
  <c r="K1073" i="9"/>
  <c r="J1073" i="9"/>
  <c r="H1073" i="9"/>
  <c r="G1073" i="9"/>
  <c r="F1073" i="9"/>
  <c r="E1073" i="9"/>
  <c r="C1073" i="9"/>
  <c r="O1072" i="9"/>
  <c r="K1072" i="9"/>
  <c r="J1072" i="9"/>
  <c r="H1072" i="9"/>
  <c r="G1072" i="9"/>
  <c r="E1072" i="9"/>
  <c r="C1072" i="9"/>
  <c r="O1071" i="9"/>
  <c r="K1071" i="9"/>
  <c r="J1071" i="9"/>
  <c r="H1071" i="9"/>
  <c r="G1071" i="9"/>
  <c r="E1071" i="9"/>
  <c r="C1071" i="9"/>
  <c r="O1070" i="9"/>
  <c r="K1070" i="9"/>
  <c r="J1070" i="9"/>
  <c r="H1070" i="9"/>
  <c r="G1070" i="9"/>
  <c r="F1070" i="9"/>
  <c r="E1070" i="9"/>
  <c r="C1070" i="9"/>
  <c r="O1069" i="9"/>
  <c r="K1069" i="9"/>
  <c r="J1069" i="9"/>
  <c r="H1069" i="9"/>
  <c r="G1069" i="9"/>
  <c r="F1069" i="9"/>
  <c r="E1069" i="9"/>
  <c r="C1069" i="9"/>
  <c r="O1068" i="9"/>
  <c r="K1068" i="9"/>
  <c r="J1068" i="9"/>
  <c r="H1068" i="9"/>
  <c r="G1068" i="9"/>
  <c r="E1068" i="9"/>
  <c r="C1068" i="9"/>
  <c r="O1067" i="9"/>
  <c r="K1067" i="9"/>
  <c r="J1067" i="9"/>
  <c r="H1067" i="9"/>
  <c r="G1067" i="9"/>
  <c r="E1067" i="9"/>
  <c r="C1067" i="9"/>
  <c r="O1066" i="9"/>
  <c r="K1066" i="9"/>
  <c r="J1066" i="9"/>
  <c r="H1066" i="9"/>
  <c r="G1066" i="9"/>
  <c r="F1066" i="9"/>
  <c r="E1066" i="9"/>
  <c r="C1066" i="9"/>
  <c r="O1065" i="9"/>
  <c r="K1065" i="9"/>
  <c r="J1065" i="9"/>
  <c r="H1065" i="9"/>
  <c r="G1065" i="9"/>
  <c r="F1065" i="9"/>
  <c r="E1065" i="9"/>
  <c r="C1065" i="9"/>
  <c r="O1064" i="9"/>
  <c r="K1064" i="9"/>
  <c r="J1064" i="9"/>
  <c r="H1064" i="9"/>
  <c r="G1064" i="9"/>
  <c r="E1064" i="9"/>
  <c r="C1064" i="9"/>
  <c r="O1063" i="9"/>
  <c r="K1063" i="9"/>
  <c r="J1063" i="9"/>
  <c r="H1063" i="9"/>
  <c r="G1063" i="9"/>
  <c r="E1063" i="9"/>
  <c r="C1063" i="9"/>
  <c r="O1062" i="9"/>
  <c r="K1062" i="9"/>
  <c r="J1062" i="9"/>
  <c r="H1062" i="9"/>
  <c r="G1062" i="9"/>
  <c r="F1062" i="9"/>
  <c r="E1062" i="9"/>
  <c r="C1062" i="9"/>
  <c r="O1061" i="9"/>
  <c r="K1061" i="9"/>
  <c r="J1061" i="9"/>
  <c r="H1061" i="9"/>
  <c r="G1061" i="9"/>
  <c r="F1061" i="9"/>
  <c r="E1061" i="9"/>
  <c r="C1061" i="9"/>
  <c r="O1060" i="9"/>
  <c r="K1060" i="9"/>
  <c r="J1060" i="9"/>
  <c r="H1060" i="9"/>
  <c r="G1060" i="9"/>
  <c r="E1060" i="9"/>
  <c r="C1060" i="9"/>
  <c r="O1059" i="9"/>
  <c r="K1059" i="9"/>
  <c r="J1059" i="9"/>
  <c r="H1059" i="9"/>
  <c r="G1059" i="9"/>
  <c r="E1059" i="9"/>
  <c r="C1059" i="9"/>
  <c r="O1058" i="9"/>
  <c r="K1058" i="9"/>
  <c r="J1058" i="9"/>
  <c r="H1058" i="9"/>
  <c r="G1058" i="9"/>
  <c r="F1058" i="9"/>
  <c r="E1058" i="9"/>
  <c r="C1058" i="9"/>
  <c r="O1057" i="9"/>
  <c r="K1057" i="9"/>
  <c r="J1057" i="9"/>
  <c r="H1057" i="9"/>
  <c r="G1057" i="9"/>
  <c r="F1057" i="9"/>
  <c r="E1057" i="9"/>
  <c r="C1057" i="9"/>
  <c r="O1056" i="9"/>
  <c r="K1056" i="9"/>
  <c r="J1056" i="9"/>
  <c r="H1056" i="9"/>
  <c r="G1056" i="9"/>
  <c r="E1056" i="9"/>
  <c r="C1056" i="9"/>
  <c r="O1055" i="9"/>
  <c r="K1055" i="9"/>
  <c r="J1055" i="9"/>
  <c r="H1055" i="9"/>
  <c r="G1055" i="9"/>
  <c r="E1055" i="9"/>
  <c r="C1055" i="9"/>
  <c r="O1054" i="9"/>
  <c r="K1054" i="9"/>
  <c r="J1054" i="9"/>
  <c r="H1054" i="9"/>
  <c r="G1054" i="9"/>
  <c r="F1054" i="9"/>
  <c r="E1054" i="9"/>
  <c r="C1054" i="9"/>
  <c r="O1053" i="9"/>
  <c r="K1053" i="9"/>
  <c r="J1053" i="9"/>
  <c r="H1053" i="9"/>
  <c r="G1053" i="9"/>
  <c r="F1053" i="9"/>
  <c r="E1053" i="9"/>
  <c r="C1053" i="9"/>
  <c r="O1052" i="9"/>
  <c r="K1052" i="9"/>
  <c r="J1052" i="9"/>
  <c r="H1052" i="9"/>
  <c r="G1052" i="9"/>
  <c r="E1052" i="9"/>
  <c r="C1052" i="9"/>
  <c r="O1051" i="9"/>
  <c r="K1051" i="9"/>
  <c r="J1051" i="9"/>
  <c r="H1051" i="9"/>
  <c r="G1051" i="9"/>
  <c r="E1051" i="9"/>
  <c r="C1051" i="9"/>
  <c r="O1050" i="9"/>
  <c r="K1050" i="9"/>
  <c r="J1050" i="9"/>
  <c r="H1050" i="9"/>
  <c r="G1050" i="9"/>
  <c r="F1050" i="9"/>
  <c r="E1050" i="9"/>
  <c r="C1050" i="9"/>
  <c r="O1049" i="9"/>
  <c r="K1049" i="9"/>
  <c r="J1049" i="9"/>
  <c r="H1049" i="9"/>
  <c r="G1049" i="9"/>
  <c r="F1049" i="9"/>
  <c r="E1049" i="9"/>
  <c r="C1049" i="9"/>
  <c r="O1048" i="9"/>
  <c r="K1048" i="9"/>
  <c r="J1048" i="9"/>
  <c r="H1048" i="9"/>
  <c r="G1048" i="9"/>
  <c r="E1048" i="9"/>
  <c r="C1048" i="9"/>
  <c r="O1047" i="9"/>
  <c r="K1047" i="9"/>
  <c r="J1047" i="9"/>
  <c r="H1047" i="9"/>
  <c r="G1047" i="9"/>
  <c r="E1047" i="9"/>
  <c r="C1047" i="9"/>
  <c r="O1046" i="9"/>
  <c r="K1046" i="9"/>
  <c r="J1046" i="9"/>
  <c r="H1046" i="9"/>
  <c r="G1046" i="9"/>
  <c r="F1046" i="9"/>
  <c r="E1046" i="9"/>
  <c r="C1046" i="9"/>
  <c r="O1045" i="9"/>
  <c r="K1045" i="9"/>
  <c r="J1045" i="9"/>
  <c r="H1045" i="9"/>
  <c r="G1045" i="9"/>
  <c r="F1045" i="9"/>
  <c r="E1045" i="9"/>
  <c r="C1045" i="9"/>
  <c r="O1044" i="9"/>
  <c r="K1044" i="9"/>
  <c r="J1044" i="9"/>
  <c r="H1044" i="9"/>
  <c r="G1044" i="9"/>
  <c r="E1044" i="9"/>
  <c r="C1044" i="9"/>
  <c r="O1043" i="9"/>
  <c r="K1043" i="9"/>
  <c r="J1043" i="9"/>
  <c r="H1043" i="9"/>
  <c r="G1043" i="9"/>
  <c r="E1043" i="9"/>
  <c r="C1043" i="9"/>
  <c r="O1042" i="9"/>
  <c r="K1042" i="9"/>
  <c r="J1042" i="9"/>
  <c r="H1042" i="9"/>
  <c r="G1042" i="9"/>
  <c r="F1042" i="9"/>
  <c r="E1042" i="9"/>
  <c r="C1042" i="9"/>
  <c r="O1041" i="9"/>
  <c r="K1041" i="9"/>
  <c r="J1041" i="9"/>
  <c r="H1041" i="9"/>
  <c r="G1041" i="9"/>
  <c r="F1041" i="9"/>
  <c r="E1041" i="9"/>
  <c r="C1041" i="9"/>
  <c r="O1040" i="9"/>
  <c r="K1040" i="9"/>
  <c r="J1040" i="9"/>
  <c r="H1040" i="9"/>
  <c r="G1040" i="9"/>
  <c r="E1040" i="9"/>
  <c r="C1040" i="9"/>
  <c r="O1039" i="9"/>
  <c r="K1039" i="9"/>
  <c r="J1039" i="9"/>
  <c r="H1039" i="9"/>
  <c r="G1039" i="9"/>
  <c r="F1039" i="9"/>
  <c r="E1039" i="9"/>
  <c r="C1039" i="9"/>
  <c r="O1038" i="9"/>
  <c r="K1038" i="9"/>
  <c r="J1038" i="9"/>
  <c r="H1038" i="9"/>
  <c r="G1038" i="9"/>
  <c r="E1038" i="9"/>
  <c r="C1038" i="9"/>
  <c r="O1037" i="9"/>
  <c r="K1037" i="9"/>
  <c r="J1037" i="9"/>
  <c r="H1037" i="9"/>
  <c r="G1037" i="9"/>
  <c r="F1037" i="9"/>
  <c r="E1037" i="9"/>
  <c r="C1037" i="9"/>
  <c r="O1036" i="9"/>
  <c r="K1036" i="9"/>
  <c r="J1036" i="9"/>
  <c r="H1036" i="9"/>
  <c r="G1036" i="9"/>
  <c r="E1036" i="9"/>
  <c r="C1036" i="9"/>
  <c r="O1035" i="9"/>
  <c r="K1035" i="9"/>
  <c r="J1035" i="9"/>
  <c r="H1035" i="9"/>
  <c r="G1035" i="9"/>
  <c r="F1035" i="9"/>
  <c r="E1035" i="9"/>
  <c r="C1035" i="9"/>
  <c r="O1034" i="9"/>
  <c r="K1034" i="9"/>
  <c r="J1034" i="9"/>
  <c r="H1034" i="9"/>
  <c r="G1034" i="9"/>
  <c r="E1034" i="9"/>
  <c r="C1034" i="9"/>
  <c r="O1033" i="9"/>
  <c r="K1033" i="9"/>
  <c r="J1033" i="9"/>
  <c r="H1033" i="9"/>
  <c r="G1033" i="9"/>
  <c r="F1033" i="9"/>
  <c r="E1033" i="9"/>
  <c r="C1033" i="9"/>
  <c r="O1032" i="9"/>
  <c r="K1032" i="9"/>
  <c r="J1032" i="9"/>
  <c r="H1032" i="9"/>
  <c r="G1032" i="9"/>
  <c r="E1032" i="9"/>
  <c r="C1032" i="9"/>
  <c r="O1031" i="9"/>
  <c r="K1031" i="9"/>
  <c r="J1031" i="9"/>
  <c r="H1031" i="9"/>
  <c r="G1031" i="9"/>
  <c r="F1031" i="9"/>
  <c r="E1031" i="9"/>
  <c r="C1031" i="9"/>
  <c r="O1030" i="9"/>
  <c r="K1030" i="9"/>
  <c r="J1030" i="9"/>
  <c r="H1030" i="9"/>
  <c r="G1030" i="9"/>
  <c r="F1030" i="9"/>
  <c r="E1030" i="9"/>
  <c r="C1030" i="9"/>
  <c r="O1029" i="9"/>
  <c r="K1029" i="9"/>
  <c r="J1029" i="9"/>
  <c r="H1029" i="9"/>
  <c r="G1029" i="9"/>
  <c r="F1029" i="9"/>
  <c r="E1029" i="9"/>
  <c r="C1029" i="9"/>
  <c r="O1028" i="9"/>
  <c r="K1028" i="9"/>
  <c r="J1028" i="9"/>
  <c r="H1028" i="9"/>
  <c r="G1028" i="9"/>
  <c r="F1028" i="9"/>
  <c r="E1028" i="9"/>
  <c r="C1028" i="9"/>
  <c r="O1027" i="9"/>
  <c r="K1027" i="9"/>
  <c r="J1027" i="9"/>
  <c r="H1027" i="9"/>
  <c r="G1027" i="9"/>
  <c r="F1027" i="9"/>
  <c r="E1027" i="9"/>
  <c r="C1027" i="9"/>
  <c r="O1026" i="9"/>
  <c r="K1026" i="9"/>
  <c r="J1026" i="9"/>
  <c r="H1026" i="9"/>
  <c r="G1026" i="9"/>
  <c r="F1026" i="9"/>
  <c r="E1026" i="9"/>
  <c r="C1026" i="9"/>
  <c r="O1025" i="9"/>
  <c r="K1025" i="9"/>
  <c r="J1025" i="9"/>
  <c r="I1025" i="9"/>
  <c r="H1025" i="9"/>
  <c r="G1025" i="9"/>
  <c r="F1025" i="9"/>
  <c r="E1025" i="9"/>
  <c r="C1025" i="9"/>
  <c r="O1024" i="9"/>
  <c r="K1024" i="9"/>
  <c r="J1024" i="9"/>
  <c r="H1024" i="9"/>
  <c r="G1024" i="9"/>
  <c r="F1024" i="9"/>
  <c r="E1024" i="9"/>
  <c r="C1024" i="9"/>
  <c r="O1023" i="9"/>
  <c r="K1023" i="9"/>
  <c r="J1023" i="9"/>
  <c r="H1023" i="9"/>
  <c r="G1023" i="9"/>
  <c r="F1023" i="9"/>
  <c r="E1023" i="9"/>
  <c r="C1023" i="9"/>
  <c r="O1022" i="9"/>
  <c r="K1022" i="9"/>
  <c r="J1022" i="9"/>
  <c r="H1022" i="9"/>
  <c r="G1022" i="9"/>
  <c r="F1022" i="9"/>
  <c r="E1022" i="9"/>
  <c r="C1022" i="9"/>
  <c r="O1021" i="9"/>
  <c r="K1021" i="9"/>
  <c r="J1021" i="9"/>
  <c r="H1021" i="9"/>
  <c r="G1021" i="9"/>
  <c r="F1021" i="9"/>
  <c r="E1021" i="9"/>
  <c r="C1021" i="9"/>
  <c r="O1020" i="9"/>
  <c r="K1020" i="9"/>
  <c r="J1020" i="9"/>
  <c r="H1020" i="9"/>
  <c r="G1020" i="9"/>
  <c r="F1020" i="9"/>
  <c r="E1020" i="9"/>
  <c r="C1020" i="9"/>
  <c r="O1019" i="9"/>
  <c r="K1019" i="9"/>
  <c r="J1019" i="9"/>
  <c r="H1019" i="9"/>
  <c r="G1019" i="9"/>
  <c r="F1019" i="9"/>
  <c r="E1019" i="9"/>
  <c r="C1019" i="9"/>
  <c r="O1018" i="9"/>
  <c r="K1018" i="9"/>
  <c r="J1018" i="9"/>
  <c r="H1018" i="9"/>
  <c r="G1018" i="9"/>
  <c r="F1018" i="9"/>
  <c r="E1018" i="9"/>
  <c r="C1018" i="9"/>
  <c r="O1017" i="9"/>
  <c r="N1017" i="9"/>
  <c r="K1017" i="9"/>
  <c r="J1017" i="9"/>
  <c r="H1017" i="9"/>
  <c r="G1017" i="9"/>
  <c r="F1017" i="9"/>
  <c r="E1017" i="9"/>
  <c r="C1017" i="9"/>
  <c r="O1016" i="9"/>
  <c r="K1016" i="9"/>
  <c r="J1016" i="9"/>
  <c r="H1016" i="9"/>
  <c r="G1016" i="9"/>
  <c r="F1016" i="9"/>
  <c r="E1016" i="9"/>
  <c r="C1016" i="9"/>
  <c r="O1015" i="9"/>
  <c r="K1015" i="9"/>
  <c r="J1015" i="9"/>
  <c r="H1015" i="9"/>
  <c r="G1015" i="9"/>
  <c r="E1015" i="9"/>
  <c r="C1015" i="9"/>
  <c r="O1014" i="9"/>
  <c r="K1014" i="9"/>
  <c r="J1014" i="9"/>
  <c r="H1014" i="9"/>
  <c r="G1014" i="9"/>
  <c r="E1014" i="9"/>
  <c r="C1014" i="9"/>
  <c r="O1013" i="9"/>
  <c r="K1013" i="9"/>
  <c r="J1013" i="9"/>
  <c r="H1013" i="9"/>
  <c r="G1013" i="9"/>
  <c r="E1013" i="9"/>
  <c r="C1013" i="9"/>
  <c r="O1012" i="9"/>
  <c r="K1012" i="9"/>
  <c r="J1012" i="9"/>
  <c r="H1012" i="9"/>
  <c r="G1012" i="9"/>
  <c r="F1012" i="9"/>
  <c r="E1012" i="9"/>
  <c r="C1012" i="9"/>
  <c r="O1011" i="9"/>
  <c r="K1011" i="9"/>
  <c r="J1011" i="9"/>
  <c r="H1011" i="9"/>
  <c r="G1011" i="9"/>
  <c r="E1011" i="9"/>
  <c r="C1011" i="9"/>
  <c r="O1010" i="9"/>
  <c r="K1010" i="9"/>
  <c r="J1010" i="9"/>
  <c r="H1010" i="9"/>
  <c r="G1010" i="9"/>
  <c r="E1010" i="9"/>
  <c r="C1010" i="9"/>
  <c r="O1009" i="9"/>
  <c r="K1009" i="9"/>
  <c r="J1009" i="9"/>
  <c r="H1009" i="9"/>
  <c r="G1009" i="9"/>
  <c r="E1009" i="9"/>
  <c r="C1009" i="9"/>
  <c r="O1008" i="9"/>
  <c r="K1008" i="9"/>
  <c r="J1008" i="9"/>
  <c r="H1008" i="9"/>
  <c r="G1008" i="9"/>
  <c r="F1008" i="9"/>
  <c r="E1008" i="9"/>
  <c r="C1008" i="9"/>
  <c r="O1007" i="9"/>
  <c r="K1007" i="9"/>
  <c r="J1007" i="9"/>
  <c r="H1007" i="9"/>
  <c r="G1007" i="9"/>
  <c r="E1007" i="9"/>
  <c r="C1007" i="9"/>
  <c r="O1006" i="9"/>
  <c r="K1006" i="9"/>
  <c r="J1006" i="9"/>
  <c r="H1006" i="9"/>
  <c r="G1006" i="9"/>
  <c r="E1006" i="9"/>
  <c r="C1006" i="9"/>
  <c r="O1005" i="9"/>
  <c r="K1005" i="9"/>
  <c r="J1005" i="9"/>
  <c r="H1005" i="9"/>
  <c r="G1005" i="9"/>
  <c r="E1005" i="9"/>
  <c r="C1005" i="9"/>
  <c r="O1004" i="9"/>
  <c r="K1004" i="9"/>
  <c r="J1004" i="9"/>
  <c r="H1004" i="9"/>
  <c r="G1004" i="9"/>
  <c r="F1004" i="9"/>
  <c r="E1004" i="9"/>
  <c r="C1004" i="9"/>
  <c r="O1003" i="9"/>
  <c r="K1003" i="9"/>
  <c r="J1003" i="9"/>
  <c r="H1003" i="9"/>
  <c r="G1003" i="9"/>
  <c r="E1003" i="9"/>
  <c r="C1003" i="9"/>
  <c r="O1002" i="9"/>
  <c r="K1002" i="9"/>
  <c r="J1002" i="9"/>
  <c r="H1002" i="9"/>
  <c r="G1002" i="9"/>
  <c r="E1002" i="9"/>
  <c r="C1002" i="9"/>
  <c r="O1001" i="9"/>
  <c r="K1001" i="9"/>
  <c r="J1001" i="9"/>
  <c r="H1001" i="9"/>
  <c r="G1001" i="9"/>
  <c r="E1001" i="9"/>
  <c r="C1001" i="9"/>
  <c r="O1000" i="9"/>
  <c r="K1000" i="9"/>
  <c r="J1000" i="9"/>
  <c r="H1000" i="9"/>
  <c r="G1000" i="9"/>
  <c r="F1000" i="9"/>
  <c r="E1000" i="9"/>
  <c r="C1000" i="9"/>
  <c r="O999" i="9"/>
  <c r="K999" i="9"/>
  <c r="J999" i="9"/>
  <c r="H999" i="9"/>
  <c r="G999" i="9"/>
  <c r="E999" i="9"/>
  <c r="C999" i="9"/>
  <c r="O998" i="9"/>
  <c r="K998" i="9"/>
  <c r="J998" i="9"/>
  <c r="H998" i="9"/>
  <c r="G998" i="9"/>
  <c r="E998" i="9"/>
  <c r="C998" i="9"/>
  <c r="O997" i="9"/>
  <c r="K997" i="9"/>
  <c r="J997" i="9"/>
  <c r="H997" i="9"/>
  <c r="G997" i="9"/>
  <c r="E997" i="9"/>
  <c r="C997" i="9"/>
  <c r="O996" i="9"/>
  <c r="K996" i="9"/>
  <c r="J996" i="9"/>
  <c r="H996" i="9"/>
  <c r="G996" i="9"/>
  <c r="F996" i="9"/>
  <c r="E996" i="9"/>
  <c r="C996" i="9"/>
  <c r="O995" i="9"/>
  <c r="K995" i="9"/>
  <c r="J995" i="9"/>
  <c r="H995" i="9"/>
  <c r="G995" i="9"/>
  <c r="E995" i="9"/>
  <c r="C995" i="9"/>
  <c r="O994" i="9"/>
  <c r="K994" i="9"/>
  <c r="J994" i="9"/>
  <c r="H994" i="9"/>
  <c r="G994" i="9"/>
  <c r="E994" i="9"/>
  <c r="C994" i="9"/>
  <c r="O993" i="9"/>
  <c r="K993" i="9"/>
  <c r="J993" i="9"/>
  <c r="H993" i="9"/>
  <c r="G993" i="9"/>
  <c r="E993" i="9"/>
  <c r="C993" i="9"/>
  <c r="O992" i="9"/>
  <c r="K992" i="9"/>
  <c r="J992" i="9"/>
  <c r="H992" i="9"/>
  <c r="G992" i="9"/>
  <c r="F992" i="9"/>
  <c r="E992" i="9"/>
  <c r="C992" i="9"/>
  <c r="O991" i="9"/>
  <c r="K991" i="9"/>
  <c r="J991" i="9"/>
  <c r="H991" i="9"/>
  <c r="G991" i="9"/>
  <c r="E991" i="9"/>
  <c r="C991" i="9"/>
  <c r="O990" i="9"/>
  <c r="K990" i="9"/>
  <c r="J990" i="9"/>
  <c r="H990" i="9"/>
  <c r="G990" i="9"/>
  <c r="E990" i="9"/>
  <c r="C990" i="9"/>
  <c r="O989" i="9"/>
  <c r="K989" i="9"/>
  <c r="J989" i="9"/>
  <c r="H989" i="9"/>
  <c r="G989" i="9"/>
  <c r="E989" i="9"/>
  <c r="C989" i="9"/>
  <c r="O988" i="9"/>
  <c r="K988" i="9"/>
  <c r="J988" i="9"/>
  <c r="H988" i="9"/>
  <c r="G988" i="9"/>
  <c r="F988" i="9"/>
  <c r="E988" i="9"/>
  <c r="C988" i="9"/>
  <c r="O987" i="9"/>
  <c r="K987" i="9"/>
  <c r="J987" i="9"/>
  <c r="H987" i="9"/>
  <c r="G987" i="9"/>
  <c r="E987" i="9"/>
  <c r="C987" i="9"/>
  <c r="O986" i="9"/>
  <c r="K986" i="9"/>
  <c r="J986" i="9"/>
  <c r="H986" i="9"/>
  <c r="G986" i="9"/>
  <c r="E986" i="9"/>
  <c r="C986" i="9"/>
  <c r="O985" i="9"/>
  <c r="N985" i="9"/>
  <c r="K985" i="9"/>
  <c r="J985" i="9"/>
  <c r="H985" i="9"/>
  <c r="G985" i="9"/>
  <c r="E985" i="9"/>
  <c r="C985" i="9"/>
  <c r="O984" i="9"/>
  <c r="K984" i="9"/>
  <c r="J984" i="9"/>
  <c r="H984" i="9"/>
  <c r="G984" i="9"/>
  <c r="F984" i="9"/>
  <c r="E984" i="9"/>
  <c r="C984" i="9"/>
  <c r="O983" i="9"/>
  <c r="K983" i="9"/>
  <c r="J983" i="9"/>
  <c r="H983" i="9"/>
  <c r="G983" i="9"/>
  <c r="E983" i="9"/>
  <c r="C983" i="9"/>
  <c r="O982" i="9"/>
  <c r="K982" i="9"/>
  <c r="J982" i="9"/>
  <c r="H982" i="9"/>
  <c r="G982" i="9"/>
  <c r="E982" i="9"/>
  <c r="C982" i="9"/>
  <c r="O981" i="9"/>
  <c r="K981" i="9"/>
  <c r="J981" i="9"/>
  <c r="H981" i="9"/>
  <c r="G981" i="9"/>
  <c r="E981" i="9"/>
  <c r="C981" i="9"/>
  <c r="O980" i="9"/>
  <c r="K980" i="9"/>
  <c r="J980" i="9"/>
  <c r="H980" i="9"/>
  <c r="G980" i="9"/>
  <c r="F980" i="9"/>
  <c r="E980" i="9"/>
  <c r="C980" i="9"/>
  <c r="O979" i="9"/>
  <c r="K979" i="9"/>
  <c r="J979" i="9"/>
  <c r="H979" i="9"/>
  <c r="G979" i="9"/>
  <c r="E979" i="9"/>
  <c r="C979" i="9"/>
  <c r="O978" i="9"/>
  <c r="K978" i="9"/>
  <c r="J978" i="9"/>
  <c r="H978" i="9"/>
  <c r="G978" i="9"/>
  <c r="E978" i="9"/>
  <c r="C978" i="9"/>
  <c r="O977" i="9"/>
  <c r="K977" i="9"/>
  <c r="J977" i="9"/>
  <c r="H977" i="9"/>
  <c r="G977" i="9"/>
  <c r="E977" i="9"/>
  <c r="C977" i="9"/>
  <c r="O976" i="9"/>
  <c r="K976" i="9"/>
  <c r="J976" i="9"/>
  <c r="H976" i="9"/>
  <c r="G976" i="9"/>
  <c r="E976" i="9"/>
  <c r="C976" i="9"/>
  <c r="O975" i="9"/>
  <c r="K975" i="9"/>
  <c r="J975" i="9"/>
  <c r="H975" i="9"/>
  <c r="G975" i="9"/>
  <c r="E975" i="9"/>
  <c r="C975" i="9"/>
  <c r="O974" i="9"/>
  <c r="K974" i="9"/>
  <c r="J974" i="9"/>
  <c r="H974" i="9"/>
  <c r="G974" i="9"/>
  <c r="E974" i="9"/>
  <c r="C974" i="9"/>
  <c r="O973" i="9"/>
  <c r="K973" i="9"/>
  <c r="J973" i="9"/>
  <c r="H973" i="9"/>
  <c r="G973" i="9"/>
  <c r="E973" i="9"/>
  <c r="C973" i="9"/>
  <c r="O972" i="9"/>
  <c r="K972" i="9"/>
  <c r="J972" i="9"/>
  <c r="H972" i="9"/>
  <c r="G972" i="9"/>
  <c r="E972" i="9"/>
  <c r="C972" i="9"/>
  <c r="O971" i="9"/>
  <c r="K971" i="9"/>
  <c r="J971" i="9"/>
  <c r="H971" i="9"/>
  <c r="G971" i="9"/>
  <c r="E971" i="9"/>
  <c r="C971" i="9"/>
  <c r="O970" i="9"/>
  <c r="K970" i="9"/>
  <c r="J970" i="9"/>
  <c r="H970" i="9"/>
  <c r="G970" i="9"/>
  <c r="E970" i="9"/>
  <c r="C970" i="9"/>
  <c r="O969" i="9"/>
  <c r="K969" i="9"/>
  <c r="J969" i="9"/>
  <c r="H969" i="9"/>
  <c r="G969" i="9"/>
  <c r="F969" i="9"/>
  <c r="E969" i="9"/>
  <c r="C969" i="9"/>
  <c r="O968" i="9"/>
  <c r="K968" i="9"/>
  <c r="J968" i="9"/>
  <c r="H968" i="9"/>
  <c r="G968" i="9"/>
  <c r="F968" i="9"/>
  <c r="E968" i="9"/>
  <c r="C968" i="9"/>
  <c r="O967" i="9"/>
  <c r="K967" i="9"/>
  <c r="J967" i="9"/>
  <c r="H967" i="9"/>
  <c r="G967" i="9"/>
  <c r="F967" i="9"/>
  <c r="E967" i="9"/>
  <c r="C967" i="9"/>
  <c r="O966" i="9"/>
  <c r="K966" i="9"/>
  <c r="J966" i="9"/>
  <c r="H966" i="9"/>
  <c r="G966" i="9"/>
  <c r="F966" i="9"/>
  <c r="E966" i="9"/>
  <c r="C966" i="9"/>
  <c r="O965" i="9"/>
  <c r="K965" i="9"/>
  <c r="J965" i="9"/>
  <c r="H965" i="9"/>
  <c r="G965" i="9"/>
  <c r="F965" i="9"/>
  <c r="E965" i="9"/>
  <c r="C965" i="9"/>
  <c r="O964" i="9"/>
  <c r="K964" i="9"/>
  <c r="J964" i="9"/>
  <c r="H964" i="9"/>
  <c r="G964" i="9"/>
  <c r="F964" i="9"/>
  <c r="E964" i="9"/>
  <c r="C964" i="9"/>
  <c r="O963" i="9"/>
  <c r="K963" i="9"/>
  <c r="J963" i="9"/>
  <c r="H963" i="9"/>
  <c r="G963" i="9"/>
  <c r="F963" i="9"/>
  <c r="E963" i="9"/>
  <c r="C963" i="9"/>
  <c r="O962" i="9"/>
  <c r="K962" i="9"/>
  <c r="J962" i="9"/>
  <c r="H962" i="9"/>
  <c r="G962" i="9"/>
  <c r="F962" i="9"/>
  <c r="E962" i="9"/>
  <c r="C962" i="9"/>
  <c r="O961" i="9"/>
  <c r="K961" i="9"/>
  <c r="J961" i="9"/>
  <c r="H961" i="9"/>
  <c r="G961" i="9"/>
  <c r="F961" i="9"/>
  <c r="E961" i="9"/>
  <c r="C961" i="9"/>
  <c r="O960" i="9"/>
  <c r="K960" i="9"/>
  <c r="J960" i="9"/>
  <c r="H960" i="9"/>
  <c r="G960" i="9"/>
  <c r="F960" i="9"/>
  <c r="E960" i="9"/>
  <c r="C960" i="9"/>
  <c r="O959" i="9"/>
  <c r="K959" i="9"/>
  <c r="J959" i="9"/>
  <c r="H959" i="9"/>
  <c r="G959" i="9"/>
  <c r="F959" i="9"/>
  <c r="E959" i="9"/>
  <c r="C959" i="9"/>
  <c r="O958" i="9"/>
  <c r="K958" i="9"/>
  <c r="J958" i="9"/>
  <c r="H958" i="9"/>
  <c r="G958" i="9"/>
  <c r="E958" i="9"/>
  <c r="C958" i="9"/>
  <c r="O957" i="9"/>
  <c r="K957" i="9"/>
  <c r="J957" i="9"/>
  <c r="H957" i="9"/>
  <c r="G957" i="9"/>
  <c r="E957" i="9"/>
  <c r="C957" i="9"/>
  <c r="O956" i="9"/>
  <c r="K956" i="9"/>
  <c r="J956" i="9"/>
  <c r="H956" i="9"/>
  <c r="G956" i="9"/>
  <c r="F956" i="9"/>
  <c r="E956" i="9"/>
  <c r="C956" i="9"/>
  <c r="O955" i="9"/>
  <c r="K955" i="9"/>
  <c r="J955" i="9"/>
  <c r="H955" i="9"/>
  <c r="G955" i="9"/>
  <c r="F955" i="9"/>
  <c r="E955" i="9"/>
  <c r="C955" i="9"/>
  <c r="O954" i="9"/>
  <c r="K954" i="9"/>
  <c r="J954" i="9"/>
  <c r="H954" i="9"/>
  <c r="G954" i="9"/>
  <c r="E954" i="9"/>
  <c r="C954" i="9"/>
  <c r="O953" i="9"/>
  <c r="K953" i="9"/>
  <c r="J953" i="9"/>
  <c r="H953" i="9"/>
  <c r="G953" i="9"/>
  <c r="E953" i="9"/>
  <c r="C953" i="9"/>
  <c r="O952" i="9"/>
  <c r="K952" i="9"/>
  <c r="J952" i="9"/>
  <c r="H952" i="9"/>
  <c r="G952" i="9"/>
  <c r="F952" i="9"/>
  <c r="E952" i="9"/>
  <c r="C952" i="9"/>
  <c r="O951" i="9"/>
  <c r="K951" i="9"/>
  <c r="J951" i="9"/>
  <c r="H951" i="9"/>
  <c r="G951" i="9"/>
  <c r="F951" i="9"/>
  <c r="E951" i="9"/>
  <c r="C951" i="9"/>
  <c r="O950" i="9"/>
  <c r="K950" i="9"/>
  <c r="J950" i="9"/>
  <c r="H950" i="9"/>
  <c r="G950" i="9"/>
  <c r="E950" i="9"/>
  <c r="C950" i="9"/>
  <c r="O949" i="9"/>
  <c r="K949" i="9"/>
  <c r="J949" i="9"/>
  <c r="H949" i="9"/>
  <c r="G949" i="9"/>
  <c r="E949" i="9"/>
  <c r="C949" i="9"/>
  <c r="O948" i="9"/>
  <c r="K948" i="9"/>
  <c r="J948" i="9"/>
  <c r="H948" i="9"/>
  <c r="G948" i="9"/>
  <c r="F948" i="9"/>
  <c r="E948" i="9"/>
  <c r="C948" i="9"/>
  <c r="O947" i="9"/>
  <c r="K947" i="9"/>
  <c r="J947" i="9"/>
  <c r="H947" i="9"/>
  <c r="G947" i="9"/>
  <c r="F947" i="9"/>
  <c r="E947" i="9"/>
  <c r="C947" i="9"/>
  <c r="O946" i="9"/>
  <c r="K946" i="9"/>
  <c r="J946" i="9"/>
  <c r="H946" i="9"/>
  <c r="G946" i="9"/>
  <c r="E946" i="9"/>
  <c r="C946" i="9"/>
  <c r="O945" i="9"/>
  <c r="K945" i="9"/>
  <c r="J945" i="9"/>
  <c r="H945" i="9"/>
  <c r="G945" i="9"/>
  <c r="E945" i="9"/>
  <c r="C945" i="9"/>
  <c r="O944" i="9"/>
  <c r="K944" i="9"/>
  <c r="J944" i="9"/>
  <c r="H944" i="9"/>
  <c r="G944" i="9"/>
  <c r="F944" i="9"/>
  <c r="E944" i="9"/>
  <c r="C944" i="9"/>
  <c r="O943" i="9"/>
  <c r="K943" i="9"/>
  <c r="J943" i="9"/>
  <c r="H943" i="9"/>
  <c r="G943" i="9"/>
  <c r="F943" i="9"/>
  <c r="E943" i="9"/>
  <c r="C943" i="9"/>
  <c r="O942" i="9"/>
  <c r="K942" i="9"/>
  <c r="J942" i="9"/>
  <c r="H942" i="9"/>
  <c r="G942" i="9"/>
  <c r="E942" i="9"/>
  <c r="C942" i="9"/>
  <c r="O941" i="9"/>
  <c r="N941" i="9"/>
  <c r="K941" i="9"/>
  <c r="J941" i="9"/>
  <c r="H941" i="9"/>
  <c r="G941" i="9"/>
  <c r="E941" i="9"/>
  <c r="C941" i="9"/>
  <c r="O940" i="9"/>
  <c r="K940" i="9"/>
  <c r="J940" i="9"/>
  <c r="H940" i="9"/>
  <c r="G940" i="9"/>
  <c r="F940" i="9"/>
  <c r="E940" i="9"/>
  <c r="C940" i="9"/>
  <c r="O939" i="9"/>
  <c r="K939" i="9"/>
  <c r="J939" i="9"/>
  <c r="H939" i="9"/>
  <c r="G939" i="9"/>
  <c r="F939" i="9"/>
  <c r="E939" i="9"/>
  <c r="C939" i="9"/>
  <c r="O938" i="9"/>
  <c r="K938" i="9"/>
  <c r="J938" i="9"/>
  <c r="H938" i="9"/>
  <c r="G938" i="9"/>
  <c r="E938" i="9"/>
  <c r="C938" i="9"/>
  <c r="O937" i="9"/>
  <c r="K937" i="9"/>
  <c r="J937" i="9"/>
  <c r="H937" i="9"/>
  <c r="G937" i="9"/>
  <c r="E937" i="9"/>
  <c r="C937" i="9"/>
  <c r="O936" i="9"/>
  <c r="K936" i="9"/>
  <c r="J936" i="9"/>
  <c r="H936" i="9"/>
  <c r="G936" i="9"/>
  <c r="F936" i="9"/>
  <c r="E936" i="9"/>
  <c r="C936" i="9"/>
  <c r="O935" i="9"/>
  <c r="K935" i="9"/>
  <c r="J935" i="9"/>
  <c r="H935" i="9"/>
  <c r="G935" i="9"/>
  <c r="F935" i="9"/>
  <c r="E935" i="9"/>
  <c r="C935" i="9"/>
  <c r="O934" i="9"/>
  <c r="K934" i="9"/>
  <c r="J934" i="9"/>
  <c r="H934" i="9"/>
  <c r="G934" i="9"/>
  <c r="E934" i="9"/>
  <c r="C934" i="9"/>
  <c r="O933" i="9"/>
  <c r="K933" i="9"/>
  <c r="J933" i="9"/>
  <c r="H933" i="9"/>
  <c r="G933" i="9"/>
  <c r="E933" i="9"/>
  <c r="C933" i="9"/>
  <c r="O932" i="9"/>
  <c r="K932" i="9"/>
  <c r="J932" i="9"/>
  <c r="H932" i="9"/>
  <c r="G932" i="9"/>
  <c r="F932" i="9"/>
  <c r="E932" i="9"/>
  <c r="C932" i="9"/>
  <c r="O931" i="9"/>
  <c r="K931" i="9"/>
  <c r="J931" i="9"/>
  <c r="H931" i="9"/>
  <c r="G931" i="9"/>
  <c r="F931" i="9"/>
  <c r="E931" i="9"/>
  <c r="C931" i="9"/>
  <c r="O930" i="9"/>
  <c r="K930" i="9"/>
  <c r="J930" i="9"/>
  <c r="H930" i="9"/>
  <c r="G930" i="9"/>
  <c r="E930" i="9"/>
  <c r="C930" i="9"/>
  <c r="O929" i="9"/>
  <c r="K929" i="9"/>
  <c r="J929" i="9"/>
  <c r="I929" i="9"/>
  <c r="H929" i="9"/>
  <c r="G929" i="9"/>
  <c r="E929" i="9"/>
  <c r="C929" i="9"/>
  <c r="O928" i="9"/>
  <c r="K928" i="9"/>
  <c r="J928" i="9"/>
  <c r="H928" i="9"/>
  <c r="G928" i="9"/>
  <c r="F928" i="9"/>
  <c r="E928" i="9"/>
  <c r="C928" i="9"/>
  <c r="O927" i="9"/>
  <c r="K927" i="9"/>
  <c r="J927" i="9"/>
  <c r="H927" i="9"/>
  <c r="G927" i="9"/>
  <c r="F927" i="9"/>
  <c r="E927" i="9"/>
  <c r="C927" i="9"/>
  <c r="O926" i="9"/>
  <c r="K926" i="9"/>
  <c r="J926" i="9"/>
  <c r="H926" i="9"/>
  <c r="G926" i="9"/>
  <c r="E926" i="9"/>
  <c r="C926" i="9"/>
  <c r="O925" i="9"/>
  <c r="K925" i="9"/>
  <c r="J925" i="9"/>
  <c r="H925" i="9"/>
  <c r="G925" i="9"/>
  <c r="E925" i="9"/>
  <c r="C925" i="9"/>
  <c r="O924" i="9"/>
  <c r="K924" i="9"/>
  <c r="J924" i="9"/>
  <c r="H924" i="9"/>
  <c r="G924" i="9"/>
  <c r="F924" i="9"/>
  <c r="E924" i="9"/>
  <c r="C924" i="9"/>
  <c r="O923" i="9"/>
  <c r="K923" i="9"/>
  <c r="J923" i="9"/>
  <c r="H923" i="9"/>
  <c r="G923" i="9"/>
  <c r="F923" i="9"/>
  <c r="E923" i="9"/>
  <c r="C923" i="9"/>
  <c r="O922" i="9"/>
  <c r="K922" i="9"/>
  <c r="J922" i="9"/>
  <c r="H922" i="9"/>
  <c r="G922" i="9"/>
  <c r="E922" i="9"/>
  <c r="C922" i="9"/>
  <c r="O921" i="9"/>
  <c r="K921" i="9"/>
  <c r="J921" i="9"/>
  <c r="H921" i="9"/>
  <c r="G921" i="9"/>
  <c r="E921" i="9"/>
  <c r="C921" i="9"/>
  <c r="O920" i="9"/>
  <c r="K920" i="9"/>
  <c r="J920" i="9"/>
  <c r="H920" i="9"/>
  <c r="G920" i="9"/>
  <c r="F920" i="9"/>
  <c r="E920" i="9"/>
  <c r="C920" i="9"/>
  <c r="O919" i="9"/>
  <c r="K919" i="9"/>
  <c r="J919" i="9"/>
  <c r="H919" i="9"/>
  <c r="G919" i="9"/>
  <c r="F919" i="9"/>
  <c r="E919" i="9"/>
  <c r="C919" i="9"/>
  <c r="O918" i="9"/>
  <c r="K918" i="9"/>
  <c r="J918" i="9"/>
  <c r="H918" i="9"/>
  <c r="G918" i="9"/>
  <c r="E918" i="9"/>
  <c r="C918" i="9"/>
  <c r="O917" i="9"/>
  <c r="K917" i="9"/>
  <c r="J917" i="9"/>
  <c r="H917" i="9"/>
  <c r="G917" i="9"/>
  <c r="F917" i="9"/>
  <c r="E917" i="9"/>
  <c r="C917" i="9"/>
  <c r="O916" i="9"/>
  <c r="K916" i="9"/>
  <c r="J916" i="9"/>
  <c r="H916" i="9"/>
  <c r="G916" i="9"/>
  <c r="E916" i="9"/>
  <c r="C916" i="9"/>
  <c r="O915" i="9"/>
  <c r="K915" i="9"/>
  <c r="J915" i="9"/>
  <c r="H915" i="9"/>
  <c r="G915" i="9"/>
  <c r="F915" i="9"/>
  <c r="E915" i="9"/>
  <c r="C915" i="9"/>
  <c r="O914" i="9"/>
  <c r="K914" i="9"/>
  <c r="J914" i="9"/>
  <c r="H914" i="9"/>
  <c r="G914" i="9"/>
  <c r="E914" i="9"/>
  <c r="C914" i="9"/>
  <c r="O913" i="9"/>
  <c r="K913" i="9"/>
  <c r="J913" i="9"/>
  <c r="H913" i="9"/>
  <c r="G913" i="9"/>
  <c r="F913" i="9"/>
  <c r="E913" i="9"/>
  <c r="C913" i="9"/>
  <c r="O912" i="9"/>
  <c r="K912" i="9"/>
  <c r="J912" i="9"/>
  <c r="H912" i="9"/>
  <c r="G912" i="9"/>
  <c r="E912" i="9"/>
  <c r="C912" i="9"/>
  <c r="O911" i="9"/>
  <c r="K911" i="9"/>
  <c r="J911" i="9"/>
  <c r="H911" i="9"/>
  <c r="G911" i="9"/>
  <c r="F911" i="9"/>
  <c r="E911" i="9"/>
  <c r="C911" i="9"/>
  <c r="O910" i="9"/>
  <c r="K910" i="9"/>
  <c r="J910" i="9"/>
  <c r="H910" i="9"/>
  <c r="G910" i="9"/>
  <c r="E910" i="9"/>
  <c r="C910" i="9"/>
  <c r="O909" i="9"/>
  <c r="K909" i="9"/>
  <c r="J909" i="9"/>
  <c r="H909" i="9"/>
  <c r="G909" i="9"/>
  <c r="F909" i="9"/>
  <c r="E909" i="9"/>
  <c r="C909" i="9"/>
  <c r="O908" i="9"/>
  <c r="K908" i="9"/>
  <c r="J908" i="9"/>
  <c r="H908" i="9"/>
  <c r="G908" i="9"/>
  <c r="F908" i="9"/>
  <c r="E908" i="9"/>
  <c r="C908" i="9"/>
  <c r="O907" i="9"/>
  <c r="K907" i="9"/>
  <c r="J907" i="9"/>
  <c r="H907" i="9"/>
  <c r="G907" i="9"/>
  <c r="F907" i="9"/>
  <c r="E907" i="9"/>
  <c r="C907" i="9"/>
  <c r="O906" i="9"/>
  <c r="K906" i="9"/>
  <c r="J906" i="9"/>
  <c r="H906" i="9"/>
  <c r="G906" i="9"/>
  <c r="F906" i="9"/>
  <c r="E906" i="9"/>
  <c r="C906" i="9"/>
  <c r="O905" i="9"/>
  <c r="K905" i="9"/>
  <c r="J905" i="9"/>
  <c r="H905" i="9"/>
  <c r="G905" i="9"/>
  <c r="F905" i="9"/>
  <c r="E905" i="9"/>
  <c r="C905" i="9"/>
  <c r="O904" i="9"/>
  <c r="K904" i="9"/>
  <c r="J904" i="9"/>
  <c r="H904" i="9"/>
  <c r="G904" i="9"/>
  <c r="F904" i="9"/>
  <c r="E904" i="9"/>
  <c r="C904" i="9"/>
  <c r="O903" i="9"/>
  <c r="K903" i="9"/>
  <c r="J903" i="9"/>
  <c r="H903" i="9"/>
  <c r="G903" i="9"/>
  <c r="F903" i="9"/>
  <c r="E903" i="9"/>
  <c r="C903" i="9"/>
  <c r="O902" i="9"/>
  <c r="K902" i="9"/>
  <c r="J902" i="9"/>
  <c r="H902" i="9"/>
  <c r="G902" i="9"/>
  <c r="F902" i="9"/>
  <c r="E902" i="9"/>
  <c r="C902" i="9"/>
  <c r="O901" i="9"/>
  <c r="K901" i="9"/>
  <c r="J901" i="9"/>
  <c r="H901" i="9"/>
  <c r="G901" i="9"/>
  <c r="F901" i="9"/>
  <c r="E901" i="9"/>
  <c r="C901" i="9"/>
  <c r="O900" i="9"/>
  <c r="K900" i="9"/>
  <c r="J900" i="9"/>
  <c r="H900" i="9"/>
  <c r="G900" i="9"/>
  <c r="F900" i="9"/>
  <c r="E900" i="9"/>
  <c r="C900" i="9"/>
  <c r="O899" i="9"/>
  <c r="K899" i="9"/>
  <c r="J899" i="9"/>
  <c r="H899" i="9"/>
  <c r="G899" i="9"/>
  <c r="F899" i="9"/>
  <c r="E899" i="9"/>
  <c r="C899" i="9"/>
  <c r="O898" i="9"/>
  <c r="K898" i="9"/>
  <c r="J898" i="9"/>
  <c r="H898" i="9"/>
  <c r="G898" i="9"/>
  <c r="E898" i="9"/>
  <c r="C898" i="9"/>
  <c r="O897" i="9"/>
  <c r="K897" i="9"/>
  <c r="J897" i="9"/>
  <c r="H897" i="9"/>
  <c r="G897" i="9"/>
  <c r="E897" i="9"/>
  <c r="C897" i="9"/>
  <c r="O896" i="9"/>
  <c r="K896" i="9"/>
  <c r="J896" i="9"/>
  <c r="H896" i="9"/>
  <c r="G896" i="9"/>
  <c r="F896" i="9"/>
  <c r="E896" i="9"/>
  <c r="C896" i="9"/>
  <c r="O895" i="9"/>
  <c r="K895" i="9"/>
  <c r="J895" i="9"/>
  <c r="H895" i="9"/>
  <c r="G895" i="9"/>
  <c r="F895" i="9"/>
  <c r="E895" i="9"/>
  <c r="C895" i="9"/>
  <c r="O894" i="9"/>
  <c r="K894" i="9"/>
  <c r="J894" i="9"/>
  <c r="H894" i="9"/>
  <c r="G894" i="9"/>
  <c r="E894" i="9"/>
  <c r="C894" i="9"/>
  <c r="O893" i="9"/>
  <c r="K893" i="9"/>
  <c r="J893" i="9"/>
  <c r="H893" i="9"/>
  <c r="G893" i="9"/>
  <c r="E893" i="9"/>
  <c r="C893" i="9"/>
  <c r="O892" i="9"/>
  <c r="K892" i="9"/>
  <c r="J892" i="9"/>
  <c r="H892" i="9"/>
  <c r="G892" i="9"/>
  <c r="E892" i="9"/>
  <c r="C892" i="9"/>
  <c r="O891" i="9"/>
  <c r="K891" i="9"/>
  <c r="J891" i="9"/>
  <c r="H891" i="9"/>
  <c r="G891" i="9"/>
  <c r="F891" i="9"/>
  <c r="E891" i="9"/>
  <c r="C891" i="9"/>
  <c r="O890" i="9"/>
  <c r="K890" i="9"/>
  <c r="J890" i="9"/>
  <c r="H890" i="9"/>
  <c r="G890" i="9"/>
  <c r="E890" i="9"/>
  <c r="C890" i="9"/>
  <c r="O889" i="9"/>
  <c r="K889" i="9"/>
  <c r="J889" i="9"/>
  <c r="H889" i="9"/>
  <c r="G889" i="9"/>
  <c r="E889" i="9"/>
  <c r="C889" i="9"/>
  <c r="O888" i="9"/>
  <c r="K888" i="9"/>
  <c r="J888" i="9"/>
  <c r="H888" i="9"/>
  <c r="G888" i="9"/>
  <c r="E888" i="9"/>
  <c r="C888" i="9"/>
  <c r="O887" i="9"/>
  <c r="K887" i="9"/>
  <c r="J887" i="9"/>
  <c r="H887" i="9"/>
  <c r="G887" i="9"/>
  <c r="F887" i="9"/>
  <c r="E887" i="9"/>
  <c r="C887" i="9"/>
  <c r="O886" i="9"/>
  <c r="K886" i="9"/>
  <c r="J886" i="9"/>
  <c r="H886" i="9"/>
  <c r="G886" i="9"/>
  <c r="E886" i="9"/>
  <c r="C886" i="9"/>
  <c r="O885" i="9"/>
  <c r="K885" i="9"/>
  <c r="J885" i="9"/>
  <c r="H885" i="9"/>
  <c r="G885" i="9"/>
  <c r="E885" i="9"/>
  <c r="C885" i="9"/>
  <c r="O884" i="9"/>
  <c r="K884" i="9"/>
  <c r="J884" i="9"/>
  <c r="H884" i="9"/>
  <c r="G884" i="9"/>
  <c r="E884" i="9"/>
  <c r="C884" i="9"/>
  <c r="O883" i="9"/>
  <c r="K883" i="9"/>
  <c r="J883" i="9"/>
  <c r="H883" i="9"/>
  <c r="G883" i="9"/>
  <c r="F883" i="9"/>
  <c r="E883" i="9"/>
  <c r="C883" i="9"/>
  <c r="O882" i="9"/>
  <c r="K882" i="9"/>
  <c r="J882" i="9"/>
  <c r="H882" i="9"/>
  <c r="G882" i="9"/>
  <c r="E882" i="9"/>
  <c r="C882" i="9"/>
  <c r="O881" i="9"/>
  <c r="K881" i="9"/>
  <c r="J881" i="9"/>
  <c r="H881" i="9"/>
  <c r="G881" i="9"/>
  <c r="E881" i="9"/>
  <c r="C881" i="9"/>
  <c r="O880" i="9"/>
  <c r="K880" i="9"/>
  <c r="J880" i="9"/>
  <c r="H880" i="9"/>
  <c r="G880" i="9"/>
  <c r="E880" i="9"/>
  <c r="C880" i="9"/>
  <c r="O879" i="9"/>
  <c r="K879" i="9"/>
  <c r="J879" i="9"/>
  <c r="H879" i="9"/>
  <c r="G879" i="9"/>
  <c r="F879" i="9"/>
  <c r="E879" i="9"/>
  <c r="C879" i="9"/>
  <c r="O878" i="9"/>
  <c r="K878" i="9"/>
  <c r="J878" i="9"/>
  <c r="H878" i="9"/>
  <c r="G878" i="9"/>
  <c r="E878" i="9"/>
  <c r="C878" i="9"/>
  <c r="O877" i="9"/>
  <c r="K877" i="9"/>
  <c r="J877" i="9"/>
  <c r="H877" i="9"/>
  <c r="G877" i="9"/>
  <c r="E877" i="9"/>
  <c r="C877" i="9"/>
  <c r="O876" i="9"/>
  <c r="K876" i="9"/>
  <c r="J876" i="9"/>
  <c r="H876" i="9"/>
  <c r="G876" i="9"/>
  <c r="E876" i="9"/>
  <c r="C876" i="9"/>
  <c r="O875" i="9"/>
  <c r="K875" i="9"/>
  <c r="J875" i="9"/>
  <c r="H875" i="9"/>
  <c r="G875" i="9"/>
  <c r="F875" i="9"/>
  <c r="E875" i="9"/>
  <c r="C875" i="9"/>
  <c r="O874" i="9"/>
  <c r="K874" i="9"/>
  <c r="J874" i="9"/>
  <c r="H874" i="9"/>
  <c r="G874" i="9"/>
  <c r="E874" i="9"/>
  <c r="C874" i="9"/>
  <c r="O873" i="9"/>
  <c r="K873" i="9"/>
  <c r="J873" i="9"/>
  <c r="I873" i="9"/>
  <c r="H873" i="9"/>
  <c r="G873" i="9"/>
  <c r="E873" i="9"/>
  <c r="C873" i="9"/>
  <c r="O872" i="9"/>
  <c r="K872" i="9"/>
  <c r="J872" i="9"/>
  <c r="H872" i="9"/>
  <c r="G872" i="9"/>
  <c r="E872" i="9"/>
  <c r="C872" i="9"/>
  <c r="O871" i="9"/>
  <c r="K871" i="9"/>
  <c r="J871" i="9"/>
  <c r="H871" i="9"/>
  <c r="G871" i="9"/>
  <c r="F871" i="9"/>
  <c r="E871" i="9"/>
  <c r="C871" i="9"/>
  <c r="O870" i="9"/>
  <c r="K870" i="9"/>
  <c r="J870" i="9"/>
  <c r="H870" i="9"/>
  <c r="G870" i="9"/>
  <c r="E870" i="9"/>
  <c r="C870" i="9"/>
  <c r="O869" i="9"/>
  <c r="K869" i="9"/>
  <c r="J869" i="9"/>
  <c r="H869" i="9"/>
  <c r="G869" i="9"/>
  <c r="E869" i="9"/>
  <c r="C869" i="9"/>
  <c r="O868" i="9"/>
  <c r="K868" i="9"/>
  <c r="J868" i="9"/>
  <c r="H868" i="9"/>
  <c r="G868" i="9"/>
  <c r="E868" i="9"/>
  <c r="C868" i="9"/>
  <c r="O867" i="9"/>
  <c r="K867" i="9"/>
  <c r="J867" i="9"/>
  <c r="H867" i="9"/>
  <c r="G867" i="9"/>
  <c r="F867" i="9"/>
  <c r="E867" i="9"/>
  <c r="C867" i="9"/>
  <c r="O866" i="9"/>
  <c r="K866" i="9"/>
  <c r="J866" i="9"/>
  <c r="H866" i="9"/>
  <c r="G866" i="9"/>
  <c r="E866" i="9"/>
  <c r="C866" i="9"/>
  <c r="O865" i="9"/>
  <c r="K865" i="9"/>
  <c r="J865" i="9"/>
  <c r="H865" i="9"/>
  <c r="G865" i="9"/>
  <c r="E865" i="9"/>
  <c r="C865" i="9"/>
  <c r="O864" i="9"/>
  <c r="K864" i="9"/>
  <c r="J864" i="9"/>
  <c r="I864" i="9"/>
  <c r="H864" i="9"/>
  <c r="G864" i="9"/>
  <c r="E864" i="9"/>
  <c r="C864" i="9"/>
  <c r="O863" i="9"/>
  <c r="K863" i="9"/>
  <c r="J863" i="9"/>
  <c r="H863" i="9"/>
  <c r="G863" i="9"/>
  <c r="F863" i="9"/>
  <c r="E863" i="9"/>
  <c r="C863" i="9"/>
  <c r="O862" i="9"/>
  <c r="K862" i="9"/>
  <c r="J862" i="9"/>
  <c r="I862" i="9"/>
  <c r="H862" i="9"/>
  <c r="G862" i="9"/>
  <c r="F862" i="9"/>
  <c r="E862" i="9"/>
  <c r="C862" i="9"/>
  <c r="O861" i="9"/>
  <c r="N861" i="9"/>
  <c r="K861" i="9"/>
  <c r="J861" i="9"/>
  <c r="H861" i="9"/>
  <c r="G861" i="9"/>
  <c r="E861" i="9"/>
  <c r="C861" i="9"/>
  <c r="O860" i="9"/>
  <c r="K860" i="9"/>
  <c r="J860" i="9"/>
  <c r="H860" i="9"/>
  <c r="G860" i="9"/>
  <c r="E860" i="9"/>
  <c r="C860" i="9"/>
  <c r="O859" i="9"/>
  <c r="K859" i="9"/>
  <c r="J859" i="9"/>
  <c r="H859" i="9"/>
  <c r="G859" i="9"/>
  <c r="E859" i="9"/>
  <c r="C859" i="9"/>
  <c r="O858" i="9"/>
  <c r="K858" i="9"/>
  <c r="J858" i="9"/>
  <c r="H858" i="9"/>
  <c r="G858" i="9"/>
  <c r="E858" i="9"/>
  <c r="C858" i="9"/>
  <c r="O857" i="9"/>
  <c r="K857" i="9"/>
  <c r="J857" i="9"/>
  <c r="H857" i="9"/>
  <c r="G857" i="9"/>
  <c r="E857" i="9"/>
  <c r="C857" i="9"/>
  <c r="O856" i="9"/>
  <c r="K856" i="9"/>
  <c r="J856" i="9"/>
  <c r="H856" i="9"/>
  <c r="G856" i="9"/>
  <c r="F856" i="9"/>
  <c r="E856" i="9"/>
  <c r="C856" i="9"/>
  <c r="O855" i="9"/>
  <c r="K855" i="9"/>
  <c r="J855" i="9"/>
  <c r="H855" i="9"/>
  <c r="G855" i="9"/>
  <c r="E855" i="9"/>
  <c r="C855" i="9"/>
  <c r="O854" i="9"/>
  <c r="K854" i="9"/>
  <c r="J854" i="9"/>
  <c r="H854" i="9"/>
  <c r="G854" i="9"/>
  <c r="F854" i="9"/>
  <c r="E854" i="9"/>
  <c r="C854" i="9"/>
  <c r="O853" i="9"/>
  <c r="K853" i="9"/>
  <c r="J853" i="9"/>
  <c r="H853" i="9"/>
  <c r="G853" i="9"/>
  <c r="E853" i="9"/>
  <c r="C853" i="9"/>
  <c r="O852" i="9"/>
  <c r="K852" i="9"/>
  <c r="J852" i="9"/>
  <c r="H852" i="9"/>
  <c r="G852" i="9"/>
  <c r="F852" i="9"/>
  <c r="E852" i="9"/>
  <c r="C852" i="9"/>
  <c r="O851" i="9"/>
  <c r="K851" i="9"/>
  <c r="J851" i="9"/>
  <c r="H851" i="9"/>
  <c r="G851" i="9"/>
  <c r="E851" i="9"/>
  <c r="C851" i="9"/>
  <c r="O850" i="9"/>
  <c r="K850" i="9"/>
  <c r="J850" i="9"/>
  <c r="H850" i="9"/>
  <c r="G850" i="9"/>
  <c r="F850" i="9"/>
  <c r="E850" i="9"/>
  <c r="C850" i="9"/>
  <c r="O849" i="9"/>
  <c r="K849" i="9"/>
  <c r="J849" i="9"/>
  <c r="H849" i="9"/>
  <c r="G849" i="9"/>
  <c r="E849" i="9"/>
  <c r="C849" i="9"/>
  <c r="O848" i="9"/>
  <c r="K848" i="9"/>
  <c r="J848" i="9"/>
  <c r="H848" i="9"/>
  <c r="G848" i="9"/>
  <c r="F848" i="9"/>
  <c r="E848" i="9"/>
  <c r="C848" i="9"/>
  <c r="O847" i="9"/>
  <c r="K847" i="9"/>
  <c r="J847" i="9"/>
  <c r="H847" i="9"/>
  <c r="G847" i="9"/>
  <c r="F847" i="9"/>
  <c r="E847" i="9"/>
  <c r="C847" i="9"/>
  <c r="O846" i="9"/>
  <c r="K846" i="9"/>
  <c r="J846" i="9"/>
  <c r="H846" i="9"/>
  <c r="G846" i="9"/>
  <c r="F846" i="9"/>
  <c r="E846" i="9"/>
  <c r="C846" i="9"/>
  <c r="O845" i="9"/>
  <c r="K845" i="9"/>
  <c r="J845" i="9"/>
  <c r="I845" i="9"/>
  <c r="H845" i="9"/>
  <c r="G845" i="9"/>
  <c r="F845" i="9"/>
  <c r="E845" i="9"/>
  <c r="C845" i="9"/>
  <c r="O844" i="9"/>
  <c r="K844" i="9"/>
  <c r="J844" i="9"/>
  <c r="H844" i="9"/>
  <c r="G844" i="9"/>
  <c r="F844" i="9"/>
  <c r="E844" i="9"/>
  <c r="C844" i="9"/>
  <c r="O843" i="9"/>
  <c r="K843" i="9"/>
  <c r="J843" i="9"/>
  <c r="H843" i="9"/>
  <c r="G843" i="9"/>
  <c r="F843" i="9"/>
  <c r="E843" i="9"/>
  <c r="C843" i="9"/>
  <c r="O842" i="9"/>
  <c r="K842" i="9"/>
  <c r="J842" i="9"/>
  <c r="H842" i="9"/>
  <c r="G842" i="9"/>
  <c r="F842" i="9"/>
  <c r="E842" i="9"/>
  <c r="C842" i="9"/>
  <c r="O841" i="9"/>
  <c r="K841" i="9"/>
  <c r="J841" i="9"/>
  <c r="H841" i="9"/>
  <c r="G841" i="9"/>
  <c r="F841" i="9"/>
  <c r="E841" i="9"/>
  <c r="C841" i="9"/>
  <c r="O840" i="9"/>
  <c r="K840" i="9"/>
  <c r="J840" i="9"/>
  <c r="H840" i="9"/>
  <c r="G840" i="9"/>
  <c r="F840" i="9"/>
  <c r="E840" i="9"/>
  <c r="C840" i="9"/>
  <c r="O839" i="9"/>
  <c r="K839" i="9"/>
  <c r="J839" i="9"/>
  <c r="H839" i="9"/>
  <c r="G839" i="9"/>
  <c r="F839" i="9"/>
  <c r="E839" i="9"/>
  <c r="C839" i="9"/>
  <c r="O838" i="9"/>
  <c r="K838" i="9"/>
  <c r="J838" i="9"/>
  <c r="H838" i="9"/>
  <c r="G838" i="9"/>
  <c r="F838" i="9"/>
  <c r="E838" i="9"/>
  <c r="C838" i="9"/>
  <c r="O837" i="9"/>
  <c r="K837" i="9"/>
  <c r="J837" i="9"/>
  <c r="I837" i="9"/>
  <c r="H837" i="9"/>
  <c r="G837" i="9"/>
  <c r="E837" i="9"/>
  <c r="C837" i="9"/>
  <c r="O836" i="9"/>
  <c r="K836" i="9"/>
  <c r="J836" i="9"/>
  <c r="H836" i="9"/>
  <c r="G836" i="9"/>
  <c r="E836" i="9"/>
  <c r="C836" i="9"/>
  <c r="O835" i="9"/>
  <c r="K835" i="9"/>
  <c r="J835" i="9"/>
  <c r="H835" i="9"/>
  <c r="G835" i="9"/>
  <c r="F835" i="9"/>
  <c r="E835" i="9"/>
  <c r="C835" i="9"/>
  <c r="O834" i="9"/>
  <c r="K834" i="9"/>
  <c r="J834" i="9"/>
  <c r="H834" i="9"/>
  <c r="G834" i="9"/>
  <c r="F834" i="9"/>
  <c r="E834" i="9"/>
  <c r="C834" i="9"/>
  <c r="O833" i="9"/>
  <c r="K833" i="9"/>
  <c r="J833" i="9"/>
  <c r="H833" i="9"/>
  <c r="G833" i="9"/>
  <c r="E833" i="9"/>
  <c r="C833" i="9"/>
  <c r="O832" i="9"/>
  <c r="K832" i="9"/>
  <c r="J832" i="9"/>
  <c r="H832" i="9"/>
  <c r="G832" i="9"/>
  <c r="E832" i="9"/>
  <c r="C832" i="9"/>
  <c r="O831" i="9"/>
  <c r="K831" i="9"/>
  <c r="J831" i="9"/>
  <c r="H831" i="9"/>
  <c r="G831" i="9"/>
  <c r="F831" i="9"/>
  <c r="E831" i="9"/>
  <c r="C831" i="9"/>
  <c r="O830" i="9"/>
  <c r="K830" i="9"/>
  <c r="J830" i="9"/>
  <c r="H830" i="9"/>
  <c r="G830" i="9"/>
  <c r="F830" i="9"/>
  <c r="E830" i="9"/>
  <c r="C830" i="9"/>
  <c r="O829" i="9"/>
  <c r="K829" i="9"/>
  <c r="J829" i="9"/>
  <c r="I829" i="9"/>
  <c r="H829" i="9"/>
  <c r="G829" i="9"/>
  <c r="E829" i="9"/>
  <c r="C829" i="9"/>
  <c r="O828" i="9"/>
  <c r="K828" i="9"/>
  <c r="J828" i="9"/>
  <c r="H828" i="9"/>
  <c r="G828" i="9"/>
  <c r="E828" i="9"/>
  <c r="C828" i="9"/>
  <c r="O827" i="9"/>
  <c r="K827" i="9"/>
  <c r="J827" i="9"/>
  <c r="H827" i="9"/>
  <c r="G827" i="9"/>
  <c r="F827" i="9"/>
  <c r="E827" i="9"/>
  <c r="C827" i="9"/>
  <c r="O826" i="9"/>
  <c r="K826" i="9"/>
  <c r="J826" i="9"/>
  <c r="H826" i="9"/>
  <c r="G826" i="9"/>
  <c r="F826" i="9"/>
  <c r="E826" i="9"/>
  <c r="C826" i="9"/>
  <c r="O825" i="9"/>
  <c r="K825" i="9"/>
  <c r="J825" i="9"/>
  <c r="I825" i="9"/>
  <c r="H825" i="9"/>
  <c r="G825" i="9"/>
  <c r="E825" i="9"/>
  <c r="C825" i="9"/>
  <c r="O824" i="9"/>
  <c r="K824" i="9"/>
  <c r="J824" i="9"/>
  <c r="H824" i="9"/>
  <c r="G824" i="9"/>
  <c r="E824" i="9"/>
  <c r="C824" i="9"/>
  <c r="O823" i="9"/>
  <c r="K823" i="9"/>
  <c r="J823" i="9"/>
  <c r="H823" i="9"/>
  <c r="G823" i="9"/>
  <c r="F823" i="9"/>
  <c r="E823" i="9"/>
  <c r="C823" i="9"/>
  <c r="O822" i="9"/>
  <c r="K822" i="9"/>
  <c r="J822" i="9"/>
  <c r="H822" i="9"/>
  <c r="G822" i="9"/>
  <c r="F822" i="9"/>
  <c r="E822" i="9"/>
  <c r="C822" i="9"/>
  <c r="O821" i="9"/>
  <c r="N821" i="9"/>
  <c r="K821" i="9"/>
  <c r="J821" i="9"/>
  <c r="I821" i="9"/>
  <c r="H821" i="9"/>
  <c r="G821" i="9"/>
  <c r="E821" i="9"/>
  <c r="C821" i="9"/>
  <c r="O820" i="9"/>
  <c r="K820" i="9"/>
  <c r="J820" i="9"/>
  <c r="H820" i="9"/>
  <c r="G820" i="9"/>
  <c r="E820" i="9"/>
  <c r="C820" i="9"/>
  <c r="O819" i="9"/>
  <c r="K819" i="9"/>
  <c r="J819" i="9"/>
  <c r="H819" i="9"/>
  <c r="G819" i="9"/>
  <c r="F819" i="9"/>
  <c r="E819" i="9"/>
  <c r="C819" i="9"/>
  <c r="O818" i="9"/>
  <c r="K818" i="9"/>
  <c r="J818" i="9"/>
  <c r="H818" i="9"/>
  <c r="G818" i="9"/>
  <c r="F818" i="9"/>
  <c r="E818" i="9"/>
  <c r="C818" i="9"/>
  <c r="O817" i="9"/>
  <c r="N817" i="9"/>
  <c r="K817" i="9"/>
  <c r="J817" i="9"/>
  <c r="H817" i="9"/>
  <c r="G817" i="9"/>
  <c r="E817" i="9"/>
  <c r="C817" i="9"/>
  <c r="O816" i="9"/>
  <c r="K816" i="9"/>
  <c r="J816" i="9"/>
  <c r="H816" i="9"/>
  <c r="G816" i="9"/>
  <c r="E816" i="9"/>
  <c r="C816" i="9"/>
  <c r="O815" i="9"/>
  <c r="K815" i="9"/>
  <c r="J815" i="9"/>
  <c r="H815" i="9"/>
  <c r="G815" i="9"/>
  <c r="F815" i="9"/>
  <c r="E815" i="9"/>
  <c r="C815" i="9"/>
  <c r="O814" i="9"/>
  <c r="K814" i="9"/>
  <c r="J814" i="9"/>
  <c r="H814" i="9"/>
  <c r="G814" i="9"/>
  <c r="F814" i="9"/>
  <c r="E814" i="9"/>
  <c r="C814" i="9"/>
  <c r="O813" i="9"/>
  <c r="N813" i="9"/>
  <c r="K813" i="9"/>
  <c r="J813" i="9"/>
  <c r="I813" i="9"/>
  <c r="H813" i="9"/>
  <c r="G813" i="9"/>
  <c r="E813" i="9"/>
  <c r="C813" i="9"/>
  <c r="O812" i="9"/>
  <c r="K812" i="9"/>
  <c r="J812" i="9"/>
  <c r="H812" i="9"/>
  <c r="G812" i="9"/>
  <c r="E812" i="9"/>
  <c r="C812" i="9"/>
  <c r="O811" i="9"/>
  <c r="K811" i="9"/>
  <c r="J811" i="9"/>
  <c r="H811" i="9"/>
  <c r="G811" i="9"/>
  <c r="F811" i="9"/>
  <c r="E811" i="9"/>
  <c r="C811" i="9"/>
  <c r="O810" i="9"/>
  <c r="K810" i="9"/>
  <c r="J810" i="9"/>
  <c r="H810" i="9"/>
  <c r="G810" i="9"/>
  <c r="F810" i="9"/>
  <c r="E810" i="9"/>
  <c r="C810" i="9"/>
  <c r="O809" i="9"/>
  <c r="K809" i="9"/>
  <c r="J809" i="9"/>
  <c r="H809" i="9"/>
  <c r="G809" i="9"/>
  <c r="E809" i="9"/>
  <c r="C809" i="9"/>
  <c r="O808" i="9"/>
  <c r="K808" i="9"/>
  <c r="J808" i="9"/>
  <c r="H808" i="9"/>
  <c r="G808" i="9"/>
  <c r="E808" i="9"/>
  <c r="C808" i="9"/>
  <c r="O807" i="9"/>
  <c r="K807" i="9"/>
  <c r="J807" i="9"/>
  <c r="H807" i="9"/>
  <c r="G807" i="9"/>
  <c r="F807" i="9"/>
  <c r="E807" i="9"/>
  <c r="C807" i="9"/>
  <c r="O806" i="9"/>
  <c r="N806" i="9"/>
  <c r="K806" i="9"/>
  <c r="J806" i="9"/>
  <c r="H806" i="9"/>
  <c r="G806" i="9"/>
  <c r="F806" i="9"/>
  <c r="E806" i="9"/>
  <c r="C806" i="9"/>
  <c r="O805" i="9"/>
  <c r="N805" i="9"/>
  <c r="K805" i="9"/>
  <c r="J805" i="9"/>
  <c r="I805" i="9"/>
  <c r="H805" i="9"/>
  <c r="G805" i="9"/>
  <c r="E805" i="9"/>
  <c r="C805" i="9"/>
  <c r="O804" i="9"/>
  <c r="K804" i="9"/>
  <c r="J804" i="9"/>
  <c r="H804" i="9"/>
  <c r="G804" i="9"/>
  <c r="E804" i="9"/>
  <c r="C804" i="9"/>
  <c r="O803" i="9"/>
  <c r="K803" i="9"/>
  <c r="J803" i="9"/>
  <c r="H803" i="9"/>
  <c r="G803" i="9"/>
  <c r="F803" i="9"/>
  <c r="E803" i="9"/>
  <c r="C803" i="9"/>
  <c r="O802" i="9"/>
  <c r="K802" i="9"/>
  <c r="J802" i="9"/>
  <c r="H802" i="9"/>
  <c r="G802" i="9"/>
  <c r="F802" i="9"/>
  <c r="E802" i="9"/>
  <c r="C802" i="9"/>
  <c r="O801" i="9"/>
  <c r="K801" i="9"/>
  <c r="J801" i="9"/>
  <c r="H801" i="9"/>
  <c r="G801" i="9"/>
  <c r="F801" i="9"/>
  <c r="E801" i="9"/>
  <c r="C801" i="9"/>
  <c r="O800" i="9"/>
  <c r="K800" i="9"/>
  <c r="J800" i="9"/>
  <c r="H800" i="9"/>
  <c r="G800" i="9"/>
  <c r="F800" i="9"/>
  <c r="E800" i="9"/>
  <c r="C800" i="9"/>
  <c r="O799" i="9"/>
  <c r="K799" i="9"/>
  <c r="J799" i="9"/>
  <c r="H799" i="9"/>
  <c r="G799" i="9"/>
  <c r="F799" i="9"/>
  <c r="E799" i="9"/>
  <c r="C799" i="9"/>
  <c r="O798" i="9"/>
  <c r="K798" i="9"/>
  <c r="J798" i="9"/>
  <c r="H798" i="9"/>
  <c r="G798" i="9"/>
  <c r="E798" i="9"/>
  <c r="C798" i="9"/>
  <c r="O797" i="9"/>
  <c r="N797" i="9"/>
  <c r="K797" i="9"/>
  <c r="J797" i="9"/>
  <c r="I797" i="9"/>
  <c r="H797" i="9"/>
  <c r="G797" i="9"/>
  <c r="E797" i="9"/>
  <c r="C797" i="9"/>
  <c r="O796" i="9"/>
  <c r="K796" i="9"/>
  <c r="J796" i="9"/>
  <c r="H796" i="9"/>
  <c r="G796" i="9"/>
  <c r="E796" i="9"/>
  <c r="C796" i="9"/>
  <c r="O795" i="9"/>
  <c r="K795" i="9"/>
  <c r="J795" i="9"/>
  <c r="H795" i="9"/>
  <c r="G795" i="9"/>
  <c r="F795" i="9"/>
  <c r="E795" i="9"/>
  <c r="C795" i="9"/>
  <c r="O794" i="9"/>
  <c r="K794" i="9"/>
  <c r="J794" i="9"/>
  <c r="H794" i="9"/>
  <c r="G794" i="9"/>
  <c r="E794" i="9"/>
  <c r="C794" i="9"/>
  <c r="O793" i="9"/>
  <c r="N793" i="9"/>
  <c r="K793" i="9"/>
  <c r="J793" i="9"/>
  <c r="H793" i="9"/>
  <c r="G793" i="9"/>
  <c r="F793" i="9"/>
  <c r="E793" i="9"/>
  <c r="C793" i="9"/>
  <c r="O792" i="9"/>
  <c r="K792" i="9"/>
  <c r="J792" i="9"/>
  <c r="H792" i="9"/>
  <c r="G792" i="9"/>
  <c r="E792" i="9"/>
  <c r="C792" i="9"/>
  <c r="O791" i="9"/>
  <c r="K791" i="9"/>
  <c r="J791" i="9"/>
  <c r="H791" i="9"/>
  <c r="G791" i="9"/>
  <c r="F791" i="9"/>
  <c r="E791" i="9"/>
  <c r="C791" i="9"/>
  <c r="O790" i="9"/>
  <c r="K790" i="9"/>
  <c r="J790" i="9"/>
  <c r="H790" i="9"/>
  <c r="G790" i="9"/>
  <c r="E790" i="9"/>
  <c r="C790" i="9"/>
  <c r="O789" i="9"/>
  <c r="N789" i="9"/>
  <c r="K789" i="9"/>
  <c r="J789" i="9"/>
  <c r="I789" i="9"/>
  <c r="H789" i="9"/>
  <c r="G789" i="9"/>
  <c r="F789" i="9"/>
  <c r="E789" i="9"/>
  <c r="C789" i="9"/>
  <c r="O788" i="9"/>
  <c r="K788" i="9"/>
  <c r="J788" i="9"/>
  <c r="H788" i="9"/>
  <c r="G788" i="9"/>
  <c r="E788" i="9"/>
  <c r="C788" i="9"/>
  <c r="O787" i="9"/>
  <c r="K787" i="9"/>
  <c r="J787" i="9"/>
  <c r="H787" i="9"/>
  <c r="G787" i="9"/>
  <c r="F787" i="9"/>
  <c r="E787" i="9"/>
  <c r="C787" i="9"/>
  <c r="O786" i="9"/>
  <c r="K786" i="9"/>
  <c r="J786" i="9"/>
  <c r="H786" i="9"/>
  <c r="G786" i="9"/>
  <c r="F786" i="9"/>
  <c r="E786" i="9"/>
  <c r="C786" i="9"/>
  <c r="O785" i="9"/>
  <c r="K785" i="9"/>
  <c r="J785" i="9"/>
  <c r="H785" i="9"/>
  <c r="G785" i="9"/>
  <c r="F785" i="9"/>
  <c r="E785" i="9"/>
  <c r="C785" i="9"/>
  <c r="O784" i="9"/>
  <c r="K784" i="9"/>
  <c r="J784" i="9"/>
  <c r="H784" i="9"/>
  <c r="G784" i="9"/>
  <c r="F784" i="9"/>
  <c r="E784" i="9"/>
  <c r="C784" i="9"/>
  <c r="O783" i="9"/>
  <c r="K783" i="9"/>
  <c r="J783" i="9"/>
  <c r="H783" i="9"/>
  <c r="G783" i="9"/>
  <c r="F783" i="9"/>
  <c r="E783" i="9"/>
  <c r="C783" i="9"/>
  <c r="O782" i="9"/>
  <c r="N782" i="9"/>
  <c r="K782" i="9"/>
  <c r="J782" i="9"/>
  <c r="H782" i="9"/>
  <c r="G782" i="9"/>
  <c r="F782" i="9"/>
  <c r="E782" i="9"/>
  <c r="C782" i="9"/>
  <c r="O781" i="9"/>
  <c r="N781" i="9"/>
  <c r="K781" i="9"/>
  <c r="J781" i="9"/>
  <c r="H781" i="9"/>
  <c r="G781" i="9"/>
  <c r="F781" i="9"/>
  <c r="E781" i="9"/>
  <c r="C781" i="9"/>
  <c r="O780" i="9"/>
  <c r="K780" i="9"/>
  <c r="J780" i="9"/>
  <c r="H780" i="9"/>
  <c r="G780" i="9"/>
  <c r="F780" i="9"/>
  <c r="E780" i="9"/>
  <c r="C780" i="9"/>
  <c r="O779" i="9"/>
  <c r="K779" i="9"/>
  <c r="J779" i="9"/>
  <c r="H779" i="9"/>
  <c r="G779" i="9"/>
  <c r="F779" i="9"/>
  <c r="E779" i="9"/>
  <c r="C779" i="9"/>
  <c r="O778" i="9"/>
  <c r="K778" i="9"/>
  <c r="J778" i="9"/>
  <c r="H778" i="9"/>
  <c r="G778" i="9"/>
  <c r="F778" i="9"/>
  <c r="E778" i="9"/>
  <c r="C778" i="9"/>
  <c r="O777" i="9"/>
  <c r="K777" i="9"/>
  <c r="J777" i="9"/>
  <c r="H777" i="9"/>
  <c r="G777" i="9"/>
  <c r="F777" i="9"/>
  <c r="E777" i="9"/>
  <c r="C777" i="9"/>
  <c r="O776" i="9"/>
  <c r="K776" i="9"/>
  <c r="J776" i="9"/>
  <c r="H776" i="9"/>
  <c r="G776" i="9"/>
  <c r="E776" i="9"/>
  <c r="C776" i="9"/>
  <c r="O775" i="9"/>
  <c r="K775" i="9"/>
  <c r="J775" i="9"/>
  <c r="H775" i="9"/>
  <c r="G775" i="9"/>
  <c r="E775" i="9"/>
  <c r="C775" i="9"/>
  <c r="O774" i="9"/>
  <c r="K774" i="9"/>
  <c r="J774" i="9"/>
  <c r="H774" i="9"/>
  <c r="G774" i="9"/>
  <c r="F774" i="9"/>
  <c r="E774" i="9"/>
  <c r="C774" i="9"/>
  <c r="O773" i="9"/>
  <c r="N773" i="9"/>
  <c r="K773" i="9"/>
  <c r="J773" i="9"/>
  <c r="H773" i="9"/>
  <c r="G773" i="9"/>
  <c r="F773" i="9"/>
  <c r="E773" i="9"/>
  <c r="C773" i="9"/>
  <c r="O772" i="9"/>
  <c r="K772" i="9"/>
  <c r="J772" i="9"/>
  <c r="H772" i="9"/>
  <c r="G772" i="9"/>
  <c r="E772" i="9"/>
  <c r="C772" i="9"/>
  <c r="O771" i="9"/>
  <c r="K771" i="9"/>
  <c r="J771" i="9"/>
  <c r="H771" i="9"/>
  <c r="G771" i="9"/>
  <c r="E771" i="9"/>
  <c r="C771" i="9"/>
  <c r="O770" i="9"/>
  <c r="K770" i="9"/>
  <c r="J770" i="9"/>
  <c r="H770" i="9"/>
  <c r="G770" i="9"/>
  <c r="E770" i="9"/>
  <c r="C770" i="9"/>
  <c r="O769" i="9"/>
  <c r="K769" i="9"/>
  <c r="J769" i="9"/>
  <c r="H769" i="9"/>
  <c r="G769" i="9"/>
  <c r="F769" i="9"/>
  <c r="E769" i="9"/>
  <c r="C769" i="9"/>
  <c r="O768" i="9"/>
  <c r="N768" i="9"/>
  <c r="K768" i="9"/>
  <c r="J768" i="9"/>
  <c r="H768" i="9"/>
  <c r="G768" i="9"/>
  <c r="E768" i="9"/>
  <c r="C768" i="9"/>
  <c r="O767" i="9"/>
  <c r="K767" i="9"/>
  <c r="J767" i="9"/>
  <c r="H767" i="9"/>
  <c r="G767" i="9"/>
  <c r="E767" i="9"/>
  <c r="C767" i="9"/>
  <c r="O766" i="9"/>
  <c r="K766" i="9"/>
  <c r="J766" i="9"/>
  <c r="H766" i="9"/>
  <c r="G766" i="9"/>
  <c r="E766" i="9"/>
  <c r="C766" i="9"/>
  <c r="O765" i="9"/>
  <c r="K765" i="9"/>
  <c r="J765" i="9"/>
  <c r="H765" i="9"/>
  <c r="G765" i="9"/>
  <c r="F765" i="9"/>
  <c r="E765" i="9"/>
  <c r="C765" i="9"/>
  <c r="O764" i="9"/>
  <c r="K764" i="9"/>
  <c r="J764" i="9"/>
  <c r="H764" i="9"/>
  <c r="G764" i="9"/>
  <c r="E764" i="9"/>
  <c r="C764" i="9"/>
  <c r="O763" i="9"/>
  <c r="K763" i="9"/>
  <c r="J763" i="9"/>
  <c r="I763" i="9"/>
  <c r="H763" i="9"/>
  <c r="G763" i="9"/>
  <c r="E763" i="9"/>
  <c r="C763" i="9"/>
  <c r="O762" i="9"/>
  <c r="K762" i="9"/>
  <c r="J762" i="9"/>
  <c r="H762" i="9"/>
  <c r="G762" i="9"/>
  <c r="E762" i="9"/>
  <c r="C762" i="9"/>
  <c r="O761" i="9"/>
  <c r="K761" i="9"/>
  <c r="J761" i="9"/>
  <c r="H761" i="9"/>
  <c r="G761" i="9"/>
  <c r="F761" i="9"/>
  <c r="E761" i="9"/>
  <c r="C761" i="9"/>
  <c r="O760" i="9"/>
  <c r="K760" i="9"/>
  <c r="J760" i="9"/>
  <c r="I760" i="9"/>
  <c r="H760" i="9"/>
  <c r="G760" i="9"/>
  <c r="E760" i="9"/>
  <c r="C760" i="9"/>
  <c r="O759" i="9"/>
  <c r="K759" i="9"/>
  <c r="J759" i="9"/>
  <c r="H759" i="9"/>
  <c r="G759" i="9"/>
  <c r="E759" i="9"/>
  <c r="C759" i="9"/>
  <c r="O758" i="9"/>
  <c r="K758" i="9"/>
  <c r="J758" i="9"/>
  <c r="H758" i="9"/>
  <c r="G758" i="9"/>
  <c r="F758" i="9"/>
  <c r="E758" i="9"/>
  <c r="C758" i="9"/>
  <c r="O757" i="9"/>
  <c r="N757" i="9"/>
  <c r="K757" i="9"/>
  <c r="J757" i="9"/>
  <c r="I757" i="9"/>
  <c r="H757" i="9"/>
  <c r="G757" i="9"/>
  <c r="F757" i="9"/>
  <c r="E757" i="9"/>
  <c r="C757" i="9"/>
  <c r="O756" i="9"/>
  <c r="K756" i="9"/>
  <c r="J756" i="9"/>
  <c r="H756" i="9"/>
  <c r="G756" i="9"/>
  <c r="E756" i="9"/>
  <c r="C756" i="9"/>
  <c r="O755" i="9"/>
  <c r="K755" i="9"/>
  <c r="J755" i="9"/>
  <c r="H755" i="9"/>
  <c r="G755" i="9"/>
  <c r="E755" i="9"/>
  <c r="C755" i="9"/>
  <c r="O754" i="9"/>
  <c r="K754" i="9"/>
  <c r="J754" i="9"/>
  <c r="H754" i="9"/>
  <c r="G754" i="9"/>
  <c r="F754" i="9"/>
  <c r="E754" i="9"/>
  <c r="C754" i="9"/>
  <c r="O753" i="9"/>
  <c r="K753" i="9"/>
  <c r="J753" i="9"/>
  <c r="H753" i="9"/>
  <c r="G753" i="9"/>
  <c r="F753" i="9"/>
  <c r="E753" i="9"/>
  <c r="C753" i="9"/>
  <c r="O752" i="9"/>
  <c r="K752" i="9"/>
  <c r="J752" i="9"/>
  <c r="H752" i="9"/>
  <c r="G752" i="9"/>
  <c r="E752" i="9"/>
  <c r="C752" i="9"/>
  <c r="O751" i="9"/>
  <c r="K751" i="9"/>
  <c r="J751" i="9"/>
  <c r="H751" i="9"/>
  <c r="G751" i="9"/>
  <c r="E751" i="9"/>
  <c r="C751" i="9"/>
  <c r="O750" i="9"/>
  <c r="K750" i="9"/>
  <c r="J750" i="9"/>
  <c r="H750" i="9"/>
  <c r="G750" i="9"/>
  <c r="F750" i="9"/>
  <c r="E750" i="9"/>
  <c r="C750" i="9"/>
  <c r="O749" i="9"/>
  <c r="N749" i="9"/>
  <c r="K749" i="9"/>
  <c r="J749" i="9"/>
  <c r="I749" i="9"/>
  <c r="H749" i="9"/>
  <c r="G749" i="9"/>
  <c r="F749" i="9"/>
  <c r="E749" i="9"/>
  <c r="C749" i="9"/>
  <c r="O748" i="9"/>
  <c r="K748" i="9"/>
  <c r="J748" i="9"/>
  <c r="H748" i="9"/>
  <c r="G748" i="9"/>
  <c r="E748" i="9"/>
  <c r="C748" i="9"/>
  <c r="O747" i="9"/>
  <c r="K747" i="9"/>
  <c r="J747" i="9"/>
  <c r="H747" i="9"/>
  <c r="G747" i="9"/>
  <c r="E747" i="9"/>
  <c r="C747" i="9"/>
  <c r="O746" i="9"/>
  <c r="K746" i="9"/>
  <c r="J746" i="9"/>
  <c r="H746" i="9"/>
  <c r="G746" i="9"/>
  <c r="F746" i="9"/>
  <c r="E746" i="9"/>
  <c r="C746" i="9"/>
  <c r="O745" i="9"/>
  <c r="N745" i="9"/>
  <c r="K745" i="9"/>
  <c r="J745" i="9"/>
  <c r="H745" i="9"/>
  <c r="G745" i="9"/>
  <c r="F745" i="9"/>
  <c r="E745" i="9"/>
  <c r="C745" i="9"/>
  <c r="O744" i="9"/>
  <c r="K744" i="9"/>
  <c r="J744" i="9"/>
  <c r="H744" i="9"/>
  <c r="G744" i="9"/>
  <c r="E744" i="9"/>
  <c r="C744" i="9"/>
  <c r="O743" i="9"/>
  <c r="K743" i="9"/>
  <c r="J743" i="9"/>
  <c r="H743" i="9"/>
  <c r="G743" i="9"/>
  <c r="E743" i="9"/>
  <c r="C743" i="9"/>
  <c r="O742" i="9"/>
  <c r="K742" i="9"/>
  <c r="J742" i="9"/>
  <c r="H742" i="9"/>
  <c r="G742" i="9"/>
  <c r="F742" i="9"/>
  <c r="E742" i="9"/>
  <c r="C742" i="9"/>
  <c r="O741" i="9"/>
  <c r="N741" i="9"/>
  <c r="K741" i="9"/>
  <c r="J741" i="9"/>
  <c r="I741" i="9"/>
  <c r="H741" i="9"/>
  <c r="G741" i="9"/>
  <c r="F741" i="9"/>
  <c r="E741" i="9"/>
  <c r="C741" i="9"/>
  <c r="O740" i="9"/>
  <c r="K740" i="9"/>
  <c r="J740" i="9"/>
  <c r="H740" i="9"/>
  <c r="G740" i="9"/>
  <c r="F740" i="9"/>
  <c r="E740" i="9"/>
  <c r="C740" i="9"/>
  <c r="O739" i="9"/>
  <c r="K739" i="9"/>
  <c r="J739" i="9"/>
  <c r="H739" i="9"/>
  <c r="G739" i="9"/>
  <c r="F739" i="9"/>
  <c r="E739" i="9"/>
  <c r="C739" i="9"/>
  <c r="O738" i="9"/>
  <c r="K738" i="9"/>
  <c r="J738" i="9"/>
  <c r="H738" i="9"/>
  <c r="G738" i="9"/>
  <c r="F738" i="9"/>
  <c r="E738" i="9"/>
  <c r="C738" i="9"/>
  <c r="O737" i="9"/>
  <c r="K737" i="9"/>
  <c r="J737" i="9"/>
  <c r="I737" i="9"/>
  <c r="H737" i="9"/>
  <c r="G737" i="9"/>
  <c r="E737" i="9"/>
  <c r="C737" i="9"/>
  <c r="O736" i="9"/>
  <c r="K736" i="9"/>
  <c r="J736" i="9"/>
  <c r="H736" i="9"/>
  <c r="G736" i="9"/>
  <c r="E736" i="9"/>
  <c r="C736" i="9"/>
  <c r="O735" i="9"/>
  <c r="K735" i="9"/>
  <c r="J735" i="9"/>
  <c r="H735" i="9"/>
  <c r="G735" i="9"/>
  <c r="E735" i="9"/>
  <c r="C735" i="9"/>
  <c r="O734" i="9"/>
  <c r="K734" i="9"/>
  <c r="J734" i="9"/>
  <c r="H734" i="9"/>
  <c r="G734" i="9"/>
  <c r="F734" i="9"/>
  <c r="E734" i="9"/>
  <c r="C734" i="9"/>
  <c r="O733" i="9"/>
  <c r="K733" i="9"/>
  <c r="J733" i="9"/>
  <c r="H733" i="9"/>
  <c r="G733" i="9"/>
  <c r="E733" i="9"/>
  <c r="C733" i="9"/>
  <c r="O732" i="9"/>
  <c r="K732" i="9"/>
  <c r="J732" i="9"/>
  <c r="H732" i="9"/>
  <c r="G732" i="9"/>
  <c r="F732" i="9"/>
  <c r="E732" i="9"/>
  <c r="C732" i="9"/>
  <c r="O731" i="9"/>
  <c r="K731" i="9"/>
  <c r="J731" i="9"/>
  <c r="H731" i="9"/>
  <c r="G731" i="9"/>
  <c r="E731" i="9"/>
  <c r="C731" i="9"/>
  <c r="O730" i="9"/>
  <c r="K730" i="9"/>
  <c r="J730" i="9"/>
  <c r="H730" i="9"/>
  <c r="G730" i="9"/>
  <c r="F730" i="9"/>
  <c r="E730" i="9"/>
  <c r="C730" i="9"/>
  <c r="O729" i="9"/>
  <c r="K729" i="9"/>
  <c r="J729" i="9"/>
  <c r="I729" i="9"/>
  <c r="H729" i="9"/>
  <c r="G729" i="9"/>
  <c r="E729" i="9"/>
  <c r="C729" i="9"/>
  <c r="O728" i="9"/>
  <c r="N728" i="9"/>
  <c r="K728" i="9"/>
  <c r="J728" i="9"/>
  <c r="H728" i="9"/>
  <c r="G728" i="9"/>
  <c r="F728" i="9"/>
  <c r="E728" i="9"/>
  <c r="C728" i="9"/>
  <c r="O727" i="9"/>
  <c r="K727" i="9"/>
  <c r="J727" i="9"/>
  <c r="H727" i="9"/>
  <c r="G727" i="9"/>
  <c r="E727" i="9"/>
  <c r="C727" i="9"/>
  <c r="O726" i="9"/>
  <c r="N726" i="9"/>
  <c r="K726" i="9"/>
  <c r="J726" i="9"/>
  <c r="H726" i="9"/>
  <c r="G726" i="9"/>
  <c r="F726" i="9"/>
  <c r="E726" i="9"/>
  <c r="C726" i="9"/>
  <c r="O725" i="9"/>
  <c r="N725" i="9"/>
  <c r="K725" i="9"/>
  <c r="J725" i="9"/>
  <c r="I725" i="9"/>
  <c r="H725" i="9"/>
  <c r="G725" i="9"/>
  <c r="F725" i="9"/>
  <c r="E725" i="9"/>
  <c r="C725" i="9"/>
  <c r="O724" i="9"/>
  <c r="K724" i="9"/>
  <c r="J724" i="9"/>
  <c r="H724" i="9"/>
  <c r="G724" i="9"/>
  <c r="F724" i="9"/>
  <c r="E724" i="9"/>
  <c r="C724" i="9"/>
  <c r="O723" i="9"/>
  <c r="K723" i="9"/>
  <c r="J723" i="9"/>
  <c r="H723" i="9"/>
  <c r="G723" i="9"/>
  <c r="F723" i="9"/>
  <c r="E723" i="9"/>
  <c r="C723" i="9"/>
  <c r="O722" i="9"/>
  <c r="K722" i="9"/>
  <c r="J722" i="9"/>
  <c r="H722" i="9"/>
  <c r="G722" i="9"/>
  <c r="F722" i="9"/>
  <c r="E722" i="9"/>
  <c r="C722" i="9"/>
  <c r="O721" i="9"/>
  <c r="K721" i="9"/>
  <c r="J721" i="9"/>
  <c r="H721" i="9"/>
  <c r="G721" i="9"/>
  <c r="F721" i="9"/>
  <c r="E721" i="9"/>
  <c r="C721" i="9"/>
  <c r="O720" i="9"/>
  <c r="K720" i="9"/>
  <c r="J720" i="9"/>
  <c r="H720" i="9"/>
  <c r="G720" i="9"/>
  <c r="F720" i="9"/>
  <c r="E720" i="9"/>
  <c r="C720" i="9"/>
  <c r="O719" i="9"/>
  <c r="K719" i="9"/>
  <c r="J719" i="9"/>
  <c r="H719" i="9"/>
  <c r="G719" i="9"/>
  <c r="E719" i="9"/>
  <c r="C719" i="9"/>
  <c r="O718" i="9"/>
  <c r="N718" i="9"/>
  <c r="K718" i="9"/>
  <c r="J718" i="9"/>
  <c r="H718" i="9"/>
  <c r="G718" i="9"/>
  <c r="F718" i="9"/>
  <c r="E718" i="9"/>
  <c r="C718" i="9"/>
  <c r="O717" i="9"/>
  <c r="N717" i="9"/>
  <c r="K717" i="9"/>
  <c r="J717" i="9"/>
  <c r="I717" i="9"/>
  <c r="H717" i="9"/>
  <c r="G717" i="9"/>
  <c r="E717" i="9"/>
  <c r="C717" i="9"/>
  <c r="O716" i="9"/>
  <c r="K716" i="9"/>
  <c r="J716" i="9"/>
  <c r="H716" i="9"/>
  <c r="G716" i="9"/>
  <c r="E716" i="9"/>
  <c r="C716" i="9"/>
  <c r="O715" i="9"/>
  <c r="K715" i="9"/>
  <c r="J715" i="9"/>
  <c r="H715" i="9"/>
  <c r="G715" i="9"/>
  <c r="E715" i="9"/>
  <c r="C715" i="9"/>
  <c r="O714" i="9"/>
  <c r="K714" i="9"/>
  <c r="J714" i="9"/>
  <c r="H714" i="9"/>
  <c r="G714" i="9"/>
  <c r="E714" i="9"/>
  <c r="C714" i="9"/>
  <c r="O713" i="9"/>
  <c r="K713" i="9"/>
  <c r="J713" i="9"/>
  <c r="H713" i="9"/>
  <c r="G713" i="9"/>
  <c r="E713" i="9"/>
  <c r="C713" i="9"/>
  <c r="O712" i="9"/>
  <c r="K712" i="9"/>
  <c r="J712" i="9"/>
  <c r="H712" i="9"/>
  <c r="G712" i="9"/>
  <c r="F712" i="9"/>
  <c r="E712" i="9"/>
  <c r="C712" i="9"/>
  <c r="O711" i="9"/>
  <c r="K711" i="9"/>
  <c r="J711" i="9"/>
  <c r="H711" i="9"/>
  <c r="G711" i="9"/>
  <c r="E711" i="9"/>
  <c r="C711" i="9"/>
  <c r="O710" i="9"/>
  <c r="K710" i="9"/>
  <c r="J710" i="9"/>
  <c r="H710" i="9"/>
  <c r="G710" i="9"/>
  <c r="E710" i="9"/>
  <c r="C710" i="9"/>
  <c r="O709" i="9"/>
  <c r="N709" i="9"/>
  <c r="K709" i="9"/>
  <c r="J709" i="9"/>
  <c r="I709" i="9"/>
  <c r="H709" i="9"/>
  <c r="G709" i="9"/>
  <c r="E709" i="9"/>
  <c r="C709" i="9"/>
  <c r="O708" i="9"/>
  <c r="K708" i="9"/>
  <c r="J708" i="9"/>
  <c r="H708" i="9"/>
  <c r="G708" i="9"/>
  <c r="F708" i="9"/>
  <c r="E708" i="9"/>
  <c r="C708" i="9"/>
  <c r="O707" i="9"/>
  <c r="K707" i="9"/>
  <c r="J707" i="9"/>
  <c r="H707" i="9"/>
  <c r="G707" i="9"/>
  <c r="E707" i="9"/>
  <c r="C707" i="9"/>
  <c r="O706" i="9"/>
  <c r="K706" i="9"/>
  <c r="J706" i="9"/>
  <c r="H706" i="9"/>
  <c r="G706" i="9"/>
  <c r="E706" i="9"/>
  <c r="C706" i="9"/>
  <c r="O705" i="9"/>
  <c r="K705" i="9"/>
  <c r="J705" i="9"/>
  <c r="H705" i="9"/>
  <c r="G705" i="9"/>
  <c r="E705" i="9"/>
  <c r="C705" i="9"/>
  <c r="O704" i="9"/>
  <c r="K704" i="9"/>
  <c r="J704" i="9"/>
  <c r="H704" i="9"/>
  <c r="G704" i="9"/>
  <c r="F704" i="9"/>
  <c r="E704" i="9"/>
  <c r="C704" i="9"/>
  <c r="O703" i="9"/>
  <c r="K703" i="9"/>
  <c r="J703" i="9"/>
  <c r="H703" i="9"/>
  <c r="G703" i="9"/>
  <c r="E703" i="9"/>
  <c r="C703" i="9"/>
  <c r="O702" i="9"/>
  <c r="K702" i="9"/>
  <c r="J702" i="9"/>
  <c r="H702" i="9"/>
  <c r="G702" i="9"/>
  <c r="E702" i="9"/>
  <c r="C702" i="9"/>
  <c r="O701" i="9"/>
  <c r="N701" i="9"/>
  <c r="K701" i="9"/>
  <c r="J701" i="9"/>
  <c r="I701" i="9"/>
  <c r="H701" i="9"/>
  <c r="G701" i="9"/>
  <c r="E701" i="9"/>
  <c r="C701" i="9"/>
  <c r="O700" i="9"/>
  <c r="K700" i="9"/>
  <c r="J700" i="9"/>
  <c r="H700" i="9"/>
  <c r="G700" i="9"/>
  <c r="E700" i="9"/>
  <c r="C700" i="9"/>
  <c r="O699" i="9"/>
  <c r="K699" i="9"/>
  <c r="J699" i="9"/>
  <c r="H699" i="9"/>
  <c r="G699" i="9"/>
  <c r="E699" i="9"/>
  <c r="C699" i="9"/>
  <c r="O698" i="9"/>
  <c r="K698" i="9"/>
  <c r="J698" i="9"/>
  <c r="H698" i="9"/>
  <c r="G698" i="9"/>
  <c r="E698" i="9"/>
  <c r="C698" i="9"/>
  <c r="O697" i="9"/>
  <c r="K697" i="9"/>
  <c r="J697" i="9"/>
  <c r="H697" i="9"/>
  <c r="G697" i="9"/>
  <c r="E697" i="9"/>
  <c r="C697" i="9"/>
  <c r="O696" i="9"/>
  <c r="K696" i="9"/>
  <c r="J696" i="9"/>
  <c r="H696" i="9"/>
  <c r="G696" i="9"/>
  <c r="E696" i="9"/>
  <c r="C696" i="9"/>
  <c r="O695" i="9"/>
  <c r="K695" i="9"/>
  <c r="J695" i="9"/>
  <c r="H695" i="9"/>
  <c r="G695" i="9"/>
  <c r="E695" i="9"/>
  <c r="C695" i="9"/>
  <c r="O694" i="9"/>
  <c r="K694" i="9"/>
  <c r="J694" i="9"/>
  <c r="H694" i="9"/>
  <c r="G694" i="9"/>
  <c r="E694" i="9"/>
  <c r="C694" i="9"/>
  <c r="O693" i="9"/>
  <c r="N693" i="9"/>
  <c r="K693" i="9"/>
  <c r="J693" i="9"/>
  <c r="I693" i="9"/>
  <c r="H693" i="9"/>
  <c r="G693" i="9"/>
  <c r="E693" i="9"/>
  <c r="C693" i="9"/>
  <c r="O692" i="9"/>
  <c r="K692" i="9"/>
  <c r="J692" i="9"/>
  <c r="H692" i="9"/>
  <c r="G692" i="9"/>
  <c r="E692" i="9"/>
  <c r="C692" i="9"/>
  <c r="O691" i="9"/>
  <c r="K691" i="9"/>
  <c r="J691" i="9"/>
  <c r="H691" i="9"/>
  <c r="G691" i="9"/>
  <c r="E691" i="9"/>
  <c r="C691" i="9"/>
  <c r="O690" i="9"/>
  <c r="K690" i="9"/>
  <c r="J690" i="9"/>
  <c r="H690" i="9"/>
  <c r="G690" i="9"/>
  <c r="E690" i="9"/>
  <c r="C690" i="9"/>
  <c r="O689" i="9"/>
  <c r="K689" i="9"/>
  <c r="J689" i="9"/>
  <c r="H689" i="9"/>
  <c r="G689" i="9"/>
  <c r="F689" i="9"/>
  <c r="E689" i="9"/>
  <c r="C689" i="9"/>
  <c r="O688" i="9"/>
  <c r="K688" i="9"/>
  <c r="J688" i="9"/>
  <c r="H688" i="9"/>
  <c r="G688" i="9"/>
  <c r="E688" i="9"/>
  <c r="C688" i="9"/>
  <c r="O687" i="9"/>
  <c r="K687" i="9"/>
  <c r="J687" i="9"/>
  <c r="H687" i="9"/>
  <c r="G687" i="9"/>
  <c r="E687" i="9"/>
  <c r="C687" i="9"/>
  <c r="O686" i="9"/>
  <c r="K686" i="9"/>
  <c r="J686" i="9"/>
  <c r="H686" i="9"/>
  <c r="G686" i="9"/>
  <c r="E686" i="9"/>
  <c r="C686" i="9"/>
  <c r="O685" i="9"/>
  <c r="N685" i="9"/>
  <c r="K685" i="9"/>
  <c r="J685" i="9"/>
  <c r="I685" i="9"/>
  <c r="H685" i="9"/>
  <c r="G685" i="9"/>
  <c r="F685" i="9"/>
  <c r="E685" i="9"/>
  <c r="C685" i="9"/>
  <c r="O684" i="9"/>
  <c r="K684" i="9"/>
  <c r="J684" i="9"/>
  <c r="H684" i="9"/>
  <c r="G684" i="9"/>
  <c r="E684" i="9"/>
  <c r="C684" i="9"/>
  <c r="O683" i="9"/>
  <c r="K683" i="9"/>
  <c r="J683" i="9"/>
  <c r="H683" i="9"/>
  <c r="G683" i="9"/>
  <c r="E683" i="9"/>
  <c r="C683" i="9"/>
  <c r="O682" i="9"/>
  <c r="K682" i="9"/>
  <c r="J682" i="9"/>
  <c r="H682" i="9"/>
  <c r="G682" i="9"/>
  <c r="E682" i="9"/>
  <c r="C682" i="9"/>
  <c r="O681" i="9"/>
  <c r="K681" i="9"/>
  <c r="J681" i="9"/>
  <c r="H681" i="9"/>
  <c r="G681" i="9"/>
  <c r="E681" i="9"/>
  <c r="C681" i="9"/>
  <c r="O680" i="9"/>
  <c r="K680" i="9"/>
  <c r="J680" i="9"/>
  <c r="H680" i="9"/>
  <c r="G680" i="9"/>
  <c r="E680" i="9"/>
  <c r="C680" i="9"/>
  <c r="O679" i="9"/>
  <c r="K679" i="9"/>
  <c r="J679" i="9"/>
  <c r="H679" i="9"/>
  <c r="G679" i="9"/>
  <c r="E679" i="9"/>
  <c r="C679" i="9"/>
  <c r="O678" i="9"/>
  <c r="K678" i="9"/>
  <c r="J678" i="9"/>
  <c r="H678" i="9"/>
  <c r="G678" i="9"/>
  <c r="E678" i="9"/>
  <c r="C678" i="9"/>
  <c r="O677" i="9"/>
  <c r="K677" i="9"/>
  <c r="J677" i="9"/>
  <c r="H677" i="9"/>
  <c r="G677" i="9"/>
  <c r="E677" i="9"/>
  <c r="C677" i="9"/>
  <c r="O676" i="9"/>
  <c r="K676" i="9"/>
  <c r="J676" i="9"/>
  <c r="H676" i="9"/>
  <c r="G676" i="9"/>
  <c r="E676" i="9"/>
  <c r="C676" i="9"/>
  <c r="O675" i="9"/>
  <c r="K675" i="9"/>
  <c r="J675" i="9"/>
  <c r="H675" i="9"/>
  <c r="G675" i="9"/>
  <c r="E675" i="9"/>
  <c r="C675" i="9"/>
  <c r="O674" i="9"/>
  <c r="K674" i="9"/>
  <c r="J674" i="9"/>
  <c r="H674" i="9"/>
  <c r="G674" i="9"/>
  <c r="E674" i="9"/>
  <c r="C674" i="9"/>
  <c r="O673" i="9"/>
  <c r="K673" i="9"/>
  <c r="J673" i="9"/>
  <c r="H673" i="9"/>
  <c r="G673" i="9"/>
  <c r="E673" i="9"/>
  <c r="C673" i="9"/>
  <c r="O672" i="9"/>
  <c r="K672" i="9"/>
  <c r="J672" i="9"/>
  <c r="H672" i="9"/>
  <c r="G672" i="9"/>
  <c r="E672" i="9"/>
  <c r="C672" i="9"/>
  <c r="O671" i="9"/>
  <c r="K671" i="9"/>
  <c r="J671" i="9"/>
  <c r="H671" i="9"/>
  <c r="G671" i="9"/>
  <c r="E671" i="9"/>
  <c r="C671" i="9"/>
  <c r="O670" i="9"/>
  <c r="K670" i="9"/>
  <c r="J670" i="9"/>
  <c r="H670" i="9"/>
  <c r="G670" i="9"/>
  <c r="E670" i="9"/>
  <c r="C670" i="9"/>
  <c r="O669" i="9"/>
  <c r="K669" i="9"/>
  <c r="J669" i="9"/>
  <c r="I669" i="9"/>
  <c r="H669" i="9"/>
  <c r="G669" i="9"/>
  <c r="E669" i="9"/>
  <c r="C669" i="9"/>
  <c r="O668" i="9"/>
  <c r="K668" i="9"/>
  <c r="J668" i="9"/>
  <c r="H668" i="9"/>
  <c r="G668" i="9"/>
  <c r="C668" i="9"/>
  <c r="O667" i="9"/>
  <c r="K667" i="9"/>
  <c r="J667" i="9"/>
  <c r="H667" i="9"/>
  <c r="G667" i="9"/>
  <c r="E667" i="9"/>
  <c r="C667" i="9"/>
  <c r="O666" i="9"/>
  <c r="K666" i="9"/>
  <c r="J666" i="9"/>
  <c r="H666" i="9"/>
  <c r="G666" i="9"/>
  <c r="AU666" i="9"/>
  <c r="BE666" i="9" s="1"/>
  <c r="C666" i="9"/>
  <c r="O665" i="9"/>
  <c r="K665" i="9"/>
  <c r="J665" i="9"/>
  <c r="H665" i="9"/>
  <c r="G665" i="9"/>
  <c r="E665" i="9"/>
  <c r="C665" i="9"/>
  <c r="O664" i="9"/>
  <c r="K664" i="9"/>
  <c r="J664" i="9"/>
  <c r="H664" i="9"/>
  <c r="G664" i="9"/>
  <c r="AU664" i="9"/>
  <c r="BE664" i="9" s="1"/>
  <c r="C664" i="9"/>
  <c r="O663" i="9"/>
  <c r="K663" i="9"/>
  <c r="J663" i="9"/>
  <c r="H663" i="9"/>
  <c r="G663" i="9"/>
  <c r="AU663" i="9"/>
  <c r="BA663" i="9" s="1"/>
  <c r="BH663" i="9" s="1"/>
  <c r="BM663" i="9" s="1"/>
  <c r="C663" i="9"/>
  <c r="O662" i="9"/>
  <c r="K662" i="9"/>
  <c r="J662" i="9"/>
  <c r="H662" i="9"/>
  <c r="G662" i="9"/>
  <c r="AU662" i="9"/>
  <c r="BE662" i="9" s="1"/>
  <c r="C662" i="9"/>
  <c r="O661" i="9"/>
  <c r="N661" i="9"/>
  <c r="K661" i="9"/>
  <c r="J661" i="9"/>
  <c r="I661" i="9"/>
  <c r="H661" i="9"/>
  <c r="G661" i="9"/>
  <c r="E661" i="9"/>
  <c r="C661" i="9"/>
  <c r="O660" i="9"/>
  <c r="K660" i="9"/>
  <c r="J660" i="9"/>
  <c r="H660" i="9"/>
  <c r="G660" i="9"/>
  <c r="AU660" i="9"/>
  <c r="BA660" i="9" s="1"/>
  <c r="BH660" i="9" s="1"/>
  <c r="BM660" i="9" s="1"/>
  <c r="C660" i="9"/>
  <c r="O659" i="9"/>
  <c r="K659" i="9"/>
  <c r="J659" i="9"/>
  <c r="H659" i="9"/>
  <c r="G659" i="9"/>
  <c r="AU659" i="9"/>
  <c r="BE659" i="9" s="1"/>
  <c r="C659" i="9"/>
  <c r="O658" i="9"/>
  <c r="K658" i="9"/>
  <c r="J658" i="9"/>
  <c r="H658" i="9"/>
  <c r="G658" i="9"/>
  <c r="AU658" i="9"/>
  <c r="BB658" i="9" s="1"/>
  <c r="BN658" i="9" s="1"/>
  <c r="C658" i="9"/>
  <c r="O657" i="9"/>
  <c r="K657" i="9"/>
  <c r="J657" i="9"/>
  <c r="H657" i="9"/>
  <c r="G657" i="9"/>
  <c r="AU657" i="9"/>
  <c r="BE657" i="9" s="1"/>
  <c r="C657" i="9"/>
  <c r="O656" i="9"/>
  <c r="N656" i="9"/>
  <c r="K656" i="9"/>
  <c r="J656" i="9"/>
  <c r="H656" i="9"/>
  <c r="G656" i="9"/>
  <c r="AU656" i="9"/>
  <c r="BB656" i="9" s="1"/>
  <c r="BN656" i="9" s="1"/>
  <c r="C656" i="9"/>
  <c r="O655" i="9"/>
  <c r="K655" i="9"/>
  <c r="J655" i="9"/>
  <c r="H655" i="9"/>
  <c r="G655" i="9"/>
  <c r="E655" i="9"/>
  <c r="C655" i="9"/>
  <c r="O654" i="9"/>
  <c r="N654" i="9"/>
  <c r="K654" i="9"/>
  <c r="J654" i="9"/>
  <c r="H654" i="9"/>
  <c r="G654" i="9"/>
  <c r="AU654" i="9"/>
  <c r="C654" i="9"/>
  <c r="O653" i="9"/>
  <c r="K653" i="9"/>
  <c r="J653" i="9"/>
  <c r="I653" i="9"/>
  <c r="H653" i="9"/>
  <c r="G653" i="9"/>
  <c r="AU653" i="9"/>
  <c r="BE653" i="9" s="1"/>
  <c r="C653" i="9"/>
  <c r="O652" i="9"/>
  <c r="K652" i="9"/>
  <c r="J652" i="9"/>
  <c r="H652" i="9"/>
  <c r="G652" i="9"/>
  <c r="AU652" i="9"/>
  <c r="BG652" i="9" s="1"/>
  <c r="C652" i="9"/>
  <c r="O651" i="9"/>
  <c r="K651" i="9"/>
  <c r="J651" i="9"/>
  <c r="H651" i="9"/>
  <c r="G651" i="9"/>
  <c r="AU651" i="9"/>
  <c r="BC651" i="9" s="1"/>
  <c r="BO651" i="9" s="1"/>
  <c r="C651" i="9"/>
  <c r="O650" i="9"/>
  <c r="K650" i="9"/>
  <c r="J650" i="9"/>
  <c r="H650" i="9"/>
  <c r="G650" i="9"/>
  <c r="AU650" i="9"/>
  <c r="BG650" i="9" s="1"/>
  <c r="C650" i="9"/>
  <c r="O649" i="9"/>
  <c r="K649" i="9"/>
  <c r="J649" i="9"/>
  <c r="H649" i="9"/>
  <c r="G649" i="9"/>
  <c r="AU649" i="9"/>
  <c r="BB649" i="9" s="1"/>
  <c r="BN649" i="9" s="1"/>
  <c r="C649" i="9"/>
  <c r="O648" i="9"/>
  <c r="K648" i="9"/>
  <c r="J648" i="9"/>
  <c r="H648" i="9"/>
  <c r="G648" i="9"/>
  <c r="E648" i="9"/>
  <c r="C648" i="9"/>
  <c r="O647" i="9"/>
  <c r="K647" i="9"/>
  <c r="J647" i="9"/>
  <c r="H647" i="9"/>
  <c r="G647" i="9"/>
  <c r="E647" i="9"/>
  <c r="C647" i="9"/>
  <c r="O646" i="9"/>
  <c r="K646" i="9"/>
  <c r="J646" i="9"/>
  <c r="H646" i="9"/>
  <c r="G646" i="9"/>
  <c r="E646" i="9"/>
  <c r="C646" i="9"/>
  <c r="O645" i="9"/>
  <c r="K645" i="9"/>
  <c r="J645" i="9"/>
  <c r="H645" i="9"/>
  <c r="G645" i="9"/>
  <c r="C645" i="9"/>
  <c r="O644" i="9"/>
  <c r="K644" i="9"/>
  <c r="J644" i="9"/>
  <c r="H644" i="9"/>
  <c r="G644" i="9"/>
  <c r="C644" i="9"/>
  <c r="O643" i="9"/>
  <c r="K643" i="9"/>
  <c r="J643" i="9"/>
  <c r="H643" i="9"/>
  <c r="G643" i="9"/>
  <c r="C643" i="9"/>
  <c r="O642" i="9"/>
  <c r="K642" i="9"/>
  <c r="J642" i="9"/>
  <c r="H642" i="9"/>
  <c r="G642" i="9"/>
  <c r="C642" i="9"/>
  <c r="O641" i="9"/>
  <c r="K641" i="9"/>
  <c r="J641" i="9"/>
  <c r="H641" i="9"/>
  <c r="G641" i="9"/>
  <c r="C641" i="9"/>
  <c r="O640" i="9"/>
  <c r="K640" i="9"/>
  <c r="J640" i="9"/>
  <c r="H640" i="9"/>
  <c r="G640" i="9"/>
  <c r="C640" i="9"/>
  <c r="O639" i="9"/>
  <c r="K639" i="9"/>
  <c r="J639" i="9"/>
  <c r="H639" i="9"/>
  <c r="G639" i="9"/>
  <c r="C639" i="9"/>
  <c r="O638" i="9"/>
  <c r="K638" i="9"/>
  <c r="J638" i="9"/>
  <c r="H638" i="9"/>
  <c r="G638" i="9"/>
  <c r="C638" i="9"/>
  <c r="O637" i="9"/>
  <c r="N637" i="9"/>
  <c r="K637" i="9"/>
  <c r="J637" i="9"/>
  <c r="I637" i="9"/>
  <c r="H637" i="9"/>
  <c r="G637" i="9"/>
  <c r="AU637" i="9"/>
  <c r="BE637" i="9" s="1"/>
  <c r="C637" i="9"/>
  <c r="O636" i="9"/>
  <c r="K636" i="9"/>
  <c r="J636" i="9"/>
  <c r="H636" i="9"/>
  <c r="G636" i="9"/>
  <c r="AU636" i="9"/>
  <c r="BG636" i="9" s="1"/>
  <c r="F636" i="9"/>
  <c r="C636" i="9"/>
  <c r="O635" i="9"/>
  <c r="K635" i="9"/>
  <c r="J635" i="9"/>
  <c r="H635" i="9"/>
  <c r="G635" i="9"/>
  <c r="AU635" i="9"/>
  <c r="BE635" i="9" s="1"/>
  <c r="C635" i="9"/>
  <c r="O634" i="9"/>
  <c r="K634" i="9"/>
  <c r="J634" i="9"/>
  <c r="H634" i="9"/>
  <c r="G634" i="9"/>
  <c r="AU634" i="9"/>
  <c r="BA634" i="9" s="1"/>
  <c r="BH634" i="9" s="1"/>
  <c r="C634" i="9"/>
  <c r="O633" i="9"/>
  <c r="K633" i="9"/>
  <c r="J633" i="9"/>
  <c r="H633" i="9"/>
  <c r="G633" i="9"/>
  <c r="AU633" i="9"/>
  <c r="BE633" i="9" s="1"/>
  <c r="BK633" i="9" s="1"/>
  <c r="BI633" i="9" s="1"/>
  <c r="C633" i="9"/>
  <c r="O632" i="9"/>
  <c r="K632" i="9"/>
  <c r="J632" i="9"/>
  <c r="H632" i="9"/>
  <c r="G632" i="9"/>
  <c r="AU632" i="9"/>
  <c r="BA632" i="9" s="1"/>
  <c r="BH632" i="9" s="1"/>
  <c r="C632" i="9"/>
  <c r="O631" i="9"/>
  <c r="K631" i="9"/>
  <c r="J631" i="9"/>
  <c r="H631" i="9"/>
  <c r="G631" i="9"/>
  <c r="AU631" i="9"/>
  <c r="BB631" i="9" s="1"/>
  <c r="BN631" i="9" s="1"/>
  <c r="C631" i="9"/>
  <c r="O630" i="9"/>
  <c r="K630" i="9"/>
  <c r="J630" i="9"/>
  <c r="H630" i="9"/>
  <c r="G630" i="9"/>
  <c r="AU630" i="9"/>
  <c r="BA630" i="9" s="1"/>
  <c r="BH630" i="9" s="1"/>
  <c r="BM630" i="9" s="1"/>
  <c r="C630" i="9"/>
  <c r="O629" i="9"/>
  <c r="N629" i="9"/>
  <c r="K629" i="9"/>
  <c r="J629" i="9"/>
  <c r="I629" i="9"/>
  <c r="H629" i="9"/>
  <c r="G629" i="9"/>
  <c r="AU629" i="9"/>
  <c r="BA629" i="9" s="1"/>
  <c r="BH629" i="9" s="1"/>
  <c r="C629" i="9"/>
  <c r="O628" i="9"/>
  <c r="K628" i="9"/>
  <c r="J628" i="9"/>
  <c r="H628" i="9"/>
  <c r="G628" i="9"/>
  <c r="AU628" i="9"/>
  <c r="BA628" i="9" s="1"/>
  <c r="BH628" i="9" s="1"/>
  <c r="BM628" i="9" s="1"/>
  <c r="C628" i="9"/>
  <c r="O627" i="9"/>
  <c r="K627" i="9"/>
  <c r="J627" i="9"/>
  <c r="H627" i="9"/>
  <c r="G627" i="9"/>
  <c r="AU627" i="9"/>
  <c r="BD627" i="9" s="1"/>
  <c r="BP627" i="9" s="1"/>
  <c r="C627" i="9"/>
  <c r="O626" i="9"/>
  <c r="K626" i="9"/>
  <c r="J626" i="9"/>
  <c r="H626" i="9"/>
  <c r="G626" i="9"/>
  <c r="AU626" i="9"/>
  <c r="BG626" i="9" s="1"/>
  <c r="C626" i="9"/>
  <c r="O625" i="9"/>
  <c r="K625" i="9"/>
  <c r="J625" i="9"/>
  <c r="H625" i="9"/>
  <c r="G625" i="9"/>
  <c r="AU625" i="9"/>
  <c r="BB625" i="9" s="1"/>
  <c r="BN625" i="9" s="1"/>
  <c r="C625" i="9"/>
  <c r="O624" i="9"/>
  <c r="K624" i="9"/>
  <c r="J624" i="9"/>
  <c r="H624" i="9"/>
  <c r="G624" i="9"/>
  <c r="AU624" i="9"/>
  <c r="BA624" i="9" s="1"/>
  <c r="BH624" i="9" s="1"/>
  <c r="BM624" i="9" s="1"/>
  <c r="C624" i="9"/>
  <c r="O623" i="9"/>
  <c r="K623" i="9"/>
  <c r="J623" i="9"/>
  <c r="H623" i="9"/>
  <c r="G623" i="9"/>
  <c r="AU623" i="9"/>
  <c r="BA623" i="9" s="1"/>
  <c r="BH623" i="9" s="1"/>
  <c r="BM623" i="9" s="1"/>
  <c r="F623" i="9"/>
  <c r="C623" i="9"/>
  <c r="O622" i="9"/>
  <c r="K622" i="9"/>
  <c r="J622" i="9"/>
  <c r="H622" i="9"/>
  <c r="G622" i="9"/>
  <c r="AU622" i="9"/>
  <c r="BF622" i="9" s="1"/>
  <c r="C622" i="9"/>
  <c r="O621" i="9"/>
  <c r="N621" i="9"/>
  <c r="K621" i="9"/>
  <c r="J621" i="9"/>
  <c r="I621" i="9"/>
  <c r="H621" i="9"/>
  <c r="G621" i="9"/>
  <c r="AU621" i="9"/>
  <c r="BA621" i="9" s="1"/>
  <c r="BH621" i="9" s="1"/>
  <c r="C621" i="9"/>
  <c r="O620" i="9"/>
  <c r="K620" i="9"/>
  <c r="J620" i="9"/>
  <c r="H620" i="9"/>
  <c r="G620" i="9"/>
  <c r="AU620" i="9"/>
  <c r="BA620" i="9" s="1"/>
  <c r="BH620" i="9" s="1"/>
  <c r="BM620" i="9" s="1"/>
  <c r="C620" i="9"/>
  <c r="O619" i="9"/>
  <c r="K619" i="9"/>
  <c r="J619" i="9"/>
  <c r="H619" i="9"/>
  <c r="G619" i="9"/>
  <c r="AU619" i="9"/>
  <c r="BB619" i="9" s="1"/>
  <c r="BN619" i="9" s="1"/>
  <c r="C619" i="9"/>
  <c r="O618" i="9"/>
  <c r="K618" i="9"/>
  <c r="J618" i="9"/>
  <c r="H618" i="9"/>
  <c r="G618" i="9"/>
  <c r="AU618" i="9"/>
  <c r="BG618" i="9" s="1"/>
  <c r="C618" i="9"/>
  <c r="O617" i="9"/>
  <c r="K617" i="9"/>
  <c r="J617" i="9"/>
  <c r="H617" i="9"/>
  <c r="G617" i="9"/>
  <c r="AU617" i="9"/>
  <c r="BC617" i="9" s="1"/>
  <c r="BO617" i="9" s="1"/>
  <c r="C617" i="9"/>
  <c r="O616" i="9"/>
  <c r="K616" i="9"/>
  <c r="J616" i="9"/>
  <c r="I616" i="9"/>
  <c r="H616" i="9"/>
  <c r="G616" i="9"/>
  <c r="AU616" i="9"/>
  <c r="BA616" i="9" s="1"/>
  <c r="BH616" i="9" s="1"/>
  <c r="BM616" i="9" s="1"/>
  <c r="C616" i="9"/>
  <c r="O615" i="9"/>
  <c r="K615" i="9"/>
  <c r="J615" i="9"/>
  <c r="H615" i="9"/>
  <c r="G615" i="9"/>
  <c r="AU615" i="9"/>
  <c r="BD615" i="9" s="1"/>
  <c r="BP615" i="9" s="1"/>
  <c r="C615" i="9"/>
  <c r="O614" i="9"/>
  <c r="K614" i="9"/>
  <c r="J614" i="9"/>
  <c r="H614" i="9"/>
  <c r="G614" i="9"/>
  <c r="AU614" i="9"/>
  <c r="BG614" i="9" s="1"/>
  <c r="C614" i="9"/>
  <c r="O613" i="9"/>
  <c r="N613" i="9"/>
  <c r="K613" i="9"/>
  <c r="J613" i="9"/>
  <c r="I613" i="9"/>
  <c r="H613" i="9"/>
  <c r="G613" i="9"/>
  <c r="AU613" i="9"/>
  <c r="BB613" i="9" s="1"/>
  <c r="BN613" i="9" s="1"/>
  <c r="C613" i="9"/>
  <c r="O612" i="9"/>
  <c r="K612" i="9"/>
  <c r="J612" i="9"/>
  <c r="H612" i="9"/>
  <c r="G612" i="9"/>
  <c r="AU612" i="9"/>
  <c r="BG612" i="9" s="1"/>
  <c r="C612" i="9"/>
  <c r="O611" i="9"/>
  <c r="K611" i="9"/>
  <c r="J611" i="9"/>
  <c r="H611" i="9"/>
  <c r="G611" i="9"/>
  <c r="AU611" i="9"/>
  <c r="BB611" i="9" s="1"/>
  <c r="BN611" i="9" s="1"/>
  <c r="C611" i="9"/>
  <c r="O610" i="9"/>
  <c r="K610" i="9"/>
  <c r="J610" i="9"/>
  <c r="H610" i="9"/>
  <c r="G610" i="9"/>
  <c r="AU610" i="9"/>
  <c r="C610" i="9"/>
  <c r="O609" i="9"/>
  <c r="K609" i="9"/>
  <c r="J609" i="9"/>
  <c r="H609" i="9"/>
  <c r="G609" i="9"/>
  <c r="AU609" i="9"/>
  <c r="BA609" i="9" s="1"/>
  <c r="BH609" i="9" s="1"/>
  <c r="C609" i="9"/>
  <c r="O608" i="9"/>
  <c r="K608" i="9"/>
  <c r="J608" i="9"/>
  <c r="H608" i="9"/>
  <c r="G608" i="9"/>
  <c r="AU608" i="9"/>
  <c r="BB608" i="9" s="1"/>
  <c r="BN608" i="9" s="1"/>
  <c r="C608" i="9"/>
  <c r="O607" i="9"/>
  <c r="K607" i="9"/>
  <c r="J607" i="9"/>
  <c r="H607" i="9"/>
  <c r="G607" i="9"/>
  <c r="AU607" i="9"/>
  <c r="BE607" i="9" s="1"/>
  <c r="C607" i="9"/>
  <c r="O606" i="9"/>
  <c r="K606" i="9"/>
  <c r="J606" i="9"/>
  <c r="H606" i="9"/>
  <c r="G606" i="9"/>
  <c r="AU606" i="9"/>
  <c r="BC606" i="9" s="1"/>
  <c r="BO606" i="9" s="1"/>
  <c r="C606" i="9"/>
  <c r="O605" i="9"/>
  <c r="N605" i="9"/>
  <c r="K605" i="9"/>
  <c r="J605" i="9"/>
  <c r="I605" i="9"/>
  <c r="H605" i="9"/>
  <c r="G605" i="9"/>
  <c r="AU605" i="9"/>
  <c r="C605" i="9"/>
  <c r="O604" i="9"/>
  <c r="K604" i="9"/>
  <c r="J604" i="9"/>
  <c r="H604" i="9"/>
  <c r="G604" i="9"/>
  <c r="AU604" i="9"/>
  <c r="BC604" i="9" s="1"/>
  <c r="BO604" i="9" s="1"/>
  <c r="C604" i="9"/>
  <c r="O603" i="9"/>
  <c r="K603" i="9"/>
  <c r="J603" i="9"/>
  <c r="H603" i="9"/>
  <c r="G603" i="9"/>
  <c r="F603" i="9"/>
  <c r="C603" i="9"/>
  <c r="O602" i="9"/>
  <c r="K602" i="9"/>
  <c r="J602" i="9"/>
  <c r="H602" i="9"/>
  <c r="G602" i="9"/>
  <c r="AU602" i="9"/>
  <c r="BC602" i="9" s="1"/>
  <c r="BO602" i="9" s="1"/>
  <c r="C602" i="9"/>
  <c r="O601" i="9"/>
  <c r="K601" i="9"/>
  <c r="J601" i="9"/>
  <c r="H601" i="9"/>
  <c r="G601" i="9"/>
  <c r="F601" i="9"/>
  <c r="E601" i="9"/>
  <c r="C601" i="9"/>
  <c r="O600" i="9"/>
  <c r="N600" i="9"/>
  <c r="K600" i="9"/>
  <c r="J600" i="9"/>
  <c r="H600" i="9"/>
  <c r="G600" i="9"/>
  <c r="F600" i="9"/>
  <c r="E600" i="9"/>
  <c r="C600" i="9"/>
  <c r="O599" i="9"/>
  <c r="K599" i="9"/>
  <c r="J599" i="9"/>
  <c r="H599" i="9"/>
  <c r="G599" i="9"/>
  <c r="F599" i="9"/>
  <c r="E599" i="9"/>
  <c r="C599" i="9"/>
  <c r="O598" i="9"/>
  <c r="K598" i="9"/>
  <c r="J598" i="9"/>
  <c r="H598" i="9"/>
  <c r="G598" i="9"/>
  <c r="F598" i="9"/>
  <c r="E598" i="9"/>
  <c r="C598" i="9"/>
  <c r="O597" i="9"/>
  <c r="N597" i="9"/>
  <c r="K597" i="9"/>
  <c r="J597" i="9"/>
  <c r="I597" i="9"/>
  <c r="H597" i="9"/>
  <c r="G597" i="9"/>
  <c r="F597" i="9"/>
  <c r="E597" i="9"/>
  <c r="C597" i="9"/>
  <c r="O596" i="9"/>
  <c r="K596" i="9"/>
  <c r="J596" i="9"/>
  <c r="H596" i="9"/>
  <c r="G596" i="9"/>
  <c r="F596" i="9"/>
  <c r="E596" i="9"/>
  <c r="C596" i="9"/>
  <c r="O595" i="9"/>
  <c r="K595" i="9"/>
  <c r="J595" i="9"/>
  <c r="I595" i="9"/>
  <c r="H595" i="9"/>
  <c r="G595" i="9"/>
  <c r="F595" i="9"/>
  <c r="E595" i="9"/>
  <c r="C595" i="9"/>
  <c r="O594" i="9"/>
  <c r="N594" i="9"/>
  <c r="K594" i="9"/>
  <c r="J594" i="9"/>
  <c r="H594" i="9"/>
  <c r="G594" i="9"/>
  <c r="F594" i="9"/>
  <c r="E594" i="9"/>
  <c r="C594" i="9"/>
  <c r="O593" i="9"/>
  <c r="K593" i="9"/>
  <c r="J593" i="9"/>
  <c r="H593" i="9"/>
  <c r="G593" i="9"/>
  <c r="F593" i="9"/>
  <c r="C593" i="9"/>
  <c r="O592" i="9"/>
  <c r="K592" i="9"/>
  <c r="J592" i="9"/>
  <c r="H592" i="9"/>
  <c r="G592" i="9"/>
  <c r="F592" i="9"/>
  <c r="C592" i="9"/>
  <c r="O591" i="9"/>
  <c r="K591" i="9"/>
  <c r="J591" i="9"/>
  <c r="H591" i="9"/>
  <c r="G591" i="9"/>
  <c r="F591" i="9"/>
  <c r="C591" i="9"/>
  <c r="O590" i="9"/>
  <c r="K590" i="9"/>
  <c r="J590" i="9"/>
  <c r="H590" i="9"/>
  <c r="G590" i="9"/>
  <c r="F590" i="9"/>
  <c r="C590" i="9"/>
  <c r="O589" i="9"/>
  <c r="K589" i="9"/>
  <c r="J589" i="9"/>
  <c r="H589" i="9"/>
  <c r="G589" i="9"/>
  <c r="F589" i="9"/>
  <c r="C589" i="9"/>
  <c r="O588" i="9"/>
  <c r="K588" i="9"/>
  <c r="J588" i="9"/>
  <c r="H588" i="9"/>
  <c r="G588" i="9"/>
  <c r="F588" i="9"/>
  <c r="C588" i="9"/>
  <c r="O587" i="9"/>
  <c r="K587" i="9"/>
  <c r="J587" i="9"/>
  <c r="H587" i="9"/>
  <c r="G587" i="9"/>
  <c r="F587" i="9"/>
  <c r="C587" i="9"/>
  <c r="O586" i="9"/>
  <c r="K586" i="9"/>
  <c r="J586" i="9"/>
  <c r="H586" i="9"/>
  <c r="G586" i="9"/>
  <c r="F586" i="9"/>
  <c r="C586" i="9"/>
  <c r="O585" i="9"/>
  <c r="K585" i="9"/>
  <c r="J585" i="9"/>
  <c r="H585" i="9"/>
  <c r="G585" i="9"/>
  <c r="F585" i="9"/>
  <c r="C585" i="9"/>
  <c r="O584" i="9"/>
  <c r="K584" i="9"/>
  <c r="J584" i="9"/>
  <c r="H584" i="9"/>
  <c r="G584" i="9"/>
  <c r="F584" i="9"/>
  <c r="C584" i="9"/>
  <c r="F463" i="9"/>
  <c r="E461" i="9"/>
  <c r="F22" i="22"/>
  <c r="F23" i="22"/>
  <c r="F24" i="22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BF639" i="9"/>
  <c r="BG639" i="9"/>
  <c r="BU2" i="9"/>
  <c r="O3" i="22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AB3" i="22" s="1"/>
  <c r="AC3" i="22" s="1"/>
  <c r="H405" i="9"/>
  <c r="G405" i="9"/>
  <c r="F405" i="9"/>
  <c r="E405" i="9"/>
  <c r="D405" i="9"/>
  <c r="B405" i="9"/>
  <c r="H404" i="9"/>
  <c r="G404" i="9"/>
  <c r="F404" i="9"/>
  <c r="E404" i="9"/>
  <c r="D404" i="9"/>
  <c r="B404" i="9"/>
  <c r="H403" i="9"/>
  <c r="G403" i="9"/>
  <c r="F403" i="9"/>
  <c r="E403" i="9"/>
  <c r="D403" i="9"/>
  <c r="B403" i="9"/>
  <c r="H402" i="9"/>
  <c r="G402" i="9"/>
  <c r="F402" i="9"/>
  <c r="E402" i="9"/>
  <c r="D402" i="9"/>
  <c r="B402" i="9"/>
  <c r="H401" i="9"/>
  <c r="G401" i="9"/>
  <c r="F401" i="9"/>
  <c r="E401" i="9"/>
  <c r="D401" i="9"/>
  <c r="B401" i="9"/>
  <c r="H400" i="9"/>
  <c r="G400" i="9"/>
  <c r="F400" i="9"/>
  <c r="E400" i="9"/>
  <c r="D400" i="9"/>
  <c r="B400" i="9"/>
  <c r="H399" i="9"/>
  <c r="G399" i="9"/>
  <c r="F399" i="9"/>
  <c r="E399" i="9"/>
  <c r="D399" i="9"/>
  <c r="B399" i="9"/>
  <c r="H398" i="9"/>
  <c r="G398" i="9"/>
  <c r="F398" i="9"/>
  <c r="E398" i="9"/>
  <c r="D398" i="9"/>
  <c r="B398" i="9"/>
  <c r="H397" i="9"/>
  <c r="G397" i="9"/>
  <c r="F397" i="9"/>
  <c r="E397" i="9"/>
  <c r="D397" i="9"/>
  <c r="B397" i="9"/>
  <c r="H396" i="9"/>
  <c r="G396" i="9"/>
  <c r="F396" i="9"/>
  <c r="E396" i="9"/>
  <c r="D396" i="9"/>
  <c r="B396" i="9"/>
  <c r="H395" i="9"/>
  <c r="G395" i="9"/>
  <c r="F395" i="9"/>
  <c r="E395" i="9"/>
  <c r="D395" i="9"/>
  <c r="B395" i="9"/>
  <c r="H394" i="9"/>
  <c r="G394" i="9"/>
  <c r="F394" i="9"/>
  <c r="E394" i="9"/>
  <c r="D394" i="9"/>
  <c r="B394" i="9"/>
  <c r="H393" i="9"/>
  <c r="G393" i="9"/>
  <c r="F393" i="9"/>
  <c r="E393" i="9"/>
  <c r="D393" i="9"/>
  <c r="B393" i="9"/>
  <c r="H392" i="9"/>
  <c r="G392" i="9"/>
  <c r="F392" i="9"/>
  <c r="E392" i="9"/>
  <c r="D392" i="9"/>
  <c r="B392" i="9"/>
  <c r="H391" i="9"/>
  <c r="G391" i="9"/>
  <c r="F391" i="9"/>
  <c r="E391" i="9"/>
  <c r="D391" i="9"/>
  <c r="B391" i="9"/>
  <c r="H390" i="9"/>
  <c r="G390" i="9"/>
  <c r="F390" i="9"/>
  <c r="E390" i="9"/>
  <c r="D390" i="9"/>
  <c r="B390" i="9"/>
  <c r="H389" i="9"/>
  <c r="G389" i="9"/>
  <c r="F389" i="9"/>
  <c r="E389" i="9"/>
  <c r="D389" i="9"/>
  <c r="B389" i="9"/>
  <c r="H388" i="9"/>
  <c r="G388" i="9"/>
  <c r="F388" i="9"/>
  <c r="E388" i="9"/>
  <c r="D388" i="9"/>
  <c r="B388" i="9"/>
  <c r="H387" i="9"/>
  <c r="G387" i="9"/>
  <c r="F387" i="9"/>
  <c r="E387" i="9"/>
  <c r="D387" i="9"/>
  <c r="B387" i="9"/>
  <c r="H386" i="9"/>
  <c r="G386" i="9"/>
  <c r="F386" i="9"/>
  <c r="E386" i="9"/>
  <c r="D386" i="9"/>
  <c r="B386" i="9"/>
  <c r="H385" i="9"/>
  <c r="G385" i="9"/>
  <c r="F385" i="9"/>
  <c r="E385" i="9"/>
  <c r="D385" i="9"/>
  <c r="B385" i="9"/>
  <c r="H384" i="9"/>
  <c r="G384" i="9"/>
  <c r="F384" i="9"/>
  <c r="E384" i="9"/>
  <c r="D384" i="9"/>
  <c r="B384" i="9"/>
  <c r="H383" i="9"/>
  <c r="G383" i="9"/>
  <c r="F383" i="9"/>
  <c r="E383" i="9"/>
  <c r="D383" i="9"/>
  <c r="B383" i="9"/>
  <c r="H382" i="9"/>
  <c r="G382" i="9"/>
  <c r="F382" i="9"/>
  <c r="E382" i="9"/>
  <c r="D382" i="9"/>
  <c r="B382" i="9"/>
  <c r="H381" i="9"/>
  <c r="G381" i="9"/>
  <c r="F381" i="9"/>
  <c r="E381" i="9"/>
  <c r="D381" i="9"/>
  <c r="B381" i="9"/>
  <c r="H380" i="9"/>
  <c r="G380" i="9"/>
  <c r="F380" i="9"/>
  <c r="E380" i="9"/>
  <c r="D380" i="9"/>
  <c r="B380" i="9"/>
  <c r="H379" i="9"/>
  <c r="G379" i="9"/>
  <c r="F379" i="9"/>
  <c r="E379" i="9"/>
  <c r="D379" i="9"/>
  <c r="B379" i="9"/>
  <c r="H378" i="9"/>
  <c r="G378" i="9"/>
  <c r="F378" i="9"/>
  <c r="E378" i="9"/>
  <c r="D378" i="9"/>
  <c r="B378" i="9"/>
  <c r="H377" i="9"/>
  <c r="G377" i="9"/>
  <c r="F377" i="9"/>
  <c r="E377" i="9"/>
  <c r="D377" i="9"/>
  <c r="B377" i="9"/>
  <c r="H376" i="9"/>
  <c r="G376" i="9"/>
  <c r="F376" i="9"/>
  <c r="E376" i="9"/>
  <c r="D376" i="9"/>
  <c r="B376" i="9"/>
  <c r="H375" i="9"/>
  <c r="G375" i="9"/>
  <c r="F375" i="9"/>
  <c r="E375" i="9"/>
  <c r="D375" i="9"/>
  <c r="B375" i="9"/>
  <c r="H374" i="9"/>
  <c r="G374" i="9"/>
  <c r="F374" i="9"/>
  <c r="E374" i="9"/>
  <c r="D374" i="9"/>
  <c r="B374" i="9"/>
  <c r="H373" i="9"/>
  <c r="G373" i="9"/>
  <c r="F373" i="9"/>
  <c r="E373" i="9"/>
  <c r="D373" i="9"/>
  <c r="B373" i="9"/>
  <c r="H372" i="9"/>
  <c r="G372" i="9"/>
  <c r="F372" i="9"/>
  <c r="E372" i="9"/>
  <c r="D372" i="9"/>
  <c r="B372" i="9"/>
  <c r="H371" i="9"/>
  <c r="G371" i="9"/>
  <c r="F371" i="9"/>
  <c r="E371" i="9"/>
  <c r="D371" i="9"/>
  <c r="B371" i="9"/>
  <c r="H370" i="9"/>
  <c r="G370" i="9"/>
  <c r="F370" i="9"/>
  <c r="E370" i="9"/>
  <c r="D370" i="9"/>
  <c r="B370" i="9"/>
  <c r="H369" i="9"/>
  <c r="G369" i="9"/>
  <c r="F369" i="9"/>
  <c r="E369" i="9"/>
  <c r="D369" i="9"/>
  <c r="B369" i="9"/>
  <c r="H368" i="9"/>
  <c r="G368" i="9"/>
  <c r="F368" i="9"/>
  <c r="E368" i="9"/>
  <c r="D368" i="9"/>
  <c r="B368" i="9"/>
  <c r="H367" i="9"/>
  <c r="G367" i="9"/>
  <c r="F367" i="9"/>
  <c r="E367" i="9"/>
  <c r="D367" i="9"/>
  <c r="B367" i="9"/>
  <c r="H366" i="9"/>
  <c r="G366" i="9"/>
  <c r="F366" i="9"/>
  <c r="E366" i="9"/>
  <c r="D366" i="9"/>
  <c r="B366" i="9"/>
  <c r="H365" i="9"/>
  <c r="G365" i="9"/>
  <c r="F365" i="9"/>
  <c r="E365" i="9"/>
  <c r="D365" i="9"/>
  <c r="B365" i="9"/>
  <c r="H364" i="9"/>
  <c r="G364" i="9"/>
  <c r="F364" i="9"/>
  <c r="E364" i="9"/>
  <c r="D364" i="9"/>
  <c r="B364" i="9"/>
  <c r="H363" i="9"/>
  <c r="G363" i="9"/>
  <c r="F363" i="9"/>
  <c r="E363" i="9"/>
  <c r="D363" i="9"/>
  <c r="B363" i="9"/>
  <c r="H362" i="9"/>
  <c r="G362" i="9"/>
  <c r="F362" i="9"/>
  <c r="E362" i="9"/>
  <c r="D362" i="9"/>
  <c r="B362" i="9"/>
  <c r="H361" i="9"/>
  <c r="G361" i="9"/>
  <c r="F361" i="9"/>
  <c r="E361" i="9"/>
  <c r="D361" i="9"/>
  <c r="B361" i="9"/>
  <c r="H360" i="9"/>
  <c r="G360" i="9"/>
  <c r="F360" i="9"/>
  <c r="E360" i="9"/>
  <c r="D360" i="9"/>
  <c r="B360" i="9"/>
  <c r="H359" i="9"/>
  <c r="G359" i="9"/>
  <c r="F359" i="9"/>
  <c r="E359" i="9"/>
  <c r="D359" i="9"/>
  <c r="B359" i="9"/>
  <c r="H358" i="9"/>
  <c r="G358" i="9"/>
  <c r="F358" i="9"/>
  <c r="E358" i="9"/>
  <c r="D358" i="9"/>
  <c r="B358" i="9"/>
  <c r="H357" i="9"/>
  <c r="G357" i="9"/>
  <c r="F357" i="9"/>
  <c r="E357" i="9"/>
  <c r="D357" i="9"/>
  <c r="B357" i="9"/>
  <c r="H356" i="9"/>
  <c r="G356" i="9"/>
  <c r="F356" i="9"/>
  <c r="E356" i="9"/>
  <c r="D356" i="9"/>
  <c r="B356" i="9"/>
  <c r="H355" i="9"/>
  <c r="G355" i="9"/>
  <c r="F355" i="9"/>
  <c r="E355" i="9"/>
  <c r="D355" i="9"/>
  <c r="B355" i="9"/>
  <c r="H354" i="9"/>
  <c r="G354" i="9"/>
  <c r="F354" i="9"/>
  <c r="E354" i="9"/>
  <c r="D354" i="9"/>
  <c r="B354" i="9"/>
  <c r="H353" i="9"/>
  <c r="G353" i="9"/>
  <c r="F353" i="9"/>
  <c r="E353" i="9"/>
  <c r="D353" i="9"/>
  <c r="B353" i="9"/>
  <c r="H352" i="9"/>
  <c r="G352" i="9"/>
  <c r="F352" i="9"/>
  <c r="E352" i="9"/>
  <c r="D352" i="9"/>
  <c r="B352" i="9"/>
  <c r="H351" i="9"/>
  <c r="G351" i="9"/>
  <c r="F351" i="9"/>
  <c r="E351" i="9"/>
  <c r="D351" i="9"/>
  <c r="B351" i="9"/>
  <c r="H350" i="9"/>
  <c r="G350" i="9"/>
  <c r="F350" i="9"/>
  <c r="E350" i="9"/>
  <c r="D350" i="9"/>
  <c r="B350" i="9"/>
  <c r="H349" i="9"/>
  <c r="G349" i="9"/>
  <c r="F349" i="9"/>
  <c r="E349" i="9"/>
  <c r="D349" i="9"/>
  <c r="B349" i="9"/>
  <c r="H348" i="9"/>
  <c r="G348" i="9"/>
  <c r="F348" i="9"/>
  <c r="E348" i="9"/>
  <c r="D348" i="9"/>
  <c r="B348" i="9"/>
  <c r="H347" i="9"/>
  <c r="G347" i="9"/>
  <c r="F347" i="9"/>
  <c r="E347" i="9"/>
  <c r="D347" i="9"/>
  <c r="B347" i="9"/>
  <c r="H346" i="9"/>
  <c r="G346" i="9"/>
  <c r="F346" i="9"/>
  <c r="E346" i="9"/>
  <c r="D346" i="9"/>
  <c r="B346" i="9"/>
  <c r="H345" i="9"/>
  <c r="G345" i="9"/>
  <c r="F345" i="9"/>
  <c r="E345" i="9"/>
  <c r="D345" i="9"/>
  <c r="B345" i="9"/>
  <c r="H344" i="9"/>
  <c r="G344" i="9"/>
  <c r="F344" i="9"/>
  <c r="E344" i="9"/>
  <c r="D344" i="9"/>
  <c r="B344" i="9"/>
  <c r="H343" i="9"/>
  <c r="G343" i="9"/>
  <c r="F343" i="9"/>
  <c r="E343" i="9"/>
  <c r="D343" i="9"/>
  <c r="B343" i="9"/>
  <c r="H342" i="9"/>
  <c r="G342" i="9"/>
  <c r="F342" i="9"/>
  <c r="E342" i="9"/>
  <c r="D342" i="9"/>
  <c r="B342" i="9"/>
  <c r="H341" i="9"/>
  <c r="G341" i="9"/>
  <c r="F341" i="9"/>
  <c r="E341" i="9"/>
  <c r="D341" i="9"/>
  <c r="B341" i="9"/>
  <c r="H340" i="9"/>
  <c r="G340" i="9"/>
  <c r="F340" i="9"/>
  <c r="E340" i="9"/>
  <c r="D340" i="9"/>
  <c r="B340" i="9"/>
  <c r="H339" i="9"/>
  <c r="G339" i="9"/>
  <c r="F339" i="9"/>
  <c r="E339" i="9"/>
  <c r="D339" i="9"/>
  <c r="B339" i="9"/>
  <c r="H338" i="9"/>
  <c r="G338" i="9"/>
  <c r="F338" i="9"/>
  <c r="E338" i="9"/>
  <c r="D338" i="9"/>
  <c r="B338" i="9"/>
  <c r="H337" i="9"/>
  <c r="G337" i="9"/>
  <c r="F337" i="9"/>
  <c r="E337" i="9"/>
  <c r="D337" i="9"/>
  <c r="B337" i="9"/>
  <c r="H336" i="9"/>
  <c r="G336" i="9"/>
  <c r="F336" i="9"/>
  <c r="E336" i="9"/>
  <c r="D336" i="9"/>
  <c r="B336" i="9"/>
  <c r="H335" i="9"/>
  <c r="G335" i="9"/>
  <c r="F335" i="9"/>
  <c r="D335" i="9"/>
  <c r="B335" i="9"/>
  <c r="H334" i="9"/>
  <c r="G334" i="9"/>
  <c r="F334" i="9"/>
  <c r="D334" i="9"/>
  <c r="B334" i="9"/>
  <c r="H333" i="9"/>
  <c r="G333" i="9"/>
  <c r="F333" i="9"/>
  <c r="D333" i="9"/>
  <c r="B333" i="9"/>
  <c r="H332" i="9"/>
  <c r="G332" i="9"/>
  <c r="F332" i="9"/>
  <c r="D332" i="9"/>
  <c r="B332" i="9"/>
  <c r="H331" i="9"/>
  <c r="G331" i="9"/>
  <c r="F331" i="9"/>
  <c r="D331" i="9"/>
  <c r="B331" i="9"/>
  <c r="H330" i="9"/>
  <c r="G330" i="9"/>
  <c r="F330" i="9"/>
  <c r="D330" i="9"/>
  <c r="B330" i="9"/>
  <c r="H329" i="9"/>
  <c r="G329" i="9"/>
  <c r="F329" i="9"/>
  <c r="D329" i="9"/>
  <c r="B329" i="9"/>
  <c r="H328" i="9"/>
  <c r="G328" i="9"/>
  <c r="F328" i="9"/>
  <c r="D328" i="9"/>
  <c r="B328" i="9"/>
  <c r="H327" i="9"/>
  <c r="G327" i="9"/>
  <c r="F327" i="9"/>
  <c r="E327" i="9"/>
  <c r="D327" i="9"/>
  <c r="B327" i="9"/>
  <c r="H326" i="9"/>
  <c r="G326" i="9"/>
  <c r="F326" i="9"/>
  <c r="E326" i="9"/>
  <c r="D326" i="9"/>
  <c r="B326" i="9"/>
  <c r="H325" i="9"/>
  <c r="G325" i="9"/>
  <c r="F325" i="9"/>
  <c r="D325" i="9"/>
  <c r="B325" i="9"/>
  <c r="H324" i="9"/>
  <c r="G324" i="9"/>
  <c r="F324" i="9"/>
  <c r="E324" i="9"/>
  <c r="D324" i="9"/>
  <c r="B324" i="9"/>
  <c r="H323" i="9"/>
  <c r="G323" i="9"/>
  <c r="F323" i="9"/>
  <c r="E323" i="9"/>
  <c r="D323" i="9"/>
  <c r="B323" i="9"/>
  <c r="H322" i="9"/>
  <c r="G322" i="9"/>
  <c r="F322" i="9"/>
  <c r="E322" i="9"/>
  <c r="D322" i="9"/>
  <c r="B322" i="9"/>
  <c r="H321" i="9"/>
  <c r="G321" i="9"/>
  <c r="F321" i="9"/>
  <c r="E321" i="9"/>
  <c r="D321" i="9"/>
  <c r="B321" i="9"/>
  <c r="H320" i="9"/>
  <c r="G320" i="9"/>
  <c r="F320" i="9"/>
  <c r="E320" i="9"/>
  <c r="D320" i="9"/>
  <c r="B320" i="9"/>
  <c r="H319" i="9"/>
  <c r="G319" i="9"/>
  <c r="F319" i="9"/>
  <c r="E319" i="9"/>
  <c r="D319" i="9"/>
  <c r="B319" i="9"/>
  <c r="H318" i="9"/>
  <c r="G318" i="9"/>
  <c r="F318" i="9"/>
  <c r="E318" i="9"/>
  <c r="D318" i="9"/>
  <c r="B318" i="9"/>
  <c r="H317" i="9"/>
  <c r="G317" i="9"/>
  <c r="F317" i="9"/>
  <c r="E317" i="9"/>
  <c r="D317" i="9"/>
  <c r="B317" i="9"/>
  <c r="H316" i="9"/>
  <c r="G316" i="9"/>
  <c r="F316" i="9"/>
  <c r="E316" i="9"/>
  <c r="D316" i="9"/>
  <c r="B316" i="9"/>
  <c r="H315" i="9"/>
  <c r="G315" i="9"/>
  <c r="F315" i="9"/>
  <c r="E315" i="9"/>
  <c r="D315" i="9"/>
  <c r="B315" i="9"/>
  <c r="H314" i="9"/>
  <c r="G314" i="9"/>
  <c r="F314" i="9"/>
  <c r="E314" i="9"/>
  <c r="D314" i="9"/>
  <c r="B314" i="9"/>
  <c r="H313" i="9"/>
  <c r="G313" i="9"/>
  <c r="F313" i="9"/>
  <c r="D313" i="9"/>
  <c r="B313" i="9"/>
  <c r="H312" i="9"/>
  <c r="G312" i="9"/>
  <c r="F312" i="9"/>
  <c r="D312" i="9"/>
  <c r="B312" i="9"/>
  <c r="H311" i="9"/>
  <c r="G311" i="9"/>
  <c r="F311" i="9"/>
  <c r="D311" i="9"/>
  <c r="B311" i="9"/>
  <c r="H310" i="9"/>
  <c r="G310" i="9"/>
  <c r="F310" i="9"/>
  <c r="D310" i="9"/>
  <c r="B310" i="9"/>
  <c r="H309" i="9"/>
  <c r="G309" i="9"/>
  <c r="F309" i="9"/>
  <c r="D309" i="9"/>
  <c r="B309" i="9"/>
  <c r="H308" i="9"/>
  <c r="G308" i="9"/>
  <c r="F308" i="9"/>
  <c r="D308" i="9"/>
  <c r="B308" i="9"/>
  <c r="H307" i="9"/>
  <c r="G307" i="9"/>
  <c r="F307" i="9"/>
  <c r="D307" i="9"/>
  <c r="B307" i="9"/>
  <c r="H306" i="9"/>
  <c r="G306" i="9"/>
  <c r="F306" i="9"/>
  <c r="D306" i="9"/>
  <c r="B306" i="9"/>
  <c r="H305" i="9"/>
  <c r="G305" i="9"/>
  <c r="F305" i="9"/>
  <c r="D305" i="9"/>
  <c r="B305" i="9"/>
  <c r="H304" i="9"/>
  <c r="G304" i="9"/>
  <c r="F304" i="9"/>
  <c r="E304" i="9"/>
  <c r="D304" i="9"/>
  <c r="B304" i="9"/>
  <c r="H303" i="9"/>
  <c r="G303" i="9"/>
  <c r="F303" i="9"/>
  <c r="E303" i="9"/>
  <c r="D303" i="9"/>
  <c r="B303" i="9"/>
  <c r="H302" i="9"/>
  <c r="G302" i="9"/>
  <c r="F302" i="9"/>
  <c r="E302" i="9"/>
  <c r="D302" i="9"/>
  <c r="B302" i="9"/>
  <c r="H301" i="9"/>
  <c r="G301" i="9"/>
  <c r="F301" i="9"/>
  <c r="E301" i="9"/>
  <c r="D301" i="9"/>
  <c r="B301" i="9"/>
  <c r="H300" i="9"/>
  <c r="G300" i="9"/>
  <c r="F300" i="9"/>
  <c r="E300" i="9"/>
  <c r="D300" i="9"/>
  <c r="B300" i="9"/>
  <c r="H299" i="9"/>
  <c r="G299" i="9"/>
  <c r="F299" i="9"/>
  <c r="E299" i="9"/>
  <c r="D299" i="9"/>
  <c r="B299" i="9"/>
  <c r="H298" i="9"/>
  <c r="G298" i="9"/>
  <c r="F298" i="9"/>
  <c r="E298" i="9"/>
  <c r="D298" i="9"/>
  <c r="B298" i="9"/>
  <c r="H297" i="9"/>
  <c r="G297" i="9"/>
  <c r="F297" i="9"/>
  <c r="E297" i="9"/>
  <c r="D297" i="9"/>
  <c r="B297" i="9"/>
  <c r="H296" i="9"/>
  <c r="G296" i="9"/>
  <c r="F296" i="9"/>
  <c r="E296" i="9"/>
  <c r="D296" i="9"/>
  <c r="B296" i="9"/>
  <c r="H295" i="9"/>
  <c r="G295" i="9"/>
  <c r="F295" i="9"/>
  <c r="E295" i="9"/>
  <c r="D295" i="9"/>
  <c r="B295" i="9"/>
  <c r="H294" i="9"/>
  <c r="G294" i="9"/>
  <c r="F294" i="9"/>
  <c r="E294" i="9"/>
  <c r="D294" i="9"/>
  <c r="B294" i="9"/>
  <c r="H293" i="9"/>
  <c r="G293" i="9"/>
  <c r="F293" i="9"/>
  <c r="D293" i="9"/>
  <c r="B293" i="9"/>
  <c r="H292" i="9"/>
  <c r="G292" i="9"/>
  <c r="F292" i="9"/>
  <c r="D292" i="9"/>
  <c r="B292" i="9"/>
  <c r="H291" i="9"/>
  <c r="G291" i="9"/>
  <c r="F291" i="9"/>
  <c r="D291" i="9"/>
  <c r="B291" i="9"/>
  <c r="H290" i="9"/>
  <c r="G290" i="9"/>
  <c r="F290" i="9"/>
  <c r="D290" i="9"/>
  <c r="B290" i="9"/>
  <c r="H289" i="9"/>
  <c r="G289" i="9"/>
  <c r="F289" i="9"/>
  <c r="D289" i="9"/>
  <c r="B289" i="9"/>
  <c r="H288" i="9"/>
  <c r="G288" i="9"/>
  <c r="F288" i="9"/>
  <c r="D288" i="9"/>
  <c r="B288" i="9"/>
  <c r="H287" i="9"/>
  <c r="G287" i="9"/>
  <c r="F287" i="9"/>
  <c r="D287" i="9"/>
  <c r="B287" i="9"/>
  <c r="H286" i="9"/>
  <c r="G286" i="9"/>
  <c r="F286" i="9"/>
  <c r="D286" i="9"/>
  <c r="B286" i="9"/>
  <c r="H285" i="9"/>
  <c r="G285" i="9"/>
  <c r="F285" i="9"/>
  <c r="D285" i="9"/>
  <c r="B285" i="9"/>
  <c r="H284" i="9"/>
  <c r="G284" i="9"/>
  <c r="F284" i="9"/>
  <c r="E284" i="9"/>
  <c r="D284" i="9"/>
  <c r="B284" i="9"/>
  <c r="H283" i="9"/>
  <c r="G283" i="9"/>
  <c r="F283" i="9"/>
  <c r="E283" i="9"/>
  <c r="D283" i="9"/>
  <c r="B283" i="9"/>
  <c r="H282" i="9"/>
  <c r="G282" i="9"/>
  <c r="F282" i="9"/>
  <c r="E282" i="9"/>
  <c r="D282" i="9"/>
  <c r="B282" i="9"/>
  <c r="H281" i="9"/>
  <c r="G281" i="9"/>
  <c r="F281" i="9"/>
  <c r="E281" i="9"/>
  <c r="D281" i="9"/>
  <c r="B281" i="9"/>
  <c r="H280" i="9"/>
  <c r="G280" i="9"/>
  <c r="F280" i="9"/>
  <c r="E280" i="9"/>
  <c r="D280" i="9"/>
  <c r="B280" i="9"/>
  <c r="H279" i="9"/>
  <c r="G279" i="9"/>
  <c r="F279" i="9"/>
  <c r="E279" i="9"/>
  <c r="D279" i="9"/>
  <c r="B279" i="9"/>
  <c r="H278" i="9"/>
  <c r="G278" i="9"/>
  <c r="F278" i="9"/>
  <c r="E278" i="9"/>
  <c r="D278" i="9"/>
  <c r="B278" i="9"/>
  <c r="H277" i="9"/>
  <c r="G277" i="9"/>
  <c r="F277" i="9"/>
  <c r="E277" i="9"/>
  <c r="D277" i="9"/>
  <c r="B277" i="9"/>
  <c r="H276" i="9"/>
  <c r="G276" i="9"/>
  <c r="F276" i="9"/>
  <c r="E276" i="9"/>
  <c r="D276" i="9"/>
  <c r="B276" i="9"/>
  <c r="H275" i="9"/>
  <c r="G275" i="9"/>
  <c r="F275" i="9"/>
  <c r="E275" i="9"/>
  <c r="D275" i="9"/>
  <c r="B275" i="9"/>
  <c r="H274" i="9"/>
  <c r="G274" i="9"/>
  <c r="F274" i="9"/>
  <c r="E274" i="9"/>
  <c r="D274" i="9"/>
  <c r="B274" i="9"/>
  <c r="H273" i="9"/>
  <c r="G273" i="9"/>
  <c r="F273" i="9"/>
  <c r="D273" i="9"/>
  <c r="B273" i="9"/>
  <c r="H272" i="9"/>
  <c r="G272" i="9"/>
  <c r="F272" i="9"/>
  <c r="D272" i="9"/>
  <c r="B272" i="9"/>
  <c r="H271" i="9"/>
  <c r="G271" i="9"/>
  <c r="F271" i="9"/>
  <c r="D271" i="9"/>
  <c r="B271" i="9"/>
  <c r="H270" i="9"/>
  <c r="G270" i="9"/>
  <c r="F270" i="9"/>
  <c r="D270" i="9"/>
  <c r="B270" i="9"/>
  <c r="H269" i="9"/>
  <c r="G269" i="9"/>
  <c r="F269" i="9"/>
  <c r="D269" i="9"/>
  <c r="B269" i="9"/>
  <c r="H268" i="9"/>
  <c r="G268" i="9"/>
  <c r="F268" i="9"/>
  <c r="D268" i="9"/>
  <c r="B268" i="9"/>
  <c r="H267" i="9"/>
  <c r="G267" i="9"/>
  <c r="F267" i="9"/>
  <c r="D267" i="9"/>
  <c r="B267" i="9"/>
  <c r="H266" i="9"/>
  <c r="G266" i="9"/>
  <c r="F266" i="9"/>
  <c r="D266" i="9"/>
  <c r="B266" i="9"/>
  <c r="H265" i="9"/>
  <c r="G265" i="9"/>
  <c r="F265" i="9"/>
  <c r="D265" i="9"/>
  <c r="B265" i="9"/>
  <c r="H264" i="9"/>
  <c r="G264" i="9"/>
  <c r="F264" i="9"/>
  <c r="E264" i="9"/>
  <c r="D264" i="9"/>
  <c r="B264" i="9"/>
  <c r="H263" i="9"/>
  <c r="G263" i="9"/>
  <c r="F263" i="9"/>
  <c r="E263" i="9"/>
  <c r="D263" i="9"/>
  <c r="B263" i="9"/>
  <c r="H262" i="9"/>
  <c r="G262" i="9"/>
  <c r="F262" i="9"/>
  <c r="E262" i="9"/>
  <c r="D262" i="9"/>
  <c r="B262" i="9"/>
  <c r="H261" i="9"/>
  <c r="G261" i="9"/>
  <c r="F261" i="9"/>
  <c r="D261" i="9"/>
  <c r="B261" i="9"/>
  <c r="H260" i="9"/>
  <c r="G260" i="9"/>
  <c r="F260" i="9"/>
  <c r="D260" i="9"/>
  <c r="B260" i="9"/>
  <c r="H259" i="9"/>
  <c r="G259" i="9"/>
  <c r="F259" i="9"/>
  <c r="D259" i="9"/>
  <c r="B259" i="9"/>
  <c r="H258" i="9"/>
  <c r="G258" i="9"/>
  <c r="F258" i="9"/>
  <c r="D258" i="9"/>
  <c r="B258" i="9"/>
  <c r="H257" i="9"/>
  <c r="G257" i="9"/>
  <c r="F257" i="9"/>
  <c r="D257" i="9"/>
  <c r="B257" i="9"/>
  <c r="H256" i="9"/>
  <c r="G256" i="9"/>
  <c r="F256" i="9"/>
  <c r="D256" i="9"/>
  <c r="B256" i="9"/>
  <c r="H255" i="9"/>
  <c r="G255" i="9"/>
  <c r="F255" i="9"/>
  <c r="D255" i="9"/>
  <c r="B255" i="9"/>
  <c r="H254" i="9"/>
  <c r="G254" i="9"/>
  <c r="F254" i="9"/>
  <c r="D254" i="9"/>
  <c r="B254" i="9"/>
  <c r="H253" i="9"/>
  <c r="G253" i="9"/>
  <c r="F253" i="9"/>
  <c r="D253" i="9"/>
  <c r="B253" i="9"/>
  <c r="H252" i="9"/>
  <c r="G252" i="9"/>
  <c r="F252" i="9"/>
  <c r="D252" i="9"/>
  <c r="B252" i="9"/>
  <c r="H251" i="9"/>
  <c r="G251" i="9"/>
  <c r="F251" i="9"/>
  <c r="D251" i="9"/>
  <c r="B251" i="9"/>
  <c r="H250" i="9"/>
  <c r="G250" i="9"/>
  <c r="F250" i="9"/>
  <c r="D250" i="9"/>
  <c r="B250" i="9"/>
  <c r="H249" i="9"/>
  <c r="G249" i="9"/>
  <c r="F249" i="9"/>
  <c r="D249" i="9"/>
  <c r="B249" i="9"/>
  <c r="H248" i="9"/>
  <c r="G248" i="9"/>
  <c r="F248" i="9"/>
  <c r="D248" i="9"/>
  <c r="B248" i="9"/>
  <c r="H247" i="9"/>
  <c r="G247" i="9"/>
  <c r="F247" i="9"/>
  <c r="E247" i="9"/>
  <c r="D247" i="9"/>
  <c r="B247" i="9"/>
  <c r="H246" i="9"/>
  <c r="G246" i="9"/>
  <c r="F246" i="9"/>
  <c r="D246" i="9"/>
  <c r="B246" i="9"/>
  <c r="H245" i="9"/>
  <c r="G245" i="9"/>
  <c r="F245" i="9"/>
  <c r="D245" i="9"/>
  <c r="B245" i="9"/>
  <c r="H244" i="9"/>
  <c r="G244" i="9"/>
  <c r="F244" i="9"/>
  <c r="E244" i="9"/>
  <c r="D244" i="9"/>
  <c r="B244" i="9"/>
  <c r="H243" i="9"/>
  <c r="G243" i="9"/>
  <c r="F243" i="9"/>
  <c r="E243" i="9"/>
  <c r="D243" i="9"/>
  <c r="B243" i="9"/>
  <c r="H242" i="9"/>
  <c r="G242" i="9"/>
  <c r="F242" i="9"/>
  <c r="E242" i="9"/>
  <c r="D242" i="9"/>
  <c r="B242" i="9"/>
  <c r="H241" i="9"/>
  <c r="G241" i="9"/>
  <c r="F241" i="9"/>
  <c r="E241" i="9"/>
  <c r="D241" i="9"/>
  <c r="B241" i="9"/>
  <c r="H240" i="9"/>
  <c r="G240" i="9"/>
  <c r="F240" i="9"/>
  <c r="D240" i="9"/>
  <c r="B240" i="9"/>
  <c r="H239" i="9"/>
  <c r="G239" i="9"/>
  <c r="F239" i="9"/>
  <c r="D239" i="9"/>
  <c r="B239" i="9"/>
  <c r="H238" i="9"/>
  <c r="G238" i="9"/>
  <c r="F238" i="9"/>
  <c r="D238" i="9"/>
  <c r="B238" i="9"/>
  <c r="H237" i="9"/>
  <c r="G237" i="9"/>
  <c r="F237" i="9"/>
  <c r="D237" i="9"/>
  <c r="B237" i="9"/>
  <c r="H236" i="9"/>
  <c r="G236" i="9"/>
  <c r="F236" i="9"/>
  <c r="D236" i="9"/>
  <c r="B236" i="9"/>
  <c r="H235" i="9"/>
  <c r="G235" i="9"/>
  <c r="F235" i="9"/>
  <c r="D235" i="9"/>
  <c r="B235" i="9"/>
  <c r="H234" i="9"/>
  <c r="G234" i="9"/>
  <c r="F234" i="9"/>
  <c r="D234" i="9"/>
  <c r="B234" i="9"/>
  <c r="H233" i="9"/>
  <c r="G233" i="9"/>
  <c r="F233" i="9"/>
  <c r="D233" i="9"/>
  <c r="B233" i="9"/>
  <c r="H232" i="9"/>
  <c r="G232" i="9"/>
  <c r="F232" i="9"/>
  <c r="D232" i="9"/>
  <c r="B232" i="9"/>
  <c r="H231" i="9"/>
  <c r="G231" i="9"/>
  <c r="F231" i="9"/>
  <c r="D231" i="9"/>
  <c r="B231" i="9"/>
  <c r="H230" i="9"/>
  <c r="G230" i="9"/>
  <c r="F230" i="9"/>
  <c r="E230" i="9"/>
  <c r="D230" i="9"/>
  <c r="B230" i="9"/>
  <c r="H229" i="9"/>
  <c r="G229" i="9"/>
  <c r="F229" i="9"/>
  <c r="D229" i="9"/>
  <c r="B229" i="9"/>
  <c r="H228" i="9"/>
  <c r="G228" i="9"/>
  <c r="F228" i="9"/>
  <c r="D228" i="9"/>
  <c r="B228" i="9"/>
  <c r="H227" i="9"/>
  <c r="G227" i="9"/>
  <c r="F227" i="9"/>
  <c r="E227" i="9"/>
  <c r="D227" i="9"/>
  <c r="B227" i="9"/>
  <c r="H226" i="9"/>
  <c r="G226" i="9"/>
  <c r="F226" i="9"/>
  <c r="E226" i="9"/>
  <c r="D226" i="9"/>
  <c r="B226" i="9"/>
  <c r="H225" i="9"/>
  <c r="G225" i="9"/>
  <c r="F225" i="9"/>
  <c r="D225" i="9"/>
  <c r="B225" i="9"/>
  <c r="H224" i="9"/>
  <c r="G224" i="9"/>
  <c r="F224" i="9"/>
  <c r="E224" i="9"/>
  <c r="D224" i="9"/>
  <c r="B224" i="9"/>
  <c r="H223" i="9"/>
  <c r="G223" i="9"/>
  <c r="F223" i="9"/>
  <c r="E223" i="9"/>
  <c r="D223" i="9"/>
  <c r="B223" i="9"/>
  <c r="H222" i="9"/>
  <c r="G222" i="9"/>
  <c r="F222" i="9"/>
  <c r="E222" i="9"/>
  <c r="D222" i="9"/>
  <c r="B222" i="9"/>
  <c r="H221" i="9"/>
  <c r="G221" i="9"/>
  <c r="F221" i="9"/>
  <c r="E221" i="9"/>
  <c r="D221" i="9"/>
  <c r="B221" i="9"/>
  <c r="H220" i="9"/>
  <c r="G220" i="9"/>
  <c r="F220" i="9"/>
  <c r="E220" i="9"/>
  <c r="D220" i="9"/>
  <c r="B220" i="9"/>
  <c r="H219" i="9"/>
  <c r="G219" i="9"/>
  <c r="F219" i="9"/>
  <c r="E219" i="9"/>
  <c r="D219" i="9"/>
  <c r="B219" i="9"/>
  <c r="H218" i="9"/>
  <c r="G218" i="9"/>
  <c r="F218" i="9"/>
  <c r="E218" i="9"/>
  <c r="D218" i="9"/>
  <c r="B218" i="9"/>
  <c r="H217" i="9"/>
  <c r="G217" i="9"/>
  <c r="F217" i="9"/>
  <c r="E217" i="9"/>
  <c r="D217" i="9"/>
  <c r="B217" i="9"/>
  <c r="H216" i="9"/>
  <c r="G216" i="9"/>
  <c r="F216" i="9"/>
  <c r="D216" i="9"/>
  <c r="B216" i="9"/>
  <c r="H215" i="9"/>
  <c r="G215" i="9"/>
  <c r="F215" i="9"/>
  <c r="D215" i="9"/>
  <c r="B215" i="9"/>
  <c r="H214" i="9"/>
  <c r="G214" i="9"/>
  <c r="F214" i="9"/>
  <c r="D214" i="9"/>
  <c r="B214" i="9"/>
  <c r="H213" i="9"/>
  <c r="G213" i="9"/>
  <c r="F213" i="9"/>
  <c r="D213" i="9"/>
  <c r="B213" i="9"/>
  <c r="H212" i="9"/>
  <c r="G212" i="9"/>
  <c r="F212" i="9"/>
  <c r="D212" i="9"/>
  <c r="B212" i="9"/>
  <c r="H211" i="9"/>
  <c r="G211" i="9"/>
  <c r="F211" i="9"/>
  <c r="D211" i="9"/>
  <c r="B211" i="9"/>
  <c r="H210" i="9"/>
  <c r="G210" i="9"/>
  <c r="F210" i="9"/>
  <c r="D210" i="9"/>
  <c r="B210" i="9"/>
  <c r="H209" i="9"/>
  <c r="G209" i="9"/>
  <c r="F209" i="9"/>
  <c r="D209" i="9"/>
  <c r="B209" i="9"/>
  <c r="H208" i="9"/>
  <c r="G208" i="9"/>
  <c r="F208" i="9"/>
  <c r="D208" i="9"/>
  <c r="B208" i="9"/>
  <c r="H207" i="9"/>
  <c r="G207" i="9"/>
  <c r="F207" i="9"/>
  <c r="D207" i="9"/>
  <c r="B207" i="9"/>
  <c r="H206" i="9"/>
  <c r="G206" i="9"/>
  <c r="F206" i="9"/>
  <c r="D206" i="9"/>
  <c r="B206" i="9"/>
  <c r="H205" i="9"/>
  <c r="G205" i="9"/>
  <c r="F205" i="9"/>
  <c r="D205" i="9"/>
  <c r="B205" i="9"/>
  <c r="I103" i="20"/>
  <c r="J103" i="20"/>
  <c r="I102" i="20"/>
  <c r="J102" i="20" s="1"/>
  <c r="I101" i="20"/>
  <c r="J101" i="20"/>
  <c r="I100" i="20"/>
  <c r="J100" i="20" s="1"/>
  <c r="I99" i="20"/>
  <c r="J99" i="20" s="1"/>
  <c r="I98" i="20"/>
  <c r="J98" i="20" s="1"/>
  <c r="I97" i="20"/>
  <c r="J97" i="20" s="1"/>
  <c r="I96" i="20"/>
  <c r="J96" i="20" s="1"/>
  <c r="I95" i="20"/>
  <c r="J95" i="20" s="1"/>
  <c r="I94" i="20"/>
  <c r="J94" i="20" s="1"/>
  <c r="I93" i="20"/>
  <c r="J93" i="20"/>
  <c r="I92" i="20"/>
  <c r="J92" i="20" s="1"/>
  <c r="I91" i="20"/>
  <c r="J91" i="20"/>
  <c r="I90" i="20"/>
  <c r="J90" i="20" s="1"/>
  <c r="I89" i="20"/>
  <c r="J89" i="20"/>
  <c r="I88" i="20"/>
  <c r="J88" i="20"/>
  <c r="I87" i="20"/>
  <c r="J87" i="20" s="1"/>
  <c r="I86" i="20"/>
  <c r="J86" i="20" s="1"/>
  <c r="I85" i="20"/>
  <c r="J85" i="20" s="1"/>
  <c r="I84" i="20"/>
  <c r="J84" i="20" s="1"/>
  <c r="I83" i="20"/>
  <c r="J83" i="20" s="1"/>
  <c r="I82" i="20"/>
  <c r="J82" i="20" s="1"/>
  <c r="I81" i="20"/>
  <c r="J81" i="20"/>
  <c r="I80" i="20"/>
  <c r="J80" i="20" s="1"/>
  <c r="I79" i="20"/>
  <c r="J79" i="20" s="1"/>
  <c r="I78" i="20"/>
  <c r="J78" i="20" s="1"/>
  <c r="I77" i="20"/>
  <c r="J77" i="20"/>
  <c r="I76" i="20"/>
  <c r="J76" i="20"/>
  <c r="I75" i="20"/>
  <c r="J75" i="20" s="1"/>
  <c r="I74" i="20"/>
  <c r="J74" i="20" s="1"/>
  <c r="I73" i="20"/>
  <c r="J73" i="20" s="1"/>
  <c r="I72" i="20"/>
  <c r="J72" i="20" s="1"/>
  <c r="H455" i="9"/>
  <c r="H454" i="9"/>
  <c r="H450" i="9"/>
  <c r="H448" i="9"/>
  <c r="H440" i="9"/>
  <c r="H434" i="9"/>
  <c r="E434" i="9"/>
  <c r="H432" i="9"/>
  <c r="E427" i="9"/>
  <c r="H426" i="9"/>
  <c r="E420" i="9"/>
  <c r="E421" i="9"/>
  <c r="E325" i="9"/>
  <c r="E328" i="9"/>
  <c r="E329" i="9"/>
  <c r="E248" i="9"/>
  <c r="E249" i="9"/>
  <c r="E250" i="9"/>
  <c r="E251" i="9"/>
  <c r="E225" i="9"/>
  <c r="E228" i="9"/>
  <c r="E229" i="9"/>
  <c r="G205" i="21"/>
  <c r="H205" i="21" s="1"/>
  <c r="G204" i="21"/>
  <c r="H204" i="21"/>
  <c r="G203" i="21"/>
  <c r="H203" i="21" s="1"/>
  <c r="G202" i="21"/>
  <c r="G201" i="21"/>
  <c r="G200" i="21"/>
  <c r="G199" i="21"/>
  <c r="G198" i="21"/>
  <c r="H198" i="21" s="1"/>
  <c r="G197" i="21"/>
  <c r="G196" i="21"/>
  <c r="G195" i="21"/>
  <c r="H195" i="21" s="1"/>
  <c r="G194" i="21"/>
  <c r="G193" i="21"/>
  <c r="G192" i="21"/>
  <c r="G191" i="21"/>
  <c r="G190" i="21"/>
  <c r="H190" i="21"/>
  <c r="G189" i="21"/>
  <c r="H189" i="21" s="1"/>
  <c r="G188" i="21"/>
  <c r="G187" i="21"/>
  <c r="H187" i="21" s="1"/>
  <c r="G186" i="21"/>
  <c r="G185" i="21"/>
  <c r="H185" i="21" s="1"/>
  <c r="G184" i="21"/>
  <c r="H184" i="21" s="1"/>
  <c r="G183" i="21"/>
  <c r="H183" i="21" s="1"/>
  <c r="G182" i="21"/>
  <c r="G181" i="21"/>
  <c r="G180" i="21"/>
  <c r="G179" i="21"/>
  <c r="G178" i="21"/>
  <c r="H178" i="21" s="1"/>
  <c r="G177" i="21"/>
  <c r="G176" i="21"/>
  <c r="G175" i="21"/>
  <c r="H175" i="21" s="1"/>
  <c r="G174" i="21"/>
  <c r="G173" i="21"/>
  <c r="H173" i="21" s="1"/>
  <c r="G172" i="21"/>
  <c r="G171" i="21"/>
  <c r="G170" i="21"/>
  <c r="H170" i="21" s="1"/>
  <c r="G169" i="21"/>
  <c r="G168" i="21"/>
  <c r="G167" i="21"/>
  <c r="H167" i="21" s="1"/>
  <c r="G166" i="21"/>
  <c r="G165" i="21"/>
  <c r="G164" i="21"/>
  <c r="G163" i="21"/>
  <c r="H163" i="21"/>
  <c r="G162" i="21"/>
  <c r="H162" i="21"/>
  <c r="G161" i="21"/>
  <c r="G160" i="21"/>
  <c r="G159" i="21"/>
  <c r="H159" i="21" s="1"/>
  <c r="G158" i="21"/>
  <c r="G157" i="21"/>
  <c r="G156" i="21"/>
  <c r="G155" i="21"/>
  <c r="H155" i="21" s="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H115" i="21" s="1"/>
  <c r="G114" i="21"/>
  <c r="G113" i="21"/>
  <c r="G112" i="21"/>
  <c r="G111" i="21"/>
  <c r="G110" i="21"/>
  <c r="G109" i="21"/>
  <c r="G108" i="21"/>
  <c r="G107" i="21"/>
  <c r="G106" i="21"/>
  <c r="G105" i="21"/>
  <c r="G104" i="21"/>
  <c r="G99" i="21"/>
  <c r="G100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68" i="21"/>
  <c r="G69" i="21"/>
  <c r="G67" i="21"/>
  <c r="G66" i="21"/>
  <c r="G65" i="21"/>
  <c r="G64" i="21"/>
  <c r="G63" i="21"/>
  <c r="G62" i="21"/>
  <c r="G61" i="21"/>
  <c r="G60" i="21"/>
  <c r="G59" i="21"/>
  <c r="G58" i="21"/>
  <c r="H58" i="21" s="1"/>
  <c r="G57" i="21"/>
  <c r="G56" i="21"/>
  <c r="H56" i="21" s="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D5" i="20"/>
  <c r="D6" i="20" s="1"/>
  <c r="I12" i="20"/>
  <c r="J12" i="20" s="1"/>
  <c r="I19" i="20"/>
  <c r="J19" i="20"/>
  <c r="I18" i="20"/>
  <c r="J18" i="20" s="1"/>
  <c r="I11" i="20"/>
  <c r="J11" i="20"/>
  <c r="I10" i="20"/>
  <c r="J10" i="20" s="1"/>
  <c r="I9" i="20"/>
  <c r="J9" i="20" s="1"/>
  <c r="I8" i="20"/>
  <c r="J8" i="20" s="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H21" i="21" s="1"/>
  <c r="G20" i="21"/>
  <c r="G19" i="21"/>
  <c r="G18" i="21"/>
  <c r="G17" i="21"/>
  <c r="G16" i="21"/>
  <c r="H16" i="21" s="1"/>
  <c r="F5" i="22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C14" i="22"/>
  <c r="C13" i="22"/>
  <c r="C12" i="22"/>
  <c r="C11" i="22"/>
  <c r="C10" i="22"/>
  <c r="C9" i="22"/>
  <c r="C8" i="22"/>
  <c r="C7" i="22"/>
  <c r="C6" i="22"/>
  <c r="C5" i="22"/>
  <c r="C4" i="22"/>
  <c r="B5" i="22"/>
  <c r="B6" i="22" s="1"/>
  <c r="B7" i="22" s="1"/>
  <c r="B8" i="22" s="1"/>
  <c r="B9" i="22" s="1"/>
  <c r="B10" i="22" s="1"/>
  <c r="B11" i="22" s="1"/>
  <c r="B12" i="22" s="1"/>
  <c r="B13" i="22" s="1"/>
  <c r="B14" i="22" s="1"/>
  <c r="I7" i="20"/>
  <c r="J7" i="20" s="1"/>
  <c r="G103" i="21"/>
  <c r="G102" i="21"/>
  <c r="G101" i="21"/>
  <c r="G85" i="21"/>
  <c r="G84" i="21"/>
  <c r="G83" i="21"/>
  <c r="G82" i="21"/>
  <c r="G81" i="21"/>
  <c r="G80" i="21"/>
  <c r="G79" i="21"/>
  <c r="G78" i="21"/>
  <c r="G77" i="21"/>
  <c r="G76" i="21"/>
  <c r="H75" i="21" s="1"/>
  <c r="G75" i="21"/>
  <c r="G74" i="21"/>
  <c r="H74" i="21" s="1"/>
  <c r="G73" i="21"/>
  <c r="G72" i="21"/>
  <c r="G71" i="21"/>
  <c r="G70" i="21"/>
  <c r="G15" i="21"/>
  <c r="G14" i="21"/>
  <c r="G13" i="21"/>
  <c r="G12" i="21"/>
  <c r="H12" i="21" s="1"/>
  <c r="G11" i="21"/>
  <c r="G10" i="21"/>
  <c r="G9" i="21"/>
  <c r="G8" i="21"/>
  <c r="G7" i="21"/>
  <c r="G6" i="21"/>
  <c r="G5" i="21"/>
  <c r="G4" i="21"/>
  <c r="H204" i="9"/>
  <c r="G204" i="9"/>
  <c r="D204" i="9"/>
  <c r="F204" i="9"/>
  <c r="E204" i="9"/>
  <c r="B204" i="9"/>
  <c r="G5" i="20"/>
  <c r="F411" i="9" s="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B134" i="21" s="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B151" i="21" s="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0" i="9"/>
  <c r="E459" i="9"/>
  <c r="E458" i="9"/>
  <c r="E457" i="9"/>
  <c r="E456" i="9"/>
  <c r="E455" i="9"/>
  <c r="E454" i="9"/>
  <c r="E453" i="9"/>
  <c r="E452" i="9"/>
  <c r="E451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3" i="9"/>
  <c r="E432" i="9"/>
  <c r="E431" i="9"/>
  <c r="E430" i="9"/>
  <c r="E429" i="9"/>
  <c r="E426" i="9"/>
  <c r="E425" i="9"/>
  <c r="E424" i="9"/>
  <c r="E423" i="9"/>
  <c r="E422" i="9"/>
  <c r="E419" i="9"/>
  <c r="E418" i="9"/>
  <c r="E417" i="9"/>
  <c r="E416" i="9"/>
  <c r="E415" i="9"/>
  <c r="E414" i="9"/>
  <c r="E413" i="9"/>
  <c r="H509" i="9"/>
  <c r="G509" i="9"/>
  <c r="F509" i="9"/>
  <c r="B5" i="20"/>
  <c r="H508" i="9"/>
  <c r="G508" i="9"/>
  <c r="F508" i="9"/>
  <c r="H507" i="9"/>
  <c r="G507" i="9"/>
  <c r="F507" i="9"/>
  <c r="H506" i="9"/>
  <c r="G506" i="9"/>
  <c r="F506" i="9"/>
  <c r="H505" i="9"/>
  <c r="G505" i="9"/>
  <c r="F505" i="9"/>
  <c r="H504" i="9"/>
  <c r="G504" i="9"/>
  <c r="F504" i="9"/>
  <c r="H503" i="9"/>
  <c r="G503" i="9"/>
  <c r="F503" i="9"/>
  <c r="H502" i="9"/>
  <c r="G502" i="9"/>
  <c r="F502" i="9"/>
  <c r="H501" i="9"/>
  <c r="G501" i="9"/>
  <c r="F501" i="9"/>
  <c r="H500" i="9"/>
  <c r="G500" i="9"/>
  <c r="F500" i="9"/>
  <c r="H499" i="9"/>
  <c r="G499" i="9"/>
  <c r="F499" i="9"/>
  <c r="H498" i="9"/>
  <c r="G498" i="9"/>
  <c r="F498" i="9"/>
  <c r="H497" i="9"/>
  <c r="G497" i="9"/>
  <c r="F497" i="9"/>
  <c r="H496" i="9"/>
  <c r="G496" i="9"/>
  <c r="F496" i="9"/>
  <c r="H495" i="9"/>
  <c r="G495" i="9"/>
  <c r="F495" i="9"/>
  <c r="H494" i="9"/>
  <c r="G494" i="9"/>
  <c r="F494" i="9"/>
  <c r="H493" i="9"/>
  <c r="G493" i="9"/>
  <c r="F493" i="9"/>
  <c r="H492" i="9"/>
  <c r="G492" i="9"/>
  <c r="F492" i="9"/>
  <c r="H491" i="9"/>
  <c r="G491" i="9"/>
  <c r="F491" i="9"/>
  <c r="H490" i="9"/>
  <c r="G490" i="9"/>
  <c r="F490" i="9"/>
  <c r="H489" i="9"/>
  <c r="G489" i="9"/>
  <c r="F489" i="9"/>
  <c r="H488" i="9"/>
  <c r="G488" i="9"/>
  <c r="F488" i="9"/>
  <c r="H487" i="9"/>
  <c r="G487" i="9"/>
  <c r="F487" i="9"/>
  <c r="H486" i="9"/>
  <c r="G486" i="9"/>
  <c r="F486" i="9"/>
  <c r="H485" i="9"/>
  <c r="G485" i="9"/>
  <c r="F485" i="9"/>
  <c r="H484" i="9"/>
  <c r="G484" i="9"/>
  <c r="F484" i="9"/>
  <c r="H483" i="9"/>
  <c r="G483" i="9"/>
  <c r="F483" i="9"/>
  <c r="H482" i="9"/>
  <c r="G482" i="9"/>
  <c r="F482" i="9"/>
  <c r="H481" i="9"/>
  <c r="G481" i="9"/>
  <c r="F481" i="9"/>
  <c r="H480" i="9"/>
  <c r="G480" i="9"/>
  <c r="F480" i="9"/>
  <c r="H479" i="9"/>
  <c r="G479" i="9"/>
  <c r="F479" i="9"/>
  <c r="H478" i="9"/>
  <c r="G478" i="9"/>
  <c r="F478" i="9"/>
  <c r="H477" i="9"/>
  <c r="G477" i="9"/>
  <c r="F477" i="9"/>
  <c r="H476" i="9"/>
  <c r="G476" i="9"/>
  <c r="F476" i="9"/>
  <c r="H475" i="9"/>
  <c r="G475" i="9"/>
  <c r="F475" i="9"/>
  <c r="H474" i="9"/>
  <c r="G474" i="9"/>
  <c r="F474" i="9"/>
  <c r="H473" i="9"/>
  <c r="G473" i="9"/>
  <c r="F473" i="9"/>
  <c r="H472" i="9"/>
  <c r="G472" i="9"/>
  <c r="F472" i="9"/>
  <c r="H471" i="9"/>
  <c r="G471" i="9"/>
  <c r="F471" i="9"/>
  <c r="H470" i="9"/>
  <c r="G470" i="9"/>
  <c r="F470" i="9"/>
  <c r="H469" i="9"/>
  <c r="G469" i="9"/>
  <c r="F469" i="9"/>
  <c r="H468" i="9"/>
  <c r="G468" i="9"/>
  <c r="F468" i="9"/>
  <c r="H467" i="9"/>
  <c r="G467" i="9"/>
  <c r="F467" i="9"/>
  <c r="H466" i="9"/>
  <c r="G466" i="9"/>
  <c r="H465" i="9"/>
  <c r="G465" i="9"/>
  <c r="F465" i="9"/>
  <c r="H464" i="9"/>
  <c r="G464" i="9"/>
  <c r="F464" i="9"/>
  <c r="H463" i="9"/>
  <c r="G463" i="9"/>
  <c r="H462" i="9"/>
  <c r="G462" i="9"/>
  <c r="H461" i="9"/>
  <c r="G461" i="9"/>
  <c r="F461" i="9"/>
  <c r="H460" i="9"/>
  <c r="G460" i="9"/>
  <c r="F460" i="9"/>
  <c r="H459" i="9"/>
  <c r="G459" i="9"/>
  <c r="F459" i="9"/>
  <c r="H458" i="9"/>
  <c r="G458" i="9"/>
  <c r="F458" i="9"/>
  <c r="H457" i="9"/>
  <c r="G457" i="9"/>
  <c r="F457" i="9"/>
  <c r="H456" i="9"/>
  <c r="G456" i="9"/>
  <c r="F456" i="9"/>
  <c r="G455" i="9"/>
  <c r="F455" i="9"/>
  <c r="G454" i="9"/>
  <c r="F454" i="9"/>
  <c r="H453" i="9"/>
  <c r="G453" i="9"/>
  <c r="F453" i="9"/>
  <c r="H452" i="9"/>
  <c r="G452" i="9"/>
  <c r="F452" i="9"/>
  <c r="H451" i="9"/>
  <c r="G451" i="9"/>
  <c r="F451" i="9"/>
  <c r="G450" i="9"/>
  <c r="F450" i="9"/>
  <c r="H449" i="9"/>
  <c r="G449" i="9"/>
  <c r="F449" i="9"/>
  <c r="G448" i="9"/>
  <c r="F448" i="9"/>
  <c r="H447" i="9"/>
  <c r="G447" i="9"/>
  <c r="F447" i="9"/>
  <c r="H446" i="9"/>
  <c r="G446" i="9"/>
  <c r="F446" i="9"/>
  <c r="H445" i="9"/>
  <c r="G445" i="9"/>
  <c r="F445" i="9"/>
  <c r="H444" i="9"/>
  <c r="G444" i="9"/>
  <c r="F444" i="9"/>
  <c r="H443" i="9"/>
  <c r="G443" i="9"/>
  <c r="F443" i="9"/>
  <c r="H442" i="9"/>
  <c r="G442" i="9"/>
  <c r="F442" i="9"/>
  <c r="G441" i="9"/>
  <c r="G440" i="9"/>
  <c r="H439" i="9"/>
  <c r="G439" i="9"/>
  <c r="H438" i="9"/>
  <c r="G438" i="9"/>
  <c r="F438" i="9"/>
  <c r="H437" i="9"/>
  <c r="G437" i="9"/>
  <c r="F437" i="9"/>
  <c r="H436" i="9"/>
  <c r="G436" i="9"/>
  <c r="F436" i="9"/>
  <c r="H435" i="9"/>
  <c r="G435" i="9"/>
  <c r="F435" i="9"/>
  <c r="G434" i="9"/>
  <c r="F434" i="9"/>
  <c r="G433" i="9"/>
  <c r="G432" i="9"/>
  <c r="F432" i="9"/>
  <c r="H431" i="9"/>
  <c r="G431" i="9"/>
  <c r="F431" i="9"/>
  <c r="H430" i="9"/>
  <c r="G430" i="9"/>
  <c r="F430" i="9"/>
  <c r="H429" i="9"/>
  <c r="G429" i="9"/>
  <c r="F429" i="9"/>
  <c r="H428" i="9"/>
  <c r="G428" i="9"/>
  <c r="F428" i="9"/>
  <c r="G427" i="9"/>
  <c r="G426" i="9"/>
  <c r="F426" i="9"/>
  <c r="H425" i="9"/>
  <c r="G425" i="9"/>
  <c r="F425" i="9"/>
  <c r="H424" i="9"/>
  <c r="G424" i="9"/>
  <c r="F424" i="9"/>
  <c r="H423" i="9"/>
  <c r="G423" i="9"/>
  <c r="F423" i="9"/>
  <c r="H422" i="9"/>
  <c r="G422" i="9"/>
  <c r="F422" i="9"/>
  <c r="H421" i="9"/>
  <c r="G421" i="9"/>
  <c r="F421" i="9"/>
  <c r="H420" i="9"/>
  <c r="G420" i="9"/>
  <c r="G419" i="9"/>
  <c r="H418" i="9"/>
  <c r="G418" i="9"/>
  <c r="F418" i="9"/>
  <c r="H417" i="9"/>
  <c r="G417" i="9"/>
  <c r="F417" i="9"/>
  <c r="H416" i="9"/>
  <c r="G416" i="9"/>
  <c r="F416" i="9"/>
  <c r="H415" i="9"/>
  <c r="G415" i="9"/>
  <c r="F415" i="9"/>
  <c r="H414" i="9"/>
  <c r="G414" i="9"/>
  <c r="F414" i="9"/>
  <c r="H413" i="9"/>
  <c r="G413" i="9"/>
  <c r="F413" i="9"/>
  <c r="H412" i="9"/>
  <c r="G412" i="9"/>
  <c r="F412" i="9"/>
  <c r="H411" i="9"/>
  <c r="G411" i="9"/>
  <c r="G410" i="9"/>
  <c r="H410" i="9"/>
  <c r="F410" i="9"/>
  <c r="B410" i="9"/>
  <c r="E410" i="9"/>
  <c r="H409" i="9"/>
  <c r="F409" i="9"/>
  <c r="E409" i="9"/>
  <c r="I4" i="20"/>
  <c r="J4" i="20" s="1"/>
  <c r="AU1020" i="9"/>
  <c r="BD1020" i="9" s="1"/>
  <c r="BP1020" i="9" s="1"/>
  <c r="AU1019" i="9"/>
  <c r="BA1019" i="9" s="1"/>
  <c r="BH1019" i="9" s="1"/>
  <c r="BM1019" i="9" s="1"/>
  <c r="AU1018" i="9"/>
  <c r="BC1018" i="9" s="1"/>
  <c r="BO1018" i="9" s="1"/>
  <c r="AU1017" i="9"/>
  <c r="BB1017" i="9" s="1"/>
  <c r="BN1017" i="9" s="1"/>
  <c r="AU1016" i="9"/>
  <c r="AU1015" i="9"/>
  <c r="AU1014" i="9"/>
  <c r="BD1014" i="9" s="1"/>
  <c r="BP1014" i="9" s="1"/>
  <c r="AU1013" i="9"/>
  <c r="BG1013" i="9" s="1"/>
  <c r="AU1010" i="9"/>
  <c r="BA1010" i="9" s="1"/>
  <c r="BH1010" i="9" s="1"/>
  <c r="BM1010" i="9" s="1"/>
  <c r="AU1009" i="9"/>
  <c r="BA1009" i="9" s="1"/>
  <c r="BH1009" i="9" s="1"/>
  <c r="BM1009" i="9" s="1"/>
  <c r="AU979" i="9"/>
  <c r="BD979" i="9" s="1"/>
  <c r="BP979" i="9" s="1"/>
  <c r="AU978" i="9"/>
  <c r="BG978" i="9" s="1"/>
  <c r="AU977" i="9"/>
  <c r="BA977" i="9" s="1"/>
  <c r="BH977" i="9" s="1"/>
  <c r="AU976" i="9"/>
  <c r="BA976" i="9" s="1"/>
  <c r="BH976" i="9" s="1"/>
  <c r="BM976" i="9" s="1"/>
  <c r="AU975" i="9"/>
  <c r="BA975" i="9" s="1"/>
  <c r="BH975" i="9" s="1"/>
  <c r="AU974" i="9"/>
  <c r="AU973" i="9"/>
  <c r="BA973" i="9" s="1"/>
  <c r="BH973" i="9" s="1"/>
  <c r="AU972" i="9"/>
  <c r="BF972" i="9" s="1"/>
  <c r="AU971" i="9"/>
  <c r="BD971" i="9" s="1"/>
  <c r="BP971" i="9" s="1"/>
  <c r="AU970" i="9"/>
  <c r="BA970" i="9" s="1"/>
  <c r="BH970" i="9" s="1"/>
  <c r="BM970" i="9" s="1"/>
  <c r="AU969" i="9"/>
  <c r="BE969" i="9" s="1"/>
  <c r="AU968" i="9"/>
  <c r="BG968" i="9" s="1"/>
  <c r="AU950" i="9"/>
  <c r="BE950" i="9" s="1"/>
  <c r="AU949" i="9"/>
  <c r="BA949" i="9" s="1"/>
  <c r="BH949" i="9" s="1"/>
  <c r="AU948" i="9"/>
  <c r="BF948" i="9" s="1"/>
  <c r="AU946" i="9"/>
  <c r="BA946" i="9" s="1"/>
  <c r="BH946" i="9" s="1"/>
  <c r="BM946" i="9" s="1"/>
  <c r="AU945" i="9"/>
  <c r="AU944" i="9"/>
  <c r="BC944" i="9" s="1"/>
  <c r="BO944" i="9" s="1"/>
  <c r="AU943" i="9"/>
  <c r="BG943" i="9" s="1"/>
  <c r="AU942" i="9"/>
  <c r="BA942" i="9" s="1"/>
  <c r="BH942" i="9" s="1"/>
  <c r="AU941" i="9"/>
  <c r="BE941" i="9" s="1"/>
  <c r="AU940" i="9"/>
  <c r="BA940" i="9" s="1"/>
  <c r="BH940" i="9" s="1"/>
  <c r="BM940" i="9" s="1"/>
  <c r="AU939" i="9"/>
  <c r="BA939" i="9" s="1"/>
  <c r="BH939" i="9" s="1"/>
  <c r="BM939" i="9" s="1"/>
  <c r="AU931" i="9"/>
  <c r="AU930" i="9"/>
  <c r="BA930" i="9" s="1"/>
  <c r="BH930" i="9" s="1"/>
  <c r="AU929" i="9"/>
  <c r="BB929" i="9" s="1"/>
  <c r="BN929" i="9" s="1"/>
  <c r="AU928" i="9"/>
  <c r="BC928" i="9" s="1"/>
  <c r="BO928" i="9" s="1"/>
  <c r="AU927" i="9"/>
  <c r="BA927" i="9" s="1"/>
  <c r="BH927" i="9" s="1"/>
  <c r="BM927" i="9" s="1"/>
  <c r="AU926" i="9"/>
  <c r="BA926" i="9" s="1"/>
  <c r="BH926" i="9" s="1"/>
  <c r="AU924" i="9"/>
  <c r="BA924" i="9" s="1"/>
  <c r="BH924" i="9" s="1"/>
  <c r="BM924" i="9" s="1"/>
  <c r="AU923" i="9"/>
  <c r="BA923" i="9" s="1"/>
  <c r="BH923" i="9" s="1"/>
  <c r="BM923" i="9" s="1"/>
  <c r="AU922" i="9"/>
  <c r="AU921" i="9"/>
  <c r="BC921" i="9" s="1"/>
  <c r="BO921" i="9" s="1"/>
  <c r="AU920" i="9"/>
  <c r="BC920" i="9" s="1"/>
  <c r="BO920" i="9" s="1"/>
  <c r="AU919" i="9"/>
  <c r="BB919" i="9" s="1"/>
  <c r="BN919" i="9" s="1"/>
  <c r="AU918" i="9"/>
  <c r="BD918" i="9" s="1"/>
  <c r="BP918" i="9" s="1"/>
  <c r="AU917" i="9"/>
  <c r="BG917" i="9" s="1"/>
  <c r="AU911" i="9"/>
  <c r="AU910" i="9"/>
  <c r="BA910" i="9" s="1"/>
  <c r="BH910" i="9" s="1"/>
  <c r="BM910" i="9" s="1"/>
  <c r="AU908" i="9"/>
  <c r="BE908" i="9" s="1"/>
  <c r="AU907" i="9"/>
  <c r="BA907" i="9" s="1"/>
  <c r="BH907" i="9" s="1"/>
  <c r="BM907" i="9" s="1"/>
  <c r="AU906" i="9"/>
  <c r="BE906" i="9" s="1"/>
  <c r="AU905" i="9"/>
  <c r="BG905" i="9" s="1"/>
  <c r="AU904" i="9"/>
  <c r="BC904" i="9" s="1"/>
  <c r="BO904" i="9" s="1"/>
  <c r="AU903" i="9"/>
  <c r="AU901" i="9"/>
  <c r="AU900" i="9"/>
  <c r="BB900" i="9" s="1"/>
  <c r="BN900" i="9" s="1"/>
  <c r="AU899" i="9"/>
  <c r="BC899" i="9" s="1"/>
  <c r="BO899" i="9" s="1"/>
  <c r="AU898" i="9"/>
  <c r="BF898" i="9" s="1"/>
  <c r="AU897" i="9"/>
  <c r="BD897" i="9" s="1"/>
  <c r="BP897" i="9" s="1"/>
  <c r="AU896" i="9"/>
  <c r="AU890" i="9"/>
  <c r="BA890" i="9" s="1"/>
  <c r="BH890" i="9" s="1"/>
  <c r="BM890" i="9" s="1"/>
  <c r="AU889" i="9"/>
  <c r="BD889" i="9" s="1"/>
  <c r="BP889" i="9" s="1"/>
  <c r="AU887" i="9"/>
  <c r="BG887" i="9" s="1"/>
  <c r="AU886" i="9"/>
  <c r="AU885" i="9"/>
  <c r="BG885" i="9" s="1"/>
  <c r="AU884" i="9"/>
  <c r="BA884" i="9" s="1"/>
  <c r="BH884" i="9" s="1"/>
  <c r="AU883" i="9"/>
  <c r="BB883" i="9" s="1"/>
  <c r="BN883" i="9" s="1"/>
  <c r="AU882" i="9"/>
  <c r="AU880" i="9"/>
  <c r="BD880" i="9" s="1"/>
  <c r="BP880" i="9" s="1"/>
  <c r="AU879" i="9"/>
  <c r="BA879" i="9" s="1"/>
  <c r="BH879" i="9" s="1"/>
  <c r="BM879" i="9" s="1"/>
  <c r="AU878" i="9"/>
  <c r="BA878" i="9" s="1"/>
  <c r="BH878" i="9" s="1"/>
  <c r="BM878" i="9" s="1"/>
  <c r="AU877" i="9"/>
  <c r="BG877" i="9" s="1"/>
  <c r="AU876" i="9"/>
  <c r="BA876" i="9" s="1"/>
  <c r="BH876" i="9" s="1"/>
  <c r="BM876" i="9" s="1"/>
  <c r="AU875" i="9"/>
  <c r="BC875" i="9" s="1"/>
  <c r="BO875" i="9" s="1"/>
  <c r="AU869" i="9"/>
  <c r="BC869" i="9" s="1"/>
  <c r="BO869" i="9" s="1"/>
  <c r="AU868" i="9"/>
  <c r="AU867" i="9"/>
  <c r="BD867" i="9" s="1"/>
  <c r="BP867" i="9" s="1"/>
  <c r="AU866" i="9"/>
  <c r="BA866" i="9" s="1"/>
  <c r="BH866" i="9" s="1"/>
  <c r="BM866" i="9" s="1"/>
  <c r="AU865" i="9"/>
  <c r="BG865" i="9" s="1"/>
  <c r="AU864" i="9"/>
  <c r="BB864" i="9" s="1"/>
  <c r="BN864" i="9" s="1"/>
  <c r="AU863" i="9"/>
  <c r="BA863" i="9" s="1"/>
  <c r="BH863" i="9" s="1"/>
  <c r="BM863" i="9" s="1"/>
  <c r="AU861" i="9"/>
  <c r="BD861" i="9" s="1"/>
  <c r="BP861" i="9" s="1"/>
  <c r="AU860" i="9"/>
  <c r="BG860" i="9" s="1"/>
  <c r="AU859" i="9"/>
  <c r="AU858" i="9"/>
  <c r="BC858" i="9" s="1"/>
  <c r="BO858" i="9" s="1"/>
  <c r="AU857" i="9"/>
  <c r="BA857" i="9" s="1"/>
  <c r="BH857" i="9" s="1"/>
  <c r="AU856" i="9"/>
  <c r="BA856" i="9" s="1"/>
  <c r="BH856" i="9" s="1"/>
  <c r="BM856" i="9" s="1"/>
  <c r="AU854" i="9"/>
  <c r="BG854" i="9" s="1"/>
  <c r="AU847" i="9"/>
  <c r="BB847" i="9" s="1"/>
  <c r="BN847" i="9" s="1"/>
  <c r="AU846" i="9"/>
  <c r="BA846" i="9" s="1"/>
  <c r="BH846" i="9" s="1"/>
  <c r="BM846" i="9" s="1"/>
  <c r="AU845" i="9"/>
  <c r="BD845" i="9" s="1"/>
  <c r="BP845" i="9" s="1"/>
  <c r="AU844" i="9"/>
  <c r="BF844" i="9" s="1"/>
  <c r="AU843" i="9"/>
  <c r="BA843" i="9" s="1"/>
  <c r="BH843" i="9" s="1"/>
  <c r="BM843" i="9" s="1"/>
  <c r="AU842" i="9"/>
  <c r="BA842" i="9" s="1"/>
  <c r="BH842" i="9" s="1"/>
  <c r="BM842" i="9" s="1"/>
  <c r="AU840" i="9"/>
  <c r="BB840" i="9" s="1"/>
  <c r="BN840" i="9" s="1"/>
  <c r="AU839" i="9"/>
  <c r="AU838" i="9"/>
  <c r="BA838" i="9" s="1"/>
  <c r="BH838" i="9" s="1"/>
  <c r="BM838" i="9" s="1"/>
  <c r="AU837" i="9"/>
  <c r="BD837" i="9" s="1"/>
  <c r="BP837" i="9" s="1"/>
  <c r="AU836" i="9"/>
  <c r="BC836" i="9" s="1"/>
  <c r="BO836" i="9" s="1"/>
  <c r="AU835" i="9"/>
  <c r="AU834" i="9"/>
  <c r="BD834" i="9" s="1"/>
  <c r="BP834" i="9" s="1"/>
  <c r="AU833" i="9"/>
  <c r="BE833" i="9" s="1"/>
  <c r="BK833" i="9" s="1"/>
  <c r="BI833" i="9" s="1"/>
  <c r="AU827" i="9"/>
  <c r="BE827" i="9" s="1"/>
  <c r="AU826" i="9"/>
  <c r="AU825" i="9"/>
  <c r="BB825" i="9" s="1"/>
  <c r="BN825" i="9" s="1"/>
  <c r="AU824" i="9"/>
  <c r="BA824" i="9" s="1"/>
  <c r="BH824" i="9" s="1"/>
  <c r="AU823" i="9"/>
  <c r="BG823" i="9" s="1"/>
  <c r="AU822" i="9"/>
  <c r="BE822" i="9" s="1"/>
  <c r="AU821" i="9"/>
  <c r="BB821" i="9" s="1"/>
  <c r="BN821" i="9" s="1"/>
  <c r="AU819" i="9"/>
  <c r="AU818" i="9"/>
  <c r="BC818" i="9" s="1"/>
  <c r="BO818" i="9" s="1"/>
  <c r="AU817" i="9"/>
  <c r="BA817" i="9" s="1"/>
  <c r="BH817" i="9" s="1"/>
  <c r="BM817" i="9" s="1"/>
  <c r="AU816" i="9"/>
  <c r="BD816" i="9" s="1"/>
  <c r="BP816" i="9" s="1"/>
  <c r="AU815" i="9"/>
  <c r="AU814" i="9"/>
  <c r="BG814" i="9" s="1"/>
  <c r="AU813" i="9"/>
  <c r="BF813" i="9" s="1"/>
  <c r="AU806" i="9"/>
  <c r="BC806" i="9" s="1"/>
  <c r="BO806" i="9" s="1"/>
  <c r="AU805" i="9"/>
  <c r="BA805" i="9" s="1"/>
  <c r="BH805" i="9" s="1"/>
  <c r="AU804" i="9"/>
  <c r="BA804" i="9" s="1"/>
  <c r="BH804" i="9" s="1"/>
  <c r="AU803" i="9"/>
  <c r="BC803" i="9" s="1"/>
  <c r="BO803" i="9" s="1"/>
  <c r="AU802" i="9"/>
  <c r="BD802" i="9" s="1"/>
  <c r="BP802" i="9" s="1"/>
  <c r="AU801" i="9"/>
  <c r="BC801" i="9" s="1"/>
  <c r="BO801" i="9" s="1"/>
  <c r="AU800" i="9"/>
  <c r="BA800" i="9" s="1"/>
  <c r="BH800" i="9" s="1"/>
  <c r="BM800" i="9" s="1"/>
  <c r="AU798" i="9"/>
  <c r="AU797" i="9"/>
  <c r="BA797" i="9" s="1"/>
  <c r="BH797" i="9" s="1"/>
  <c r="AU796" i="9"/>
  <c r="BG796" i="9" s="1"/>
  <c r="AU795" i="9"/>
  <c r="BA795" i="9" s="1"/>
  <c r="BH795" i="9" s="1"/>
  <c r="BM795" i="9" s="1"/>
  <c r="AU794" i="9"/>
  <c r="BC794" i="9" s="1"/>
  <c r="BO794" i="9" s="1"/>
  <c r="AU793" i="9"/>
  <c r="AU792" i="9"/>
  <c r="BA792" i="9" s="1"/>
  <c r="BH792" i="9" s="1"/>
  <c r="AU791" i="9"/>
  <c r="BA791" i="9" s="1"/>
  <c r="BH791" i="9" s="1"/>
  <c r="BM791" i="9" s="1"/>
  <c r="AU785" i="9"/>
  <c r="BA785" i="9" s="1"/>
  <c r="BH785" i="9" s="1"/>
  <c r="BM785" i="9" s="1"/>
  <c r="AU784" i="9"/>
  <c r="BG784" i="9" s="1"/>
  <c r="AU783" i="9"/>
  <c r="AU782" i="9"/>
  <c r="AU781" i="9"/>
  <c r="BD781" i="9" s="1"/>
  <c r="BP781" i="9" s="1"/>
  <c r="AU780" i="9"/>
  <c r="BA780" i="9" s="1"/>
  <c r="BH780" i="9" s="1"/>
  <c r="BM780" i="9" s="1"/>
  <c r="AU779" i="9"/>
  <c r="BD779" i="9" s="1"/>
  <c r="BP779" i="9" s="1"/>
  <c r="AU777" i="9"/>
  <c r="AU776" i="9"/>
  <c r="BC776" i="9" s="1"/>
  <c r="BO776" i="9" s="1"/>
  <c r="AU775" i="9"/>
  <c r="AU774" i="9"/>
  <c r="BA774" i="9" s="1"/>
  <c r="BH774" i="9" s="1"/>
  <c r="BM774" i="9" s="1"/>
  <c r="AU773" i="9"/>
  <c r="BA773" i="9" s="1"/>
  <c r="BH773" i="9" s="1"/>
  <c r="BM773" i="9" s="1"/>
  <c r="AU772" i="9"/>
  <c r="BA772" i="9" s="1"/>
  <c r="BH772" i="9" s="1"/>
  <c r="BM772" i="9" s="1"/>
  <c r="AU770" i="9"/>
  <c r="BC770" i="9" s="1"/>
  <c r="BO770" i="9" s="1"/>
  <c r="AU763" i="9"/>
  <c r="BC763" i="9" s="1"/>
  <c r="BO763" i="9" s="1"/>
  <c r="AU762" i="9"/>
  <c r="BA762" i="9" s="1"/>
  <c r="BH762" i="9" s="1"/>
  <c r="BM762" i="9" s="1"/>
  <c r="AU761" i="9"/>
  <c r="BD761" i="9" s="1"/>
  <c r="BP761" i="9" s="1"/>
  <c r="AU760" i="9"/>
  <c r="BA760" i="9" s="1"/>
  <c r="BH760" i="9" s="1"/>
  <c r="AU759" i="9"/>
  <c r="BD759" i="9" s="1"/>
  <c r="BP759" i="9" s="1"/>
  <c r="AU758" i="9"/>
  <c r="BA758" i="9" s="1"/>
  <c r="BH758" i="9" s="1"/>
  <c r="BM758" i="9" s="1"/>
  <c r="AU756" i="9"/>
  <c r="BG756" i="9" s="1"/>
  <c r="AU755" i="9"/>
  <c r="BD755" i="9" s="1"/>
  <c r="BP755" i="9" s="1"/>
  <c r="AU754" i="9"/>
  <c r="BA754" i="9" s="1"/>
  <c r="BH754" i="9" s="1"/>
  <c r="BM754" i="9" s="1"/>
  <c r="AU753" i="9"/>
  <c r="BG753" i="9" s="1"/>
  <c r="AU752" i="9"/>
  <c r="BA752" i="9" s="1"/>
  <c r="BH752" i="9" s="1"/>
  <c r="AU751" i="9"/>
  <c r="BE751" i="9" s="1"/>
  <c r="AU750" i="9"/>
  <c r="BG750" i="9" s="1"/>
  <c r="AU749" i="9"/>
  <c r="BA749" i="9" s="1"/>
  <c r="BH749" i="9" s="1"/>
  <c r="BM749" i="9" s="1"/>
  <c r="AU743" i="9"/>
  <c r="BE743" i="9" s="1"/>
  <c r="AU742" i="9"/>
  <c r="AU741" i="9"/>
  <c r="BD741" i="9" s="1"/>
  <c r="BP741" i="9" s="1"/>
  <c r="AU740" i="9"/>
  <c r="BB740" i="9" s="1"/>
  <c r="BN740" i="9" s="1"/>
  <c r="AU739" i="9"/>
  <c r="BE739" i="9" s="1"/>
  <c r="AU738" i="9"/>
  <c r="BE738" i="9" s="1"/>
  <c r="AU737" i="9"/>
  <c r="BA737" i="9" s="1"/>
  <c r="BH737" i="9" s="1"/>
  <c r="AU735" i="9"/>
  <c r="BC735" i="9" s="1"/>
  <c r="BO735" i="9" s="1"/>
  <c r="AU734" i="9"/>
  <c r="BC734" i="9" s="1"/>
  <c r="BO734" i="9" s="1"/>
  <c r="AU733" i="9"/>
  <c r="BA733" i="9" s="1"/>
  <c r="BH733" i="9" s="1"/>
  <c r="BM733" i="9" s="1"/>
  <c r="AU732" i="9"/>
  <c r="BB732" i="9" s="1"/>
  <c r="BN732" i="9" s="1"/>
  <c r="AU731" i="9"/>
  <c r="AU730" i="9"/>
  <c r="BB730" i="9" s="1"/>
  <c r="BN730" i="9" s="1"/>
  <c r="AU729" i="9"/>
  <c r="BC729" i="9" s="1"/>
  <c r="BO729" i="9" s="1"/>
  <c r="AU722" i="9"/>
  <c r="BD722" i="9" s="1"/>
  <c r="BP722" i="9" s="1"/>
  <c r="AU721" i="9"/>
  <c r="BE721" i="9" s="1"/>
  <c r="BL721" i="9" s="1"/>
  <c r="BJ721" i="9" s="1"/>
  <c r="AU720" i="9"/>
  <c r="BA720" i="9" s="1"/>
  <c r="BH720" i="9" s="1"/>
  <c r="BM720" i="9" s="1"/>
  <c r="AU719" i="9"/>
  <c r="BA719" i="9" s="1"/>
  <c r="BH719" i="9" s="1"/>
  <c r="BM719" i="9" s="1"/>
  <c r="AU718" i="9"/>
  <c r="BF718" i="9" s="1"/>
  <c r="AU717" i="9"/>
  <c r="BB717" i="9" s="1"/>
  <c r="BN717" i="9" s="1"/>
  <c r="AU716" i="9"/>
  <c r="BC716" i="9" s="1"/>
  <c r="BO716" i="9" s="1"/>
  <c r="AU714" i="9"/>
  <c r="BA714" i="9" s="1"/>
  <c r="BH714" i="9" s="1"/>
  <c r="AU713" i="9"/>
  <c r="BE713" i="9" s="1"/>
  <c r="AU712" i="9"/>
  <c r="BB712" i="9" s="1"/>
  <c r="BN712" i="9" s="1"/>
  <c r="AU711" i="9"/>
  <c r="BC711" i="9" s="1"/>
  <c r="BO711" i="9" s="1"/>
  <c r="AU710" i="9"/>
  <c r="BA710" i="9" s="1"/>
  <c r="BH710" i="9" s="1"/>
  <c r="AU709" i="9"/>
  <c r="BC709" i="9" s="1"/>
  <c r="BO709" i="9" s="1"/>
  <c r="AU708" i="9"/>
  <c r="BB708" i="9" s="1"/>
  <c r="BN708" i="9" s="1"/>
  <c r="AU707" i="9"/>
  <c r="BA707" i="9" s="1"/>
  <c r="BH707" i="9" s="1"/>
  <c r="AU705" i="9"/>
  <c r="BE705" i="9" s="1"/>
  <c r="AU704" i="9"/>
  <c r="BB704" i="9" s="1"/>
  <c r="BN704" i="9" s="1"/>
  <c r="AU703" i="9"/>
  <c r="BE703" i="9" s="1"/>
  <c r="BL703" i="9" s="1"/>
  <c r="BJ703" i="9" s="1"/>
  <c r="AU702" i="9"/>
  <c r="BG702" i="9" s="1"/>
  <c r="AU701" i="9"/>
  <c r="BD701" i="9" s="1"/>
  <c r="BP701" i="9" s="1"/>
  <c r="AU700" i="9"/>
  <c r="BC700" i="9" s="1"/>
  <c r="BO700" i="9" s="1"/>
  <c r="AU699" i="9"/>
  <c r="BE699" i="9" s="1"/>
  <c r="AU698" i="9"/>
  <c r="AU697" i="9"/>
  <c r="BC697" i="9" s="1"/>
  <c r="BO697" i="9" s="1"/>
  <c r="AU696" i="9"/>
  <c r="BA696" i="9" s="1"/>
  <c r="BH696" i="9" s="1"/>
  <c r="BM696" i="9" s="1"/>
  <c r="AU695" i="9"/>
  <c r="BB695" i="9" s="1"/>
  <c r="BN695" i="9" s="1"/>
  <c r="AU694" i="9"/>
  <c r="BG694" i="9" s="1"/>
  <c r="AU693" i="9"/>
  <c r="BA693" i="9" s="1"/>
  <c r="BH693" i="9" s="1"/>
  <c r="BM693" i="9" s="1"/>
  <c r="AU692" i="9"/>
  <c r="BA692" i="9" s="1"/>
  <c r="BH692" i="9" s="1"/>
  <c r="BM692" i="9" s="1"/>
  <c r="AU691" i="9"/>
  <c r="AU690" i="9"/>
  <c r="BB690" i="9" s="1"/>
  <c r="BN690" i="9" s="1"/>
  <c r="AU689" i="9"/>
  <c r="AU688" i="9"/>
  <c r="BB688" i="9" s="1"/>
  <c r="BN688" i="9" s="1"/>
  <c r="AU687" i="9"/>
  <c r="BG687" i="9" s="1"/>
  <c r="AU679" i="9"/>
  <c r="BE679" i="9" s="1"/>
  <c r="AU678" i="9"/>
  <c r="BE678" i="9" s="1"/>
  <c r="AU677" i="9"/>
  <c r="BA677" i="9" s="1"/>
  <c r="BH677" i="9" s="1"/>
  <c r="BM677" i="9" s="1"/>
  <c r="AU676" i="9"/>
  <c r="BG676" i="9" s="1"/>
  <c r="AU675" i="9"/>
  <c r="BA675" i="9" s="1"/>
  <c r="BH675" i="9" s="1"/>
  <c r="AU674" i="9"/>
  <c r="BB674" i="9" s="1"/>
  <c r="BN674" i="9" s="1"/>
  <c r="AU673" i="9"/>
  <c r="BE673" i="9" s="1"/>
  <c r="AU672" i="9"/>
  <c r="BB672" i="9" s="1"/>
  <c r="BN672" i="9" s="1"/>
  <c r="AU671" i="9"/>
  <c r="BC671" i="9" s="1"/>
  <c r="BO671" i="9" s="1"/>
  <c r="AU670" i="9"/>
  <c r="BA670" i="9" s="1"/>
  <c r="BH670" i="9" s="1"/>
  <c r="AU669" i="9"/>
  <c r="BA669" i="9" s="1"/>
  <c r="BH669" i="9" s="1"/>
  <c r="BM669" i="9" s="1"/>
  <c r="AU668" i="9"/>
  <c r="BD668" i="9" s="1"/>
  <c r="BP668" i="9" s="1"/>
  <c r="AU667" i="9"/>
  <c r="BA667" i="9" s="1"/>
  <c r="BH667" i="9" s="1"/>
  <c r="BM667" i="9" s="1"/>
  <c r="AU665" i="9"/>
  <c r="BA665" i="9" s="1"/>
  <c r="BH665" i="9" s="1"/>
  <c r="BM665" i="9" s="1"/>
  <c r="AU655" i="9"/>
  <c r="BG655" i="9" s="1"/>
  <c r="AU648" i="9"/>
  <c r="BA648" i="9" s="1"/>
  <c r="BH648" i="9" s="1"/>
  <c r="BM648" i="9" s="1"/>
  <c r="AU647" i="9"/>
  <c r="BE647" i="9" s="1"/>
  <c r="AU646" i="9"/>
  <c r="BF646" i="9" s="1"/>
  <c r="O583" i="9"/>
  <c r="K583" i="9"/>
  <c r="J583" i="9"/>
  <c r="H583" i="9"/>
  <c r="G583" i="9"/>
  <c r="F583" i="9"/>
  <c r="C583" i="9"/>
  <c r="O582" i="9"/>
  <c r="K582" i="9"/>
  <c r="J582" i="9"/>
  <c r="I582" i="9"/>
  <c r="H582" i="9"/>
  <c r="G582" i="9"/>
  <c r="F582" i="9"/>
  <c r="E582" i="9"/>
  <c r="C582" i="9"/>
  <c r="O581" i="9"/>
  <c r="K581" i="9"/>
  <c r="J581" i="9"/>
  <c r="H581" i="9"/>
  <c r="G581" i="9"/>
  <c r="F581" i="9"/>
  <c r="E581" i="9"/>
  <c r="C581" i="9"/>
  <c r="O580" i="9"/>
  <c r="N580" i="9"/>
  <c r="K580" i="9"/>
  <c r="J580" i="9"/>
  <c r="I580" i="9"/>
  <c r="H580" i="9"/>
  <c r="G580" i="9"/>
  <c r="F580" i="9"/>
  <c r="E580" i="9"/>
  <c r="C580" i="9"/>
  <c r="O579" i="9"/>
  <c r="K579" i="9"/>
  <c r="J579" i="9"/>
  <c r="G579" i="9"/>
  <c r="AU579" i="9"/>
  <c r="BG579" i="9" s="1"/>
  <c r="C579" i="9"/>
  <c r="O578" i="9"/>
  <c r="K578" i="9"/>
  <c r="J578" i="9"/>
  <c r="G578" i="9"/>
  <c r="AU578" i="9"/>
  <c r="BG578" i="9" s="1"/>
  <c r="C578" i="9"/>
  <c r="O577" i="9"/>
  <c r="K577" i="9"/>
  <c r="J577" i="9"/>
  <c r="G577" i="9"/>
  <c r="AU577" i="9"/>
  <c r="BA577" i="9" s="1"/>
  <c r="BH577" i="9" s="1"/>
  <c r="C577" i="9"/>
  <c r="O576" i="9"/>
  <c r="K576" i="9"/>
  <c r="J576" i="9"/>
  <c r="G576" i="9"/>
  <c r="AU576" i="9"/>
  <c r="BC576" i="9" s="1"/>
  <c r="BO576" i="9" s="1"/>
  <c r="C576" i="9"/>
  <c r="O575" i="9"/>
  <c r="K575" i="9"/>
  <c r="J575" i="9"/>
  <c r="G575" i="9"/>
  <c r="AU575" i="9"/>
  <c r="BA575" i="9" s="1"/>
  <c r="BH575" i="9" s="1"/>
  <c r="C575" i="9"/>
  <c r="O574" i="9"/>
  <c r="K574" i="9"/>
  <c r="J574" i="9"/>
  <c r="G574" i="9"/>
  <c r="AU574" i="9"/>
  <c r="BC574" i="9" s="1"/>
  <c r="BO574" i="9" s="1"/>
  <c r="C574" i="9"/>
  <c r="O573" i="9"/>
  <c r="K573" i="9"/>
  <c r="J573" i="9"/>
  <c r="G573" i="9"/>
  <c r="AU573" i="9"/>
  <c r="BG573" i="9" s="1"/>
  <c r="C573" i="9"/>
  <c r="O572" i="9"/>
  <c r="K572" i="9"/>
  <c r="J572" i="9"/>
  <c r="G572" i="9"/>
  <c r="AU572" i="9"/>
  <c r="BG572" i="9" s="1"/>
  <c r="C572" i="9"/>
  <c r="O571" i="9"/>
  <c r="K571" i="9"/>
  <c r="J571" i="9"/>
  <c r="G571" i="9"/>
  <c r="AU571" i="9"/>
  <c r="BA571" i="9" s="1"/>
  <c r="BH571" i="9" s="1"/>
  <c r="C571" i="9"/>
  <c r="O570" i="9"/>
  <c r="K570" i="9"/>
  <c r="J570" i="9"/>
  <c r="G570" i="9"/>
  <c r="AU570" i="9"/>
  <c r="BE570" i="9" s="1"/>
  <c r="C570" i="9"/>
  <c r="O569" i="9"/>
  <c r="K569" i="9"/>
  <c r="J569" i="9"/>
  <c r="H569" i="9"/>
  <c r="G569" i="9"/>
  <c r="AU569" i="9"/>
  <c r="BB569" i="9" s="1"/>
  <c r="BN569" i="9" s="1"/>
  <c r="C569" i="9"/>
  <c r="O568" i="9"/>
  <c r="K568" i="9"/>
  <c r="J568" i="9"/>
  <c r="H568" i="9"/>
  <c r="G568" i="9"/>
  <c r="F568" i="9"/>
  <c r="E568" i="9"/>
  <c r="C568" i="9"/>
  <c r="O567" i="9"/>
  <c r="N567" i="9"/>
  <c r="K567" i="9"/>
  <c r="J567" i="9"/>
  <c r="I567" i="9"/>
  <c r="H567" i="9"/>
  <c r="G567" i="9"/>
  <c r="F567" i="9"/>
  <c r="E567" i="9"/>
  <c r="C567" i="9"/>
  <c r="O566" i="9"/>
  <c r="N566" i="9"/>
  <c r="K566" i="9"/>
  <c r="J566" i="9"/>
  <c r="H566" i="9"/>
  <c r="G566" i="9"/>
  <c r="F566" i="9"/>
  <c r="E566" i="9"/>
  <c r="C566" i="9"/>
  <c r="O565" i="9"/>
  <c r="N565" i="9"/>
  <c r="K565" i="9"/>
  <c r="J565" i="9"/>
  <c r="I565" i="9"/>
  <c r="H565" i="9"/>
  <c r="G565" i="9"/>
  <c r="F565" i="9"/>
  <c r="E565" i="9"/>
  <c r="C565" i="9"/>
  <c r="O564" i="9"/>
  <c r="K564" i="9"/>
  <c r="J564" i="9"/>
  <c r="G564" i="9"/>
  <c r="N200" i="9"/>
  <c r="K200" i="9"/>
  <c r="J200" i="9"/>
  <c r="I200" i="9"/>
  <c r="H200" i="9"/>
  <c r="N199" i="9"/>
  <c r="K199" i="9"/>
  <c r="J199" i="9"/>
  <c r="I199" i="9"/>
  <c r="H199" i="9"/>
  <c r="N198" i="9"/>
  <c r="K198" i="9"/>
  <c r="J198" i="9"/>
  <c r="I198" i="9"/>
  <c r="H198" i="9"/>
  <c r="N197" i="9"/>
  <c r="K197" i="9"/>
  <c r="J197" i="9"/>
  <c r="I197" i="9"/>
  <c r="H197" i="9"/>
  <c r="N196" i="9"/>
  <c r="K196" i="9"/>
  <c r="J196" i="9"/>
  <c r="I196" i="9"/>
  <c r="H196" i="9"/>
  <c r="N195" i="9"/>
  <c r="K195" i="9"/>
  <c r="J195" i="9"/>
  <c r="I195" i="9"/>
  <c r="H195" i="9"/>
  <c r="N194" i="9"/>
  <c r="K194" i="9"/>
  <c r="J194" i="9"/>
  <c r="I194" i="9"/>
  <c r="H194" i="9"/>
  <c r="N193" i="9"/>
  <c r="K193" i="9"/>
  <c r="J193" i="9"/>
  <c r="I193" i="9"/>
  <c r="H193" i="9"/>
  <c r="N192" i="9"/>
  <c r="K192" i="9"/>
  <c r="J192" i="9"/>
  <c r="I192" i="9"/>
  <c r="H192" i="9"/>
  <c r="N191" i="9"/>
  <c r="K191" i="9"/>
  <c r="J191" i="9"/>
  <c r="I191" i="9"/>
  <c r="H191" i="9"/>
  <c r="N190" i="9"/>
  <c r="K190" i="9"/>
  <c r="J190" i="9"/>
  <c r="I190" i="9"/>
  <c r="H190" i="9"/>
  <c r="N189" i="9"/>
  <c r="K189" i="9"/>
  <c r="J189" i="9"/>
  <c r="I189" i="9"/>
  <c r="H189" i="9"/>
  <c r="N188" i="9"/>
  <c r="K188" i="9"/>
  <c r="J188" i="9"/>
  <c r="I188" i="9"/>
  <c r="H188" i="9"/>
  <c r="N187" i="9"/>
  <c r="K187" i="9"/>
  <c r="J187" i="9"/>
  <c r="I187" i="9"/>
  <c r="H187" i="9"/>
  <c r="N185" i="9"/>
  <c r="K185" i="9"/>
  <c r="J185" i="9"/>
  <c r="I185" i="9"/>
  <c r="H185" i="9"/>
  <c r="N184" i="9"/>
  <c r="K184" i="9"/>
  <c r="J184" i="9"/>
  <c r="I184" i="9"/>
  <c r="H184" i="9"/>
  <c r="N183" i="9"/>
  <c r="K183" i="9"/>
  <c r="J183" i="9"/>
  <c r="I183" i="9"/>
  <c r="H183" i="9"/>
  <c r="N182" i="9"/>
  <c r="K182" i="9"/>
  <c r="J182" i="9"/>
  <c r="I182" i="9"/>
  <c r="H182" i="9"/>
  <c r="N181" i="9"/>
  <c r="K181" i="9"/>
  <c r="J181" i="9"/>
  <c r="I181" i="9"/>
  <c r="H181" i="9"/>
  <c r="N180" i="9"/>
  <c r="K180" i="9"/>
  <c r="J180" i="9"/>
  <c r="I180" i="9"/>
  <c r="H180" i="9"/>
  <c r="N179" i="9"/>
  <c r="K179" i="9"/>
  <c r="J179" i="9"/>
  <c r="I179" i="9"/>
  <c r="H179" i="9"/>
  <c r="N178" i="9"/>
  <c r="K178" i="9"/>
  <c r="J178" i="9"/>
  <c r="I178" i="9"/>
  <c r="H178" i="9"/>
  <c r="N177" i="9"/>
  <c r="K177" i="9"/>
  <c r="J177" i="9"/>
  <c r="I177" i="9"/>
  <c r="H177" i="9"/>
  <c r="N176" i="9"/>
  <c r="K176" i="9"/>
  <c r="J176" i="9"/>
  <c r="I176" i="9"/>
  <c r="H176" i="9"/>
  <c r="N175" i="9"/>
  <c r="K175" i="9"/>
  <c r="J175" i="9"/>
  <c r="I175" i="9"/>
  <c r="H175" i="9"/>
  <c r="N174" i="9"/>
  <c r="K174" i="9"/>
  <c r="J174" i="9"/>
  <c r="I174" i="9"/>
  <c r="H174" i="9"/>
  <c r="N173" i="9"/>
  <c r="K173" i="9"/>
  <c r="J173" i="9"/>
  <c r="I173" i="9"/>
  <c r="H173" i="9"/>
  <c r="N172" i="9"/>
  <c r="K172" i="9"/>
  <c r="J172" i="9"/>
  <c r="I172" i="9"/>
  <c r="H172" i="9"/>
  <c r="N170" i="9"/>
  <c r="K170" i="9"/>
  <c r="J170" i="9"/>
  <c r="I170" i="9"/>
  <c r="H170" i="9"/>
  <c r="N169" i="9"/>
  <c r="K169" i="9"/>
  <c r="J169" i="9"/>
  <c r="I169" i="9"/>
  <c r="H169" i="9"/>
  <c r="N168" i="9"/>
  <c r="K168" i="9"/>
  <c r="J168" i="9"/>
  <c r="I168" i="9"/>
  <c r="H168" i="9"/>
  <c r="N167" i="9"/>
  <c r="K167" i="9"/>
  <c r="J167" i="9"/>
  <c r="I167" i="9"/>
  <c r="H167" i="9"/>
  <c r="N166" i="9"/>
  <c r="K166" i="9"/>
  <c r="J166" i="9"/>
  <c r="I166" i="9"/>
  <c r="H166" i="9"/>
  <c r="N165" i="9"/>
  <c r="K165" i="9"/>
  <c r="J165" i="9"/>
  <c r="I165" i="9"/>
  <c r="H165" i="9"/>
  <c r="N164" i="9"/>
  <c r="K164" i="9"/>
  <c r="J164" i="9"/>
  <c r="I164" i="9"/>
  <c r="H164" i="9"/>
  <c r="N163" i="9"/>
  <c r="K163" i="9"/>
  <c r="J163" i="9"/>
  <c r="I163" i="9"/>
  <c r="H163" i="9"/>
  <c r="N162" i="9"/>
  <c r="K162" i="9"/>
  <c r="J162" i="9"/>
  <c r="I162" i="9"/>
  <c r="H162" i="9"/>
  <c r="N161" i="9"/>
  <c r="K161" i="9"/>
  <c r="J161" i="9"/>
  <c r="I161" i="9"/>
  <c r="H161" i="9"/>
  <c r="N160" i="9"/>
  <c r="K160" i="9"/>
  <c r="J160" i="9"/>
  <c r="I160" i="9"/>
  <c r="H160" i="9"/>
  <c r="N159" i="9"/>
  <c r="K159" i="9"/>
  <c r="J159" i="9"/>
  <c r="I159" i="9"/>
  <c r="H159" i="9"/>
  <c r="N158" i="9"/>
  <c r="K158" i="9"/>
  <c r="J158" i="9"/>
  <c r="I158" i="9"/>
  <c r="H158" i="9"/>
  <c r="N157" i="9"/>
  <c r="K157" i="9"/>
  <c r="J157" i="9"/>
  <c r="I157" i="9"/>
  <c r="H157" i="9"/>
  <c r="N155" i="9"/>
  <c r="K155" i="9"/>
  <c r="J155" i="9"/>
  <c r="I155" i="9"/>
  <c r="H155" i="9"/>
  <c r="N154" i="9"/>
  <c r="K154" i="9"/>
  <c r="J154" i="9"/>
  <c r="I154" i="9"/>
  <c r="H154" i="9"/>
  <c r="N153" i="9"/>
  <c r="K153" i="9"/>
  <c r="J153" i="9"/>
  <c r="I153" i="9"/>
  <c r="H153" i="9"/>
  <c r="N152" i="9"/>
  <c r="K152" i="9"/>
  <c r="J152" i="9"/>
  <c r="I152" i="9"/>
  <c r="H152" i="9"/>
  <c r="N151" i="9"/>
  <c r="K151" i="9"/>
  <c r="J151" i="9"/>
  <c r="I151" i="9"/>
  <c r="H151" i="9"/>
  <c r="N150" i="9"/>
  <c r="K150" i="9"/>
  <c r="J150" i="9"/>
  <c r="I150" i="9"/>
  <c r="H150" i="9"/>
  <c r="N149" i="9"/>
  <c r="K149" i="9"/>
  <c r="J149" i="9"/>
  <c r="I149" i="9"/>
  <c r="H149" i="9"/>
  <c r="N148" i="9"/>
  <c r="K148" i="9"/>
  <c r="J148" i="9"/>
  <c r="I148" i="9"/>
  <c r="H148" i="9"/>
  <c r="N147" i="9"/>
  <c r="K147" i="9"/>
  <c r="J147" i="9"/>
  <c r="I147" i="9"/>
  <c r="H147" i="9"/>
  <c r="N146" i="9"/>
  <c r="K146" i="9"/>
  <c r="J146" i="9"/>
  <c r="I146" i="9"/>
  <c r="H146" i="9"/>
  <c r="N145" i="9"/>
  <c r="K145" i="9"/>
  <c r="J145" i="9"/>
  <c r="I145" i="9"/>
  <c r="H145" i="9"/>
  <c r="N144" i="9"/>
  <c r="K144" i="9"/>
  <c r="J144" i="9"/>
  <c r="I144" i="9"/>
  <c r="H144" i="9"/>
  <c r="N143" i="9"/>
  <c r="K143" i="9"/>
  <c r="J143" i="9"/>
  <c r="I143" i="9"/>
  <c r="H143" i="9"/>
  <c r="N142" i="9"/>
  <c r="K142" i="9"/>
  <c r="J142" i="9"/>
  <c r="I142" i="9"/>
  <c r="H142" i="9"/>
  <c r="N140" i="9"/>
  <c r="K140" i="9"/>
  <c r="J140" i="9"/>
  <c r="I140" i="9"/>
  <c r="H140" i="9"/>
  <c r="N139" i="9"/>
  <c r="K139" i="9"/>
  <c r="J139" i="9"/>
  <c r="I139" i="9"/>
  <c r="H139" i="9"/>
  <c r="N138" i="9"/>
  <c r="K138" i="9"/>
  <c r="J138" i="9"/>
  <c r="I138" i="9"/>
  <c r="H138" i="9"/>
  <c r="N137" i="9"/>
  <c r="K137" i="9"/>
  <c r="J137" i="9"/>
  <c r="I137" i="9"/>
  <c r="H137" i="9"/>
  <c r="N136" i="9"/>
  <c r="K136" i="9"/>
  <c r="J136" i="9"/>
  <c r="I136" i="9"/>
  <c r="H136" i="9"/>
  <c r="N135" i="9"/>
  <c r="K135" i="9"/>
  <c r="J135" i="9"/>
  <c r="I135" i="9"/>
  <c r="H135" i="9"/>
  <c r="N134" i="9"/>
  <c r="K134" i="9"/>
  <c r="J134" i="9"/>
  <c r="I134" i="9"/>
  <c r="H134" i="9"/>
  <c r="N133" i="9"/>
  <c r="K133" i="9"/>
  <c r="J133" i="9"/>
  <c r="I133" i="9"/>
  <c r="H133" i="9"/>
  <c r="N132" i="9"/>
  <c r="K132" i="9"/>
  <c r="J132" i="9"/>
  <c r="I132" i="9"/>
  <c r="H132" i="9"/>
  <c r="N131" i="9"/>
  <c r="K131" i="9"/>
  <c r="J131" i="9"/>
  <c r="I131" i="9"/>
  <c r="H131" i="9"/>
  <c r="N130" i="9"/>
  <c r="K130" i="9"/>
  <c r="J130" i="9"/>
  <c r="I130" i="9"/>
  <c r="H130" i="9"/>
  <c r="N129" i="9"/>
  <c r="K129" i="9"/>
  <c r="J129" i="9"/>
  <c r="I129" i="9"/>
  <c r="H129" i="9"/>
  <c r="N128" i="9"/>
  <c r="K128" i="9"/>
  <c r="J128" i="9"/>
  <c r="I128" i="9"/>
  <c r="H128" i="9"/>
  <c r="N127" i="9"/>
  <c r="K127" i="9"/>
  <c r="J127" i="9"/>
  <c r="I127" i="9"/>
  <c r="H127" i="9"/>
  <c r="N125" i="9"/>
  <c r="K125" i="9"/>
  <c r="J125" i="9"/>
  <c r="I125" i="9"/>
  <c r="H125" i="9"/>
  <c r="N124" i="9"/>
  <c r="K124" i="9"/>
  <c r="J124" i="9"/>
  <c r="I124" i="9"/>
  <c r="H124" i="9"/>
  <c r="N123" i="9"/>
  <c r="K123" i="9"/>
  <c r="J123" i="9"/>
  <c r="I123" i="9"/>
  <c r="H123" i="9"/>
  <c r="N122" i="9"/>
  <c r="K122" i="9"/>
  <c r="J122" i="9"/>
  <c r="I122" i="9"/>
  <c r="H122" i="9"/>
  <c r="N121" i="9"/>
  <c r="K121" i="9"/>
  <c r="J121" i="9"/>
  <c r="I121" i="9"/>
  <c r="H121" i="9"/>
  <c r="N120" i="9"/>
  <c r="K120" i="9"/>
  <c r="J120" i="9"/>
  <c r="I120" i="9"/>
  <c r="H120" i="9"/>
  <c r="N119" i="9"/>
  <c r="K119" i="9"/>
  <c r="J119" i="9"/>
  <c r="I119" i="9"/>
  <c r="H119" i="9"/>
  <c r="N118" i="9"/>
  <c r="K118" i="9"/>
  <c r="J118" i="9"/>
  <c r="I118" i="9"/>
  <c r="H118" i="9"/>
  <c r="N117" i="9"/>
  <c r="K117" i="9"/>
  <c r="J117" i="9"/>
  <c r="I117" i="9"/>
  <c r="H117" i="9"/>
  <c r="N116" i="9"/>
  <c r="K116" i="9"/>
  <c r="J116" i="9"/>
  <c r="I116" i="9"/>
  <c r="H116" i="9"/>
  <c r="N115" i="9"/>
  <c r="K115" i="9"/>
  <c r="J115" i="9"/>
  <c r="I115" i="9"/>
  <c r="H115" i="9"/>
  <c r="N114" i="9"/>
  <c r="K114" i="9"/>
  <c r="J114" i="9"/>
  <c r="I114" i="9"/>
  <c r="H114" i="9"/>
  <c r="N113" i="9"/>
  <c r="K113" i="9"/>
  <c r="J113" i="9"/>
  <c r="I113" i="9"/>
  <c r="H113" i="9"/>
  <c r="N112" i="9"/>
  <c r="K112" i="9"/>
  <c r="J112" i="9"/>
  <c r="I112" i="9"/>
  <c r="H112" i="9"/>
  <c r="N110" i="9"/>
  <c r="K110" i="9"/>
  <c r="J110" i="9"/>
  <c r="I110" i="9"/>
  <c r="H110" i="9"/>
  <c r="N109" i="9"/>
  <c r="K109" i="9"/>
  <c r="J109" i="9"/>
  <c r="I109" i="9"/>
  <c r="H109" i="9"/>
  <c r="N108" i="9"/>
  <c r="K108" i="9"/>
  <c r="J108" i="9"/>
  <c r="I108" i="9"/>
  <c r="H108" i="9"/>
  <c r="N107" i="9"/>
  <c r="K107" i="9"/>
  <c r="J107" i="9"/>
  <c r="I107" i="9"/>
  <c r="H107" i="9"/>
  <c r="N106" i="9"/>
  <c r="K106" i="9"/>
  <c r="J106" i="9"/>
  <c r="I106" i="9"/>
  <c r="H106" i="9"/>
  <c r="N105" i="9"/>
  <c r="K105" i="9"/>
  <c r="J105" i="9"/>
  <c r="I105" i="9"/>
  <c r="H105" i="9"/>
  <c r="N104" i="9"/>
  <c r="K104" i="9"/>
  <c r="J104" i="9"/>
  <c r="I104" i="9"/>
  <c r="H104" i="9"/>
  <c r="N103" i="9"/>
  <c r="K103" i="9"/>
  <c r="J103" i="9"/>
  <c r="I103" i="9"/>
  <c r="H103" i="9"/>
  <c r="N102" i="9"/>
  <c r="K102" i="9"/>
  <c r="J102" i="9"/>
  <c r="I102" i="9"/>
  <c r="H102" i="9"/>
  <c r="N101" i="9"/>
  <c r="K101" i="9"/>
  <c r="J101" i="9"/>
  <c r="I101" i="9"/>
  <c r="H101" i="9"/>
  <c r="N100" i="9"/>
  <c r="K100" i="9"/>
  <c r="J100" i="9"/>
  <c r="I100" i="9"/>
  <c r="H100" i="9"/>
  <c r="N99" i="9"/>
  <c r="K99" i="9"/>
  <c r="J99" i="9"/>
  <c r="I99" i="9"/>
  <c r="H99" i="9"/>
  <c r="N98" i="9"/>
  <c r="K98" i="9"/>
  <c r="J98" i="9"/>
  <c r="I98" i="9"/>
  <c r="H98" i="9"/>
  <c r="N97" i="9"/>
  <c r="K97" i="9"/>
  <c r="J97" i="9"/>
  <c r="I97" i="9"/>
  <c r="H97" i="9"/>
  <c r="N95" i="9"/>
  <c r="K95" i="9"/>
  <c r="J95" i="9"/>
  <c r="I95" i="9"/>
  <c r="H95" i="9"/>
  <c r="N94" i="9"/>
  <c r="K94" i="9"/>
  <c r="J94" i="9"/>
  <c r="I94" i="9"/>
  <c r="H94" i="9"/>
  <c r="N93" i="9"/>
  <c r="K93" i="9"/>
  <c r="J93" i="9"/>
  <c r="I93" i="9"/>
  <c r="H93" i="9"/>
  <c r="N92" i="9"/>
  <c r="K92" i="9"/>
  <c r="J92" i="9"/>
  <c r="I92" i="9"/>
  <c r="H92" i="9"/>
  <c r="N91" i="9"/>
  <c r="K91" i="9"/>
  <c r="J91" i="9"/>
  <c r="I91" i="9"/>
  <c r="H91" i="9"/>
  <c r="N90" i="9"/>
  <c r="K90" i="9"/>
  <c r="J90" i="9"/>
  <c r="I90" i="9"/>
  <c r="H90" i="9"/>
  <c r="N89" i="9"/>
  <c r="K89" i="9"/>
  <c r="J89" i="9"/>
  <c r="I89" i="9"/>
  <c r="H89" i="9"/>
  <c r="N88" i="9"/>
  <c r="K88" i="9"/>
  <c r="J88" i="9"/>
  <c r="I88" i="9"/>
  <c r="H88" i="9"/>
  <c r="N87" i="9"/>
  <c r="K87" i="9"/>
  <c r="J87" i="9"/>
  <c r="I87" i="9"/>
  <c r="H87" i="9"/>
  <c r="N86" i="9"/>
  <c r="K86" i="9"/>
  <c r="J86" i="9"/>
  <c r="I86" i="9"/>
  <c r="H86" i="9"/>
  <c r="N85" i="9"/>
  <c r="K85" i="9"/>
  <c r="J85" i="9"/>
  <c r="I85" i="9"/>
  <c r="H85" i="9"/>
  <c r="N84" i="9"/>
  <c r="K84" i="9"/>
  <c r="J84" i="9"/>
  <c r="I84" i="9"/>
  <c r="H84" i="9"/>
  <c r="N83" i="9"/>
  <c r="K83" i="9"/>
  <c r="J83" i="9"/>
  <c r="I83" i="9"/>
  <c r="H83" i="9"/>
  <c r="N82" i="9"/>
  <c r="K82" i="9"/>
  <c r="J82" i="9"/>
  <c r="I82" i="9"/>
  <c r="H82" i="9"/>
  <c r="N80" i="9"/>
  <c r="K80" i="9"/>
  <c r="J80" i="9"/>
  <c r="I80" i="9"/>
  <c r="H80" i="9"/>
  <c r="N79" i="9"/>
  <c r="K79" i="9"/>
  <c r="J79" i="9"/>
  <c r="I79" i="9"/>
  <c r="H79" i="9"/>
  <c r="N78" i="9"/>
  <c r="K78" i="9"/>
  <c r="J78" i="9"/>
  <c r="I78" i="9"/>
  <c r="H78" i="9"/>
  <c r="N77" i="9"/>
  <c r="K77" i="9"/>
  <c r="J77" i="9"/>
  <c r="I77" i="9"/>
  <c r="H77" i="9"/>
  <c r="N76" i="9"/>
  <c r="K76" i="9"/>
  <c r="J76" i="9"/>
  <c r="I76" i="9"/>
  <c r="H76" i="9"/>
  <c r="N75" i="9"/>
  <c r="K75" i="9"/>
  <c r="J75" i="9"/>
  <c r="I75" i="9"/>
  <c r="H75" i="9"/>
  <c r="N74" i="9"/>
  <c r="K74" i="9"/>
  <c r="J74" i="9"/>
  <c r="I74" i="9"/>
  <c r="H74" i="9"/>
  <c r="N73" i="9"/>
  <c r="K73" i="9"/>
  <c r="J73" i="9"/>
  <c r="I73" i="9"/>
  <c r="H73" i="9"/>
  <c r="N72" i="9"/>
  <c r="K72" i="9"/>
  <c r="J72" i="9"/>
  <c r="I72" i="9"/>
  <c r="H72" i="9"/>
  <c r="N71" i="9"/>
  <c r="K71" i="9"/>
  <c r="J71" i="9"/>
  <c r="I71" i="9"/>
  <c r="H71" i="9"/>
  <c r="N70" i="9"/>
  <c r="K70" i="9"/>
  <c r="J70" i="9"/>
  <c r="I70" i="9"/>
  <c r="H70" i="9"/>
  <c r="N69" i="9"/>
  <c r="K69" i="9"/>
  <c r="J69" i="9"/>
  <c r="I69" i="9"/>
  <c r="H69" i="9"/>
  <c r="N68" i="9"/>
  <c r="K68" i="9"/>
  <c r="J68" i="9"/>
  <c r="I68" i="9"/>
  <c r="H68" i="9"/>
  <c r="N67" i="9"/>
  <c r="K67" i="9"/>
  <c r="J67" i="9"/>
  <c r="I67" i="9"/>
  <c r="H67" i="9"/>
  <c r="N65" i="9"/>
  <c r="K65" i="9"/>
  <c r="J65" i="9"/>
  <c r="I65" i="9"/>
  <c r="H65" i="9"/>
  <c r="N64" i="9"/>
  <c r="K64" i="9"/>
  <c r="J64" i="9"/>
  <c r="I64" i="9"/>
  <c r="H64" i="9"/>
  <c r="N63" i="9"/>
  <c r="K63" i="9"/>
  <c r="J63" i="9"/>
  <c r="I63" i="9"/>
  <c r="H63" i="9"/>
  <c r="N62" i="9"/>
  <c r="K62" i="9"/>
  <c r="J62" i="9"/>
  <c r="I62" i="9"/>
  <c r="H62" i="9"/>
  <c r="N61" i="9"/>
  <c r="K61" i="9"/>
  <c r="J61" i="9"/>
  <c r="I61" i="9"/>
  <c r="H61" i="9"/>
  <c r="N60" i="9"/>
  <c r="K60" i="9"/>
  <c r="J60" i="9"/>
  <c r="I60" i="9"/>
  <c r="H60" i="9"/>
  <c r="N59" i="9"/>
  <c r="K59" i="9"/>
  <c r="J59" i="9"/>
  <c r="I59" i="9"/>
  <c r="H59" i="9"/>
  <c r="N58" i="9"/>
  <c r="K58" i="9"/>
  <c r="J58" i="9"/>
  <c r="I58" i="9"/>
  <c r="H58" i="9"/>
  <c r="N57" i="9"/>
  <c r="K57" i="9"/>
  <c r="J57" i="9"/>
  <c r="I57" i="9"/>
  <c r="H57" i="9"/>
  <c r="N56" i="9"/>
  <c r="K56" i="9"/>
  <c r="J56" i="9"/>
  <c r="I56" i="9"/>
  <c r="H56" i="9"/>
  <c r="N55" i="9"/>
  <c r="K55" i="9"/>
  <c r="J55" i="9"/>
  <c r="I55" i="9"/>
  <c r="H55" i="9"/>
  <c r="N54" i="9"/>
  <c r="K54" i="9"/>
  <c r="J54" i="9"/>
  <c r="I54" i="9"/>
  <c r="H54" i="9"/>
  <c r="N53" i="9"/>
  <c r="K53" i="9"/>
  <c r="J53" i="9"/>
  <c r="I53" i="9"/>
  <c r="H53" i="9"/>
  <c r="N52" i="9"/>
  <c r="K52" i="9"/>
  <c r="J52" i="9"/>
  <c r="I52" i="9"/>
  <c r="H52" i="9"/>
  <c r="N50" i="9"/>
  <c r="K50" i="9"/>
  <c r="J50" i="9"/>
  <c r="I50" i="9"/>
  <c r="H50" i="9"/>
  <c r="N49" i="9"/>
  <c r="K49" i="9"/>
  <c r="J49" i="9"/>
  <c r="I49" i="9"/>
  <c r="H49" i="9"/>
  <c r="N48" i="9"/>
  <c r="K48" i="9"/>
  <c r="J48" i="9"/>
  <c r="I48" i="9"/>
  <c r="H48" i="9"/>
  <c r="N47" i="9"/>
  <c r="K47" i="9"/>
  <c r="J47" i="9"/>
  <c r="I47" i="9"/>
  <c r="H47" i="9"/>
  <c r="N46" i="9"/>
  <c r="K46" i="9"/>
  <c r="J46" i="9"/>
  <c r="I46" i="9"/>
  <c r="H46" i="9"/>
  <c r="N45" i="9"/>
  <c r="K45" i="9"/>
  <c r="J45" i="9"/>
  <c r="I45" i="9"/>
  <c r="H45" i="9"/>
  <c r="N44" i="9"/>
  <c r="K44" i="9"/>
  <c r="J44" i="9"/>
  <c r="I44" i="9"/>
  <c r="H44" i="9"/>
  <c r="N43" i="9"/>
  <c r="K43" i="9"/>
  <c r="J43" i="9"/>
  <c r="I43" i="9"/>
  <c r="H43" i="9"/>
  <c r="N42" i="9"/>
  <c r="K42" i="9"/>
  <c r="J42" i="9"/>
  <c r="I42" i="9"/>
  <c r="H42" i="9"/>
  <c r="N41" i="9"/>
  <c r="K41" i="9"/>
  <c r="J41" i="9"/>
  <c r="I41" i="9"/>
  <c r="H41" i="9"/>
  <c r="N40" i="9"/>
  <c r="K40" i="9"/>
  <c r="J40" i="9"/>
  <c r="I40" i="9"/>
  <c r="H40" i="9"/>
  <c r="N39" i="9"/>
  <c r="K39" i="9"/>
  <c r="J39" i="9"/>
  <c r="I39" i="9"/>
  <c r="H39" i="9"/>
  <c r="N38" i="9"/>
  <c r="K38" i="9"/>
  <c r="J38" i="9"/>
  <c r="I38" i="9"/>
  <c r="H38" i="9"/>
  <c r="N37" i="9"/>
  <c r="K37" i="9"/>
  <c r="J37" i="9"/>
  <c r="I37" i="9"/>
  <c r="H37" i="9"/>
  <c r="N35" i="9"/>
  <c r="K35" i="9"/>
  <c r="J35" i="9"/>
  <c r="I35" i="9"/>
  <c r="H35" i="9"/>
  <c r="N34" i="9"/>
  <c r="K34" i="9"/>
  <c r="J34" i="9"/>
  <c r="I34" i="9"/>
  <c r="H34" i="9"/>
  <c r="N33" i="9"/>
  <c r="K33" i="9"/>
  <c r="J33" i="9"/>
  <c r="I33" i="9"/>
  <c r="H33" i="9"/>
  <c r="N32" i="9"/>
  <c r="K32" i="9"/>
  <c r="J32" i="9"/>
  <c r="I32" i="9"/>
  <c r="H32" i="9"/>
  <c r="N31" i="9"/>
  <c r="K31" i="9"/>
  <c r="J31" i="9"/>
  <c r="I31" i="9"/>
  <c r="H31" i="9"/>
  <c r="N30" i="9"/>
  <c r="K30" i="9"/>
  <c r="J30" i="9"/>
  <c r="I30" i="9"/>
  <c r="H30" i="9"/>
  <c r="N29" i="9"/>
  <c r="K29" i="9"/>
  <c r="J29" i="9"/>
  <c r="I29" i="9"/>
  <c r="H29" i="9"/>
  <c r="N28" i="9"/>
  <c r="K28" i="9"/>
  <c r="J28" i="9"/>
  <c r="I28" i="9"/>
  <c r="H28" i="9"/>
  <c r="N27" i="9"/>
  <c r="K27" i="9"/>
  <c r="J27" i="9"/>
  <c r="I27" i="9"/>
  <c r="H27" i="9"/>
  <c r="N26" i="9"/>
  <c r="K26" i="9"/>
  <c r="J26" i="9"/>
  <c r="I26" i="9"/>
  <c r="H26" i="9"/>
  <c r="N25" i="9"/>
  <c r="K25" i="9"/>
  <c r="J25" i="9"/>
  <c r="I25" i="9"/>
  <c r="H25" i="9"/>
  <c r="N24" i="9"/>
  <c r="K24" i="9"/>
  <c r="J24" i="9"/>
  <c r="I24" i="9"/>
  <c r="H24" i="9"/>
  <c r="N23" i="9"/>
  <c r="K23" i="9"/>
  <c r="J23" i="9"/>
  <c r="I23" i="9"/>
  <c r="H23" i="9"/>
  <c r="N22" i="9"/>
  <c r="K22" i="9"/>
  <c r="J22" i="9"/>
  <c r="H22" i="9"/>
  <c r="A188" i="9"/>
  <c r="D37" i="9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200" i="9"/>
  <c r="O200" i="9"/>
  <c r="G200" i="9"/>
  <c r="E199" i="9"/>
  <c r="O199" i="9"/>
  <c r="G199" i="9"/>
  <c r="E198" i="9"/>
  <c r="O198" i="9"/>
  <c r="G198" i="9"/>
  <c r="E197" i="9"/>
  <c r="O197" i="9"/>
  <c r="G197" i="9"/>
  <c r="E196" i="9"/>
  <c r="O196" i="9"/>
  <c r="G196" i="9"/>
  <c r="E195" i="9"/>
  <c r="O195" i="9"/>
  <c r="G195" i="9"/>
  <c r="E194" i="9"/>
  <c r="O194" i="9"/>
  <c r="G194" i="9"/>
  <c r="E193" i="9"/>
  <c r="O193" i="9"/>
  <c r="G193" i="9"/>
  <c r="E192" i="9"/>
  <c r="O192" i="9"/>
  <c r="G192" i="9"/>
  <c r="E191" i="9"/>
  <c r="O191" i="9"/>
  <c r="G191" i="9"/>
  <c r="E190" i="9"/>
  <c r="O190" i="9"/>
  <c r="G190" i="9"/>
  <c r="E189" i="9"/>
  <c r="O189" i="9"/>
  <c r="G189" i="9"/>
  <c r="E188" i="9"/>
  <c r="O188" i="9"/>
  <c r="G188" i="9"/>
  <c r="E187" i="9"/>
  <c r="O187" i="9"/>
  <c r="G187" i="9"/>
  <c r="C187" i="9"/>
  <c r="B187" i="9"/>
  <c r="A173" i="9"/>
  <c r="C173" i="9" s="1"/>
  <c r="E185" i="9"/>
  <c r="O185" i="9"/>
  <c r="G185" i="9"/>
  <c r="E184" i="9"/>
  <c r="O184" i="9"/>
  <c r="G184" i="9"/>
  <c r="E183" i="9"/>
  <c r="O183" i="9"/>
  <c r="G183" i="9"/>
  <c r="E182" i="9"/>
  <c r="O182" i="9"/>
  <c r="G182" i="9"/>
  <c r="E181" i="9"/>
  <c r="O181" i="9"/>
  <c r="G181" i="9"/>
  <c r="E180" i="9"/>
  <c r="O180" i="9"/>
  <c r="G180" i="9"/>
  <c r="E179" i="9"/>
  <c r="O179" i="9"/>
  <c r="G179" i="9"/>
  <c r="E178" i="9"/>
  <c r="O178" i="9"/>
  <c r="G178" i="9"/>
  <c r="E177" i="9"/>
  <c r="O177" i="9"/>
  <c r="G177" i="9"/>
  <c r="E176" i="9"/>
  <c r="O176" i="9"/>
  <c r="G176" i="9"/>
  <c r="E175" i="9"/>
  <c r="O175" i="9"/>
  <c r="G175" i="9"/>
  <c r="E174" i="9"/>
  <c r="O174" i="9"/>
  <c r="G174" i="9"/>
  <c r="E173" i="9"/>
  <c r="O173" i="9"/>
  <c r="G173" i="9"/>
  <c r="E172" i="9"/>
  <c r="O172" i="9"/>
  <c r="G172" i="9"/>
  <c r="C172" i="9"/>
  <c r="B172" i="9"/>
  <c r="A158" i="9"/>
  <c r="B158" i="9" s="1"/>
  <c r="E170" i="9"/>
  <c r="O170" i="9"/>
  <c r="G170" i="9"/>
  <c r="E169" i="9"/>
  <c r="O169" i="9"/>
  <c r="G169" i="9"/>
  <c r="E168" i="9"/>
  <c r="O168" i="9"/>
  <c r="G168" i="9"/>
  <c r="E167" i="9"/>
  <c r="O167" i="9"/>
  <c r="G167" i="9"/>
  <c r="E166" i="9"/>
  <c r="O166" i="9"/>
  <c r="G166" i="9"/>
  <c r="E165" i="9"/>
  <c r="O165" i="9"/>
  <c r="G165" i="9"/>
  <c r="E164" i="9"/>
  <c r="O164" i="9"/>
  <c r="G164" i="9"/>
  <c r="E163" i="9"/>
  <c r="O163" i="9"/>
  <c r="G163" i="9"/>
  <c r="E162" i="9"/>
  <c r="O162" i="9"/>
  <c r="G162" i="9"/>
  <c r="E161" i="9"/>
  <c r="O161" i="9"/>
  <c r="G161" i="9"/>
  <c r="E160" i="9"/>
  <c r="O160" i="9"/>
  <c r="G160" i="9"/>
  <c r="E159" i="9"/>
  <c r="O159" i="9"/>
  <c r="G159" i="9"/>
  <c r="E158" i="9"/>
  <c r="O158" i="9"/>
  <c r="G158" i="9"/>
  <c r="C158" i="9"/>
  <c r="E157" i="9"/>
  <c r="O157" i="9"/>
  <c r="G157" i="9"/>
  <c r="C157" i="9"/>
  <c r="B157" i="9"/>
  <c r="A143" i="9"/>
  <c r="A144" i="9" s="1"/>
  <c r="E155" i="9"/>
  <c r="O155" i="9"/>
  <c r="G155" i="9"/>
  <c r="E154" i="9"/>
  <c r="O154" i="9"/>
  <c r="G154" i="9"/>
  <c r="E153" i="9"/>
  <c r="O153" i="9"/>
  <c r="G153" i="9"/>
  <c r="E152" i="9"/>
  <c r="O152" i="9"/>
  <c r="G152" i="9"/>
  <c r="E151" i="9"/>
  <c r="O151" i="9"/>
  <c r="G151" i="9"/>
  <c r="E150" i="9"/>
  <c r="O150" i="9"/>
  <c r="G150" i="9"/>
  <c r="E149" i="9"/>
  <c r="O149" i="9"/>
  <c r="G149" i="9"/>
  <c r="E148" i="9"/>
  <c r="O148" i="9"/>
  <c r="G148" i="9"/>
  <c r="E147" i="9"/>
  <c r="O147" i="9"/>
  <c r="G147" i="9"/>
  <c r="E146" i="9"/>
  <c r="O146" i="9"/>
  <c r="G146" i="9"/>
  <c r="E145" i="9"/>
  <c r="O145" i="9"/>
  <c r="G145" i="9"/>
  <c r="E144" i="9"/>
  <c r="O144" i="9"/>
  <c r="G144" i="9"/>
  <c r="E143" i="9"/>
  <c r="O143" i="9"/>
  <c r="G143" i="9"/>
  <c r="C143" i="9"/>
  <c r="E142" i="9"/>
  <c r="O142" i="9"/>
  <c r="G142" i="9"/>
  <c r="C142" i="9"/>
  <c r="B142" i="9"/>
  <c r="A128" i="9"/>
  <c r="E140" i="9"/>
  <c r="O140" i="9"/>
  <c r="G140" i="9"/>
  <c r="E139" i="9"/>
  <c r="O139" i="9"/>
  <c r="G139" i="9"/>
  <c r="E138" i="9"/>
  <c r="O138" i="9"/>
  <c r="G138" i="9"/>
  <c r="E137" i="9"/>
  <c r="O137" i="9"/>
  <c r="G137" i="9"/>
  <c r="E136" i="9"/>
  <c r="O136" i="9"/>
  <c r="G136" i="9"/>
  <c r="E135" i="9"/>
  <c r="O135" i="9"/>
  <c r="G135" i="9"/>
  <c r="E134" i="9"/>
  <c r="O134" i="9"/>
  <c r="G134" i="9"/>
  <c r="E133" i="9"/>
  <c r="O133" i="9"/>
  <c r="G133" i="9"/>
  <c r="E132" i="9"/>
  <c r="O132" i="9"/>
  <c r="G132" i="9"/>
  <c r="E131" i="9"/>
  <c r="O131" i="9"/>
  <c r="G131" i="9"/>
  <c r="E130" i="9"/>
  <c r="O130" i="9"/>
  <c r="G130" i="9"/>
  <c r="E129" i="9"/>
  <c r="O129" i="9"/>
  <c r="G129" i="9"/>
  <c r="E128" i="9"/>
  <c r="O128" i="9"/>
  <c r="G128" i="9"/>
  <c r="E127" i="9"/>
  <c r="O127" i="9"/>
  <c r="G127" i="9"/>
  <c r="C127" i="9"/>
  <c r="B127" i="9"/>
  <c r="A113" i="9"/>
  <c r="A114" i="9" s="1"/>
  <c r="C114" i="9" s="1"/>
  <c r="E125" i="9"/>
  <c r="O125" i="9"/>
  <c r="G125" i="9"/>
  <c r="E124" i="9"/>
  <c r="O124" i="9"/>
  <c r="G124" i="9"/>
  <c r="E123" i="9"/>
  <c r="O123" i="9"/>
  <c r="G123" i="9"/>
  <c r="E122" i="9"/>
  <c r="O122" i="9"/>
  <c r="G122" i="9"/>
  <c r="E121" i="9"/>
  <c r="O121" i="9"/>
  <c r="G121" i="9"/>
  <c r="E120" i="9"/>
  <c r="O120" i="9"/>
  <c r="G120" i="9"/>
  <c r="E119" i="9"/>
  <c r="O119" i="9"/>
  <c r="G119" i="9"/>
  <c r="E118" i="9"/>
  <c r="O118" i="9"/>
  <c r="G118" i="9"/>
  <c r="E117" i="9"/>
  <c r="O117" i="9"/>
  <c r="G117" i="9"/>
  <c r="E116" i="9"/>
  <c r="O116" i="9"/>
  <c r="G116" i="9"/>
  <c r="E115" i="9"/>
  <c r="O115" i="9"/>
  <c r="G115" i="9"/>
  <c r="E114" i="9"/>
  <c r="O114" i="9"/>
  <c r="G114" i="9"/>
  <c r="E113" i="9"/>
  <c r="O113" i="9"/>
  <c r="G113" i="9"/>
  <c r="E112" i="9"/>
  <c r="O112" i="9"/>
  <c r="G112" i="9"/>
  <c r="C112" i="9"/>
  <c r="B112" i="9"/>
  <c r="A98" i="9"/>
  <c r="A99" i="9" s="1"/>
  <c r="A100" i="9" s="1"/>
  <c r="C100" i="9" s="1"/>
  <c r="E110" i="9"/>
  <c r="O110" i="9"/>
  <c r="G110" i="9"/>
  <c r="E109" i="9"/>
  <c r="O109" i="9"/>
  <c r="G109" i="9"/>
  <c r="E108" i="9"/>
  <c r="O108" i="9"/>
  <c r="G108" i="9"/>
  <c r="E107" i="9"/>
  <c r="O107" i="9"/>
  <c r="G107" i="9"/>
  <c r="E106" i="9"/>
  <c r="O106" i="9"/>
  <c r="G106" i="9"/>
  <c r="E105" i="9"/>
  <c r="O105" i="9"/>
  <c r="G105" i="9"/>
  <c r="E104" i="9"/>
  <c r="O104" i="9"/>
  <c r="G104" i="9"/>
  <c r="E103" i="9"/>
  <c r="O103" i="9"/>
  <c r="G103" i="9"/>
  <c r="E102" i="9"/>
  <c r="O102" i="9"/>
  <c r="G102" i="9"/>
  <c r="E101" i="9"/>
  <c r="O101" i="9"/>
  <c r="G101" i="9"/>
  <c r="E100" i="9"/>
  <c r="O100" i="9"/>
  <c r="G100" i="9"/>
  <c r="E99" i="9"/>
  <c r="O99" i="9"/>
  <c r="G99" i="9"/>
  <c r="E98" i="9"/>
  <c r="O98" i="9"/>
  <c r="G98" i="9"/>
  <c r="E97" i="9"/>
  <c r="O97" i="9"/>
  <c r="G97" i="9"/>
  <c r="C97" i="9"/>
  <c r="B97" i="9"/>
  <c r="A83" i="9"/>
  <c r="C83" i="9" s="1"/>
  <c r="E95" i="9"/>
  <c r="O95" i="9"/>
  <c r="G95" i="9"/>
  <c r="E94" i="9"/>
  <c r="O94" i="9"/>
  <c r="G94" i="9"/>
  <c r="E93" i="9"/>
  <c r="O93" i="9"/>
  <c r="G93" i="9"/>
  <c r="E92" i="9"/>
  <c r="O92" i="9"/>
  <c r="G92" i="9"/>
  <c r="E91" i="9"/>
  <c r="O91" i="9"/>
  <c r="G91" i="9"/>
  <c r="E90" i="9"/>
  <c r="O90" i="9"/>
  <c r="G90" i="9"/>
  <c r="E89" i="9"/>
  <c r="O89" i="9"/>
  <c r="G89" i="9"/>
  <c r="E88" i="9"/>
  <c r="O88" i="9"/>
  <c r="G88" i="9"/>
  <c r="E87" i="9"/>
  <c r="O87" i="9"/>
  <c r="G87" i="9"/>
  <c r="E86" i="9"/>
  <c r="O86" i="9"/>
  <c r="G86" i="9"/>
  <c r="E85" i="9"/>
  <c r="O85" i="9"/>
  <c r="G85" i="9"/>
  <c r="E84" i="9"/>
  <c r="O84" i="9"/>
  <c r="G84" i="9"/>
  <c r="E83" i="9"/>
  <c r="O83" i="9"/>
  <c r="G83" i="9"/>
  <c r="E82" i="9"/>
  <c r="O82" i="9"/>
  <c r="G82" i="9"/>
  <c r="C82" i="9"/>
  <c r="B82" i="9"/>
  <c r="A68" i="9"/>
  <c r="E80" i="9"/>
  <c r="O80" i="9"/>
  <c r="G80" i="9"/>
  <c r="E79" i="9"/>
  <c r="O79" i="9"/>
  <c r="G79" i="9"/>
  <c r="E78" i="9"/>
  <c r="O78" i="9"/>
  <c r="G78" i="9"/>
  <c r="E77" i="9"/>
  <c r="O77" i="9"/>
  <c r="G77" i="9"/>
  <c r="E76" i="9"/>
  <c r="O76" i="9"/>
  <c r="G76" i="9"/>
  <c r="E75" i="9"/>
  <c r="O75" i="9"/>
  <c r="G75" i="9"/>
  <c r="E74" i="9"/>
  <c r="O74" i="9"/>
  <c r="G74" i="9"/>
  <c r="E73" i="9"/>
  <c r="O73" i="9"/>
  <c r="G73" i="9"/>
  <c r="E72" i="9"/>
  <c r="O72" i="9"/>
  <c r="G72" i="9"/>
  <c r="E71" i="9"/>
  <c r="O71" i="9"/>
  <c r="G71" i="9"/>
  <c r="E70" i="9"/>
  <c r="O70" i="9"/>
  <c r="G70" i="9"/>
  <c r="E69" i="9"/>
  <c r="O69" i="9"/>
  <c r="G69" i="9"/>
  <c r="E68" i="9"/>
  <c r="O68" i="9"/>
  <c r="G68" i="9"/>
  <c r="C68" i="9"/>
  <c r="E67" i="9"/>
  <c r="O67" i="9"/>
  <c r="G67" i="9"/>
  <c r="C67" i="9"/>
  <c r="B67" i="9"/>
  <c r="A53" i="9"/>
  <c r="C53" i="9" s="1"/>
  <c r="E65" i="9"/>
  <c r="O65" i="9"/>
  <c r="G65" i="9"/>
  <c r="E64" i="9"/>
  <c r="O64" i="9"/>
  <c r="G64" i="9"/>
  <c r="E63" i="9"/>
  <c r="O63" i="9"/>
  <c r="G63" i="9"/>
  <c r="E62" i="9"/>
  <c r="O62" i="9"/>
  <c r="G62" i="9"/>
  <c r="E61" i="9"/>
  <c r="O61" i="9"/>
  <c r="G61" i="9"/>
  <c r="E60" i="9"/>
  <c r="O60" i="9"/>
  <c r="G60" i="9"/>
  <c r="E59" i="9"/>
  <c r="O59" i="9"/>
  <c r="G59" i="9"/>
  <c r="E58" i="9"/>
  <c r="O58" i="9"/>
  <c r="G58" i="9"/>
  <c r="E57" i="9"/>
  <c r="O57" i="9"/>
  <c r="G57" i="9"/>
  <c r="E56" i="9"/>
  <c r="O56" i="9"/>
  <c r="G56" i="9"/>
  <c r="E55" i="9"/>
  <c r="O55" i="9"/>
  <c r="G55" i="9"/>
  <c r="E54" i="9"/>
  <c r="O54" i="9"/>
  <c r="G54" i="9"/>
  <c r="E53" i="9"/>
  <c r="O53" i="9"/>
  <c r="G53" i="9"/>
  <c r="E52" i="9"/>
  <c r="O52" i="9"/>
  <c r="G52" i="9"/>
  <c r="C52" i="9"/>
  <c r="B52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O50" i="9"/>
  <c r="G50" i="9"/>
  <c r="O49" i="9"/>
  <c r="G49" i="9"/>
  <c r="O48" i="9"/>
  <c r="G48" i="9"/>
  <c r="O47" i="9"/>
  <c r="G47" i="9"/>
  <c r="O46" i="9"/>
  <c r="G46" i="9"/>
  <c r="O45" i="9"/>
  <c r="G45" i="9"/>
  <c r="O44" i="9"/>
  <c r="G44" i="9"/>
  <c r="O43" i="9"/>
  <c r="G43" i="9"/>
  <c r="O42" i="9"/>
  <c r="G42" i="9"/>
  <c r="O41" i="9"/>
  <c r="G41" i="9"/>
  <c r="O40" i="9"/>
  <c r="G40" i="9"/>
  <c r="O39" i="9"/>
  <c r="G39" i="9"/>
  <c r="O38" i="9"/>
  <c r="G38" i="9"/>
  <c r="O37" i="9"/>
  <c r="G37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O35" i="9"/>
  <c r="G35" i="9"/>
  <c r="O34" i="9"/>
  <c r="G34" i="9"/>
  <c r="O33" i="9"/>
  <c r="G33" i="9"/>
  <c r="O32" i="9"/>
  <c r="G32" i="9"/>
  <c r="O31" i="9"/>
  <c r="G31" i="9"/>
  <c r="O30" i="9"/>
  <c r="G30" i="9"/>
  <c r="O29" i="9"/>
  <c r="G29" i="9"/>
  <c r="O28" i="9"/>
  <c r="G28" i="9"/>
  <c r="O27" i="9"/>
  <c r="G27" i="9"/>
  <c r="O26" i="9"/>
  <c r="G26" i="9"/>
  <c r="O25" i="9"/>
  <c r="G25" i="9"/>
  <c r="O24" i="9"/>
  <c r="G24" i="9"/>
  <c r="O23" i="9"/>
  <c r="G23" i="9"/>
  <c r="O22" i="9"/>
  <c r="G22" i="9"/>
  <c r="I22" i="9"/>
  <c r="AE518" i="9"/>
  <c r="E518" i="9"/>
  <c r="AU597" i="9"/>
  <c r="BE597" i="9" s="1"/>
  <c r="BL597" i="9" s="1"/>
  <c r="BJ597" i="9" s="1"/>
  <c r="AU596" i="9"/>
  <c r="H564" i="9"/>
  <c r="AU1109" i="9"/>
  <c r="BA1109" i="9" s="1"/>
  <c r="BH1109" i="9" s="1"/>
  <c r="BM1109" i="9" s="1"/>
  <c r="AU1108" i="9"/>
  <c r="BE1108" i="9" s="1"/>
  <c r="AU1107" i="9"/>
  <c r="AU1106" i="9"/>
  <c r="BE1106" i="9" s="1"/>
  <c r="BK1106" i="9" s="1"/>
  <c r="BI1106" i="9" s="1"/>
  <c r="AU1105" i="9"/>
  <c r="BE1105" i="9" s="1"/>
  <c r="AU1104" i="9"/>
  <c r="AU1103" i="9"/>
  <c r="BE1103" i="9" s="1"/>
  <c r="BL1103" i="9" s="1"/>
  <c r="BJ1103" i="9" s="1"/>
  <c r="AU1102" i="9"/>
  <c r="BD1102" i="9" s="1"/>
  <c r="BP1102" i="9" s="1"/>
  <c r="AU1101" i="9"/>
  <c r="BA1101" i="9" s="1"/>
  <c r="BH1101" i="9" s="1"/>
  <c r="BM1101" i="9" s="1"/>
  <c r="AU1100" i="9"/>
  <c r="BE1100" i="9" s="1"/>
  <c r="AU1099" i="9"/>
  <c r="BB1099" i="9" s="1"/>
  <c r="BN1099" i="9" s="1"/>
  <c r="AU1098" i="9"/>
  <c r="BG1098" i="9" s="1"/>
  <c r="AU1097" i="9"/>
  <c r="BE1097" i="9" s="1"/>
  <c r="AU1096" i="9"/>
  <c r="BD1096" i="9" s="1"/>
  <c r="BP1096" i="9" s="1"/>
  <c r="AU1095" i="9"/>
  <c r="BE1095" i="9" s="1"/>
  <c r="BL1095" i="9" s="1"/>
  <c r="BJ1095" i="9" s="1"/>
  <c r="AU1094" i="9"/>
  <c r="BE1094" i="9" s="1"/>
  <c r="AU1093" i="9"/>
  <c r="BA1093" i="9" s="1"/>
  <c r="BH1093" i="9" s="1"/>
  <c r="BM1093" i="9" s="1"/>
  <c r="AU1092" i="9"/>
  <c r="AU1091" i="9"/>
  <c r="BB1091" i="9" s="1"/>
  <c r="BN1091" i="9" s="1"/>
  <c r="AU1090" i="9"/>
  <c r="BE1090" i="9" s="1"/>
  <c r="AU1089" i="9"/>
  <c r="AU1088" i="9"/>
  <c r="BD1088" i="9" s="1"/>
  <c r="BP1088" i="9" s="1"/>
  <c r="AU1087" i="9"/>
  <c r="AU1086" i="9"/>
  <c r="BC1086" i="9" s="1"/>
  <c r="BO1086" i="9" s="1"/>
  <c r="BD1086" i="9"/>
  <c r="BP1086" i="9" s="1"/>
  <c r="AU1085" i="9"/>
  <c r="BA1085" i="9" s="1"/>
  <c r="BH1085" i="9" s="1"/>
  <c r="BM1085" i="9" s="1"/>
  <c r="AU1084" i="9"/>
  <c r="BC1084" i="9" s="1"/>
  <c r="BO1084" i="9" s="1"/>
  <c r="AU1083" i="9"/>
  <c r="BD1083" i="9" s="1"/>
  <c r="BP1083" i="9" s="1"/>
  <c r="AU1082" i="9"/>
  <c r="BE1082" i="9" s="1"/>
  <c r="AU1081" i="9"/>
  <c r="BE1081" i="9" s="1"/>
  <c r="AU1080" i="9"/>
  <c r="BA1080" i="9" s="1"/>
  <c r="BH1080" i="9" s="1"/>
  <c r="BM1080" i="9" s="1"/>
  <c r="AU1079" i="9"/>
  <c r="AU1078" i="9"/>
  <c r="BA1078" i="9" s="1"/>
  <c r="BH1078" i="9" s="1"/>
  <c r="BM1078" i="9" s="1"/>
  <c r="AU1077" i="9"/>
  <c r="BA1077" i="9" s="1"/>
  <c r="BH1077" i="9" s="1"/>
  <c r="BM1077" i="9" s="1"/>
  <c r="AU1076" i="9"/>
  <c r="BD1076" i="9" s="1"/>
  <c r="BP1076" i="9" s="1"/>
  <c r="AU1075" i="9"/>
  <c r="BE1075" i="9" s="1"/>
  <c r="AU1074" i="9"/>
  <c r="BE1074" i="9" s="1"/>
  <c r="AU1073" i="9"/>
  <c r="BA1073" i="9" s="1"/>
  <c r="BH1073" i="9" s="1"/>
  <c r="BM1073" i="9" s="1"/>
  <c r="AU1072" i="9"/>
  <c r="BA1072" i="9" s="1"/>
  <c r="BH1072" i="9" s="1"/>
  <c r="BM1072" i="9" s="1"/>
  <c r="AU1071" i="9"/>
  <c r="BE1071" i="9" s="1"/>
  <c r="AU1070" i="9"/>
  <c r="BC1070" i="9" s="1"/>
  <c r="BO1070" i="9" s="1"/>
  <c r="AU1069" i="9"/>
  <c r="BA1069" i="9" s="1"/>
  <c r="BH1069" i="9" s="1"/>
  <c r="BM1069" i="9" s="1"/>
  <c r="AU1068" i="9"/>
  <c r="BC1068" i="9" s="1"/>
  <c r="BO1068" i="9" s="1"/>
  <c r="AU1067" i="9"/>
  <c r="BE1067" i="9" s="1"/>
  <c r="AU1066" i="9"/>
  <c r="BE1066" i="9" s="1"/>
  <c r="AU1065" i="9"/>
  <c r="BE1065" i="9" s="1"/>
  <c r="AU1064" i="9"/>
  <c r="BD1064" i="9" s="1"/>
  <c r="BP1064" i="9" s="1"/>
  <c r="AU1063" i="9"/>
  <c r="BE1063" i="9" s="1"/>
  <c r="AU1062" i="9"/>
  <c r="BE1062" i="9" s="1"/>
  <c r="AU1061" i="9"/>
  <c r="BD1061" i="9" s="1"/>
  <c r="BP1061" i="9" s="1"/>
  <c r="AU1060" i="9"/>
  <c r="BG1060" i="9" s="1"/>
  <c r="AU1059" i="9"/>
  <c r="BB1059" i="9" s="1"/>
  <c r="BN1059" i="9" s="1"/>
  <c r="AU1058" i="9"/>
  <c r="BE1058" i="9" s="1"/>
  <c r="BL1058" i="9" s="1"/>
  <c r="BJ1058" i="9" s="1"/>
  <c r="AU1057" i="9"/>
  <c r="BE1057" i="9" s="1"/>
  <c r="AU1056" i="9"/>
  <c r="BD1056" i="9" s="1"/>
  <c r="BP1056" i="9" s="1"/>
  <c r="AU1055" i="9"/>
  <c r="BE1055" i="9" s="1"/>
  <c r="AU1054" i="9"/>
  <c r="AU1053" i="9"/>
  <c r="AU1052" i="9"/>
  <c r="BE1052" i="9" s="1"/>
  <c r="AU1051" i="9"/>
  <c r="BB1051" i="9" s="1"/>
  <c r="BN1051" i="9" s="1"/>
  <c r="AU1050" i="9"/>
  <c r="BD1050" i="9" s="1"/>
  <c r="BP1050" i="9" s="1"/>
  <c r="AU1049" i="9"/>
  <c r="BG1049" i="9" s="1"/>
  <c r="AU1048" i="9"/>
  <c r="BA1048" i="9" s="1"/>
  <c r="BH1048" i="9" s="1"/>
  <c r="BM1048" i="9" s="1"/>
  <c r="AU1047" i="9"/>
  <c r="BE1047" i="9" s="1"/>
  <c r="BK1047" i="9" s="1"/>
  <c r="BI1047" i="9" s="1"/>
  <c r="AU1046" i="9"/>
  <c r="BD1046" i="9" s="1"/>
  <c r="BP1046" i="9" s="1"/>
  <c r="AU1045" i="9"/>
  <c r="AU1044" i="9"/>
  <c r="BD1044" i="9" s="1"/>
  <c r="BP1044" i="9" s="1"/>
  <c r="AU1043" i="9"/>
  <c r="BE1043" i="9" s="1"/>
  <c r="AU1042" i="9"/>
  <c r="BE1042" i="9" s="1"/>
  <c r="AU1041" i="9"/>
  <c r="BE1041" i="9" s="1"/>
  <c r="AU1040" i="9"/>
  <c r="BE1040" i="9" s="1"/>
  <c r="BL1040" i="9" s="1"/>
  <c r="BJ1040" i="9" s="1"/>
  <c r="AU1039" i="9"/>
  <c r="BC1039" i="9" s="1"/>
  <c r="BO1039" i="9" s="1"/>
  <c r="AU1038" i="9"/>
  <c r="BG1038" i="9" s="1"/>
  <c r="AU1037" i="9"/>
  <c r="BB1037" i="9" s="1"/>
  <c r="BN1037" i="9" s="1"/>
  <c r="AU1036" i="9"/>
  <c r="BG1036" i="9" s="1"/>
  <c r="AU1035" i="9"/>
  <c r="BE1035" i="9" s="1"/>
  <c r="BK1035" i="9" s="1"/>
  <c r="BI1035" i="9" s="1"/>
  <c r="AU1034" i="9"/>
  <c r="BE1034" i="9" s="1"/>
  <c r="AU1033" i="9"/>
  <c r="AU1032" i="9"/>
  <c r="BE1032" i="9" s="1"/>
  <c r="AU1031" i="9"/>
  <c r="BD1031" i="9" s="1"/>
  <c r="BP1031" i="9" s="1"/>
  <c r="AU1030" i="9"/>
  <c r="BC1030" i="9" s="1"/>
  <c r="BO1030" i="9" s="1"/>
  <c r="AU1029" i="9"/>
  <c r="BB1029" i="9" s="1"/>
  <c r="BN1029" i="9" s="1"/>
  <c r="AU1028" i="9"/>
  <c r="BE1028" i="9" s="1"/>
  <c r="BK1028" i="9" s="1"/>
  <c r="BI1028" i="9" s="1"/>
  <c r="AU1027" i="9"/>
  <c r="BD1027" i="9" s="1"/>
  <c r="BP1027" i="9" s="1"/>
  <c r="AU1026" i="9"/>
  <c r="BE1026" i="9" s="1"/>
  <c r="AU1025" i="9"/>
  <c r="BD1025" i="9" s="1"/>
  <c r="BP1025" i="9" s="1"/>
  <c r="AU1024" i="9"/>
  <c r="BE1024" i="9" s="1"/>
  <c r="BL1024" i="9" s="1"/>
  <c r="BJ1024" i="9" s="1"/>
  <c r="AU1023" i="9"/>
  <c r="BC1023" i="9" s="1"/>
  <c r="BO1023" i="9" s="1"/>
  <c r="AU1022" i="9"/>
  <c r="AU1021" i="9"/>
  <c r="BC1021" i="9" s="1"/>
  <c r="BO1021" i="9" s="1"/>
  <c r="AU1012" i="9"/>
  <c r="BE1012" i="9" s="1"/>
  <c r="AU1011" i="9"/>
  <c r="BE1011" i="9" s="1"/>
  <c r="AU1008" i="9"/>
  <c r="BG1008" i="9" s="1"/>
  <c r="AU1007" i="9"/>
  <c r="BD1007" i="9" s="1"/>
  <c r="BP1007" i="9" s="1"/>
  <c r="AU1006" i="9"/>
  <c r="BE1006" i="9" s="1"/>
  <c r="AU1005" i="9"/>
  <c r="BE1005" i="9" s="1"/>
  <c r="AU1004" i="9"/>
  <c r="BE1004" i="9" s="1"/>
  <c r="BL1004" i="9" s="1"/>
  <c r="BJ1004" i="9" s="1"/>
  <c r="AU1003" i="9"/>
  <c r="BA1003" i="9" s="1"/>
  <c r="BH1003" i="9" s="1"/>
  <c r="BM1003" i="9" s="1"/>
  <c r="AU1002" i="9"/>
  <c r="BC1002" i="9" s="1"/>
  <c r="BO1002" i="9" s="1"/>
  <c r="AU1001" i="9"/>
  <c r="AU1000" i="9"/>
  <c r="BE1000" i="9" s="1"/>
  <c r="AU999" i="9"/>
  <c r="BD999" i="9" s="1"/>
  <c r="BP999" i="9" s="1"/>
  <c r="AU998" i="9"/>
  <c r="BE998" i="9" s="1"/>
  <c r="AU997" i="9"/>
  <c r="BA997" i="9" s="1"/>
  <c r="BH997" i="9" s="1"/>
  <c r="BM997" i="9" s="1"/>
  <c r="AU996" i="9"/>
  <c r="BA996" i="9" s="1"/>
  <c r="BH996" i="9" s="1"/>
  <c r="BM996" i="9" s="1"/>
  <c r="AU995" i="9"/>
  <c r="BB995" i="9" s="1"/>
  <c r="BN995" i="9" s="1"/>
  <c r="AU994" i="9"/>
  <c r="BE994" i="9" s="1"/>
  <c r="AU993" i="9"/>
  <c r="AU992" i="9"/>
  <c r="AU991" i="9"/>
  <c r="BE991" i="9" s="1"/>
  <c r="AU990" i="9"/>
  <c r="BC990" i="9" s="1"/>
  <c r="BO990" i="9" s="1"/>
  <c r="AU989" i="9"/>
  <c r="BA989" i="9" s="1"/>
  <c r="BH989" i="9" s="1"/>
  <c r="BM989" i="9" s="1"/>
  <c r="AU988" i="9"/>
  <c r="AU987" i="9"/>
  <c r="BB987" i="9" s="1"/>
  <c r="BN987" i="9" s="1"/>
  <c r="AU986" i="9"/>
  <c r="BE986" i="9" s="1"/>
  <c r="AU985" i="9"/>
  <c r="BG985" i="9" s="1"/>
  <c r="AU984" i="9"/>
  <c r="BA984" i="9" s="1"/>
  <c r="BH984" i="9" s="1"/>
  <c r="BM984" i="9" s="1"/>
  <c r="AU983" i="9"/>
  <c r="BD983" i="9" s="1"/>
  <c r="BP983" i="9" s="1"/>
  <c r="AU982" i="9"/>
  <c r="BA982" i="9" s="1"/>
  <c r="BH982" i="9" s="1"/>
  <c r="BM982" i="9" s="1"/>
  <c r="AU981" i="9"/>
  <c r="BA981" i="9" s="1"/>
  <c r="BH981" i="9" s="1"/>
  <c r="BM981" i="9" s="1"/>
  <c r="AU980" i="9"/>
  <c r="BG980" i="9" s="1"/>
  <c r="BF968" i="9"/>
  <c r="AU967" i="9"/>
  <c r="BE967" i="9" s="1"/>
  <c r="AU966" i="9"/>
  <c r="BD966" i="9" s="1"/>
  <c r="BP966" i="9" s="1"/>
  <c r="AU965" i="9"/>
  <c r="BE965" i="9" s="1"/>
  <c r="AU964" i="9"/>
  <c r="BC964" i="9" s="1"/>
  <c r="BO964" i="9" s="1"/>
  <c r="AU963" i="9"/>
  <c r="BA963" i="9" s="1"/>
  <c r="BH963" i="9" s="1"/>
  <c r="BM963" i="9" s="1"/>
  <c r="AU962" i="9"/>
  <c r="BA962" i="9" s="1"/>
  <c r="BH962" i="9" s="1"/>
  <c r="BM962" i="9" s="1"/>
  <c r="AU961" i="9"/>
  <c r="AU960" i="9"/>
  <c r="BE960" i="9" s="1"/>
  <c r="AU959" i="9"/>
  <c r="BE959" i="9" s="1"/>
  <c r="AU958" i="9"/>
  <c r="BD958" i="9" s="1"/>
  <c r="BP958" i="9" s="1"/>
  <c r="AU957" i="9"/>
  <c r="BE957" i="9" s="1"/>
  <c r="AU956" i="9"/>
  <c r="BB956" i="9" s="1"/>
  <c r="BN956" i="9" s="1"/>
  <c r="AU955" i="9"/>
  <c r="BA955" i="9" s="1"/>
  <c r="BH955" i="9" s="1"/>
  <c r="BM955" i="9" s="1"/>
  <c r="AU954" i="9"/>
  <c r="BA954" i="9" s="1"/>
  <c r="BH954" i="9" s="1"/>
  <c r="BM954" i="9" s="1"/>
  <c r="AU953" i="9"/>
  <c r="BB953" i="9" s="1"/>
  <c r="BN953" i="9" s="1"/>
  <c r="AU952" i="9"/>
  <c r="BD952" i="9" s="1"/>
  <c r="BP952" i="9" s="1"/>
  <c r="AU951" i="9"/>
  <c r="BE951" i="9" s="1"/>
  <c r="BG949" i="9"/>
  <c r="AU947" i="9"/>
  <c r="BE947" i="9" s="1"/>
  <c r="BK947" i="9" s="1"/>
  <c r="BI947" i="9" s="1"/>
  <c r="AU938" i="9"/>
  <c r="BB938" i="9" s="1"/>
  <c r="BN938" i="9" s="1"/>
  <c r="AU937" i="9"/>
  <c r="BD937" i="9" s="1"/>
  <c r="BP937" i="9" s="1"/>
  <c r="AU936" i="9"/>
  <c r="BE936" i="9" s="1"/>
  <c r="AU935" i="9"/>
  <c r="AU934" i="9"/>
  <c r="BA934" i="9" s="1"/>
  <c r="BH934" i="9" s="1"/>
  <c r="AU933" i="9"/>
  <c r="BC933" i="9" s="1"/>
  <c r="BO933" i="9" s="1"/>
  <c r="AU932" i="9"/>
  <c r="BA932" i="9" s="1"/>
  <c r="BH932" i="9" s="1"/>
  <c r="BM932" i="9" s="1"/>
  <c r="AU925" i="9"/>
  <c r="BD925" i="9" s="1"/>
  <c r="BP925" i="9" s="1"/>
  <c r="BG924" i="9"/>
  <c r="AU916" i="9"/>
  <c r="BB916" i="9" s="1"/>
  <c r="BN916" i="9" s="1"/>
  <c r="AU915" i="9"/>
  <c r="BD915" i="9" s="1"/>
  <c r="BP915" i="9" s="1"/>
  <c r="AU914" i="9"/>
  <c r="BE914" i="9" s="1"/>
  <c r="AU913" i="9"/>
  <c r="AU912" i="9"/>
  <c r="BE912" i="9" s="1"/>
  <c r="AU909" i="9"/>
  <c r="BA909" i="9" s="1"/>
  <c r="BH909" i="9" s="1"/>
  <c r="BM909" i="9" s="1"/>
  <c r="BG904" i="9"/>
  <c r="BF904" i="9"/>
  <c r="AU902" i="9"/>
  <c r="BB902" i="9" s="1"/>
  <c r="BN902" i="9" s="1"/>
  <c r="BF900" i="9"/>
  <c r="BG899" i="9"/>
  <c r="AU895" i="9"/>
  <c r="BB895" i="9" s="1"/>
  <c r="BN895" i="9" s="1"/>
  <c r="AU894" i="9"/>
  <c r="BA894" i="9" s="1"/>
  <c r="BH894" i="9" s="1"/>
  <c r="BM894" i="9" s="1"/>
  <c r="AU893" i="9"/>
  <c r="BA893" i="9" s="1"/>
  <c r="BH893" i="9" s="1"/>
  <c r="AU892" i="9"/>
  <c r="BB892" i="9" s="1"/>
  <c r="BN892" i="9" s="1"/>
  <c r="AU891" i="9"/>
  <c r="BE891" i="9" s="1"/>
  <c r="AU888" i="9"/>
  <c r="BA888" i="9" s="1"/>
  <c r="BH888" i="9" s="1"/>
  <c r="BM888" i="9" s="1"/>
  <c r="AU881" i="9"/>
  <c r="BE881" i="9" s="1"/>
  <c r="AU874" i="9"/>
  <c r="BA874" i="9" s="1"/>
  <c r="BH874" i="9" s="1"/>
  <c r="BM874" i="9" s="1"/>
  <c r="AU873" i="9"/>
  <c r="BA873" i="9" s="1"/>
  <c r="BH873" i="9" s="1"/>
  <c r="AU872" i="9"/>
  <c r="BB872" i="9" s="1"/>
  <c r="BN872" i="9" s="1"/>
  <c r="AU871" i="9"/>
  <c r="BE871" i="9" s="1"/>
  <c r="AU870" i="9"/>
  <c r="BG870" i="9" s="1"/>
  <c r="AU862" i="9"/>
  <c r="BF857" i="9"/>
  <c r="AU855" i="9"/>
  <c r="BA855" i="9" s="1"/>
  <c r="BH855" i="9" s="1"/>
  <c r="AU853" i="9"/>
  <c r="BF853" i="9" s="1"/>
  <c r="AU852" i="9"/>
  <c r="AU851" i="9"/>
  <c r="BA851" i="9" s="1"/>
  <c r="BH851" i="9" s="1"/>
  <c r="AU850" i="9"/>
  <c r="BB850" i="9" s="1"/>
  <c r="BN850" i="9" s="1"/>
  <c r="AU849" i="9"/>
  <c r="BC849" i="9" s="1"/>
  <c r="BO849" i="9" s="1"/>
  <c r="AU848" i="9"/>
  <c r="BE848" i="9" s="1"/>
  <c r="AU841" i="9"/>
  <c r="AU832" i="9"/>
  <c r="AU831" i="9"/>
  <c r="BE831" i="9" s="1"/>
  <c r="AU830" i="9"/>
  <c r="BB830" i="9" s="1"/>
  <c r="BN830" i="9" s="1"/>
  <c r="AU829" i="9"/>
  <c r="AU828" i="9"/>
  <c r="BB828" i="9" s="1"/>
  <c r="BN828" i="9" s="1"/>
  <c r="BF823" i="9"/>
  <c r="BG821" i="9"/>
  <c r="AU820" i="9"/>
  <c r="AU812" i="9"/>
  <c r="AU811" i="9"/>
  <c r="BE811" i="9" s="1"/>
  <c r="AU810" i="9"/>
  <c r="AU809" i="9"/>
  <c r="BD809" i="9" s="1"/>
  <c r="BP809" i="9" s="1"/>
  <c r="AU808" i="9"/>
  <c r="BB808" i="9" s="1"/>
  <c r="BN808" i="9" s="1"/>
  <c r="AU807" i="9"/>
  <c r="BF805" i="9"/>
  <c r="AU799" i="9"/>
  <c r="AU790" i="9"/>
  <c r="BG790" i="9" s="1"/>
  <c r="AU789" i="9"/>
  <c r="AU788" i="9"/>
  <c r="BC788" i="9" s="1"/>
  <c r="BO788" i="9" s="1"/>
  <c r="AU787" i="9"/>
  <c r="BE787" i="9" s="1"/>
  <c r="AU786" i="9"/>
  <c r="BD786" i="9" s="1"/>
  <c r="BP786" i="9" s="1"/>
  <c r="BG779" i="9"/>
  <c r="BF779" i="9"/>
  <c r="AU778" i="9"/>
  <c r="AU771" i="9"/>
  <c r="BD771" i="9" s="1"/>
  <c r="BP771" i="9" s="1"/>
  <c r="AU769" i="9"/>
  <c r="AU768" i="9"/>
  <c r="BD768" i="9" s="1"/>
  <c r="BP768" i="9" s="1"/>
  <c r="AU767" i="9"/>
  <c r="BB767" i="9" s="1"/>
  <c r="BN767" i="9" s="1"/>
  <c r="AU766" i="9"/>
  <c r="BD766" i="9" s="1"/>
  <c r="BP766" i="9" s="1"/>
  <c r="AU765" i="9"/>
  <c r="AU764" i="9"/>
  <c r="BG763" i="9"/>
  <c r="BF761" i="9"/>
  <c r="AU757" i="9"/>
  <c r="AU748" i="9"/>
  <c r="BC748" i="9" s="1"/>
  <c r="BO748" i="9" s="1"/>
  <c r="AU747" i="9"/>
  <c r="AU746" i="9"/>
  <c r="BE746" i="9" s="1"/>
  <c r="AU745" i="9"/>
  <c r="BC745" i="9" s="1"/>
  <c r="BO745" i="9" s="1"/>
  <c r="AU744" i="9"/>
  <c r="BF737" i="9"/>
  <c r="AU736" i="9"/>
  <c r="BD736" i="9" s="1"/>
  <c r="BP736" i="9" s="1"/>
  <c r="BG730" i="9"/>
  <c r="BF730" i="9"/>
  <c r="AU728" i="9"/>
  <c r="BE728" i="9" s="1"/>
  <c r="AU727" i="9"/>
  <c r="BC727" i="9" s="1"/>
  <c r="BO727" i="9" s="1"/>
  <c r="AU726" i="9"/>
  <c r="BD726" i="9" s="1"/>
  <c r="BP726" i="9" s="1"/>
  <c r="AU725" i="9"/>
  <c r="BA725" i="9" s="1"/>
  <c r="BH725" i="9" s="1"/>
  <c r="BM725" i="9" s="1"/>
  <c r="AU724" i="9"/>
  <c r="BA724" i="9" s="1"/>
  <c r="BH724" i="9" s="1"/>
  <c r="BM724" i="9" s="1"/>
  <c r="AU723" i="9"/>
  <c r="BC723" i="9" s="1"/>
  <c r="BO723" i="9" s="1"/>
  <c r="AU715" i="9"/>
  <c r="BE715" i="9" s="1"/>
  <c r="BL715" i="9" s="1"/>
  <c r="BJ715" i="9" s="1"/>
  <c r="BG708" i="9"/>
  <c r="AU706" i="9"/>
  <c r="BE706" i="9" s="1"/>
  <c r="AU686" i="9"/>
  <c r="BA686" i="9" s="1"/>
  <c r="BH686" i="9" s="1"/>
  <c r="BM686" i="9" s="1"/>
  <c r="AU685" i="9"/>
  <c r="BA685" i="9" s="1"/>
  <c r="BH685" i="9" s="1"/>
  <c r="BM685" i="9" s="1"/>
  <c r="AU684" i="9"/>
  <c r="BA684" i="9" s="1"/>
  <c r="BH684" i="9" s="1"/>
  <c r="BM684" i="9" s="1"/>
  <c r="AU683" i="9"/>
  <c r="BC683" i="9" s="1"/>
  <c r="BO683" i="9" s="1"/>
  <c r="AU682" i="9"/>
  <c r="BB682" i="9" s="1"/>
  <c r="BN682" i="9" s="1"/>
  <c r="AU681" i="9"/>
  <c r="AU680" i="9"/>
  <c r="BD680" i="9" s="1"/>
  <c r="BP680" i="9" s="1"/>
  <c r="AU661" i="9"/>
  <c r="BE661" i="9" s="1"/>
  <c r="BK661" i="9" s="1"/>
  <c r="BI661" i="9" s="1"/>
  <c r="BG631" i="9"/>
  <c r="BF631" i="9"/>
  <c r="BF630" i="9"/>
  <c r="AU603" i="9"/>
  <c r="BA603" i="9" s="1"/>
  <c r="BH603" i="9" s="1"/>
  <c r="BM603" i="9" s="1"/>
  <c r="AU601" i="9"/>
  <c r="BD601" i="9" s="1"/>
  <c r="BP601" i="9" s="1"/>
  <c r="AU600" i="9"/>
  <c r="BE600" i="9" s="1"/>
  <c r="AU599" i="9"/>
  <c r="AU598" i="9"/>
  <c r="BE598" i="9" s="1"/>
  <c r="BK598" i="9" s="1"/>
  <c r="BI598" i="9" s="1"/>
  <c r="AE519" i="9"/>
  <c r="E519" i="9"/>
  <c r="AE520" i="9"/>
  <c r="E520" i="9"/>
  <c r="AE521" i="9"/>
  <c r="E521" i="9"/>
  <c r="AE522" i="9"/>
  <c r="E522" i="9"/>
  <c r="AE523" i="9"/>
  <c r="E523" i="9"/>
  <c r="AE524" i="9"/>
  <c r="E524" i="9"/>
  <c r="O12" i="19"/>
  <c r="Q12" i="19"/>
  <c r="R12" i="19" s="1"/>
  <c r="P12" i="19"/>
  <c r="Q11" i="19"/>
  <c r="O11" i="19"/>
  <c r="P11" i="19"/>
  <c r="Q10" i="19"/>
  <c r="O10" i="19"/>
  <c r="O9" i="19"/>
  <c r="O8" i="19"/>
  <c r="O7" i="19"/>
  <c r="O6" i="19"/>
  <c r="O5" i="19"/>
  <c r="O4" i="19"/>
  <c r="P10" i="19"/>
  <c r="R10" i="19" s="1"/>
  <c r="Q9" i="19"/>
  <c r="P9" i="19"/>
  <c r="Q8" i="19"/>
  <c r="P8" i="19"/>
  <c r="R8" i="19" s="1"/>
  <c r="I8" i="19" s="1"/>
  <c r="Q7" i="19"/>
  <c r="P7" i="19"/>
  <c r="Q6" i="19"/>
  <c r="P6" i="19"/>
  <c r="Q5" i="19"/>
  <c r="P5" i="19"/>
  <c r="R5" i="19" s="1"/>
  <c r="J5" i="19" s="1"/>
  <c r="Q4" i="19"/>
  <c r="P4" i="19"/>
  <c r="E9" i="19"/>
  <c r="E4" i="19"/>
  <c r="E8" i="19"/>
  <c r="BM1492" i="9" s="1"/>
  <c r="K26" i="19"/>
  <c r="L26" i="19" s="1"/>
  <c r="E10" i="19"/>
  <c r="K27" i="19"/>
  <c r="L27" i="19" s="1"/>
  <c r="E5" i="19"/>
  <c r="K28" i="19"/>
  <c r="L28" i="19" s="1"/>
  <c r="E6" i="19"/>
  <c r="K30" i="19"/>
  <c r="L30" i="19" s="1"/>
  <c r="K24" i="19"/>
  <c r="L24" i="19" s="1"/>
  <c r="K22" i="19"/>
  <c r="K25" i="19"/>
  <c r="L25" i="19" s="1"/>
  <c r="E7" i="19"/>
  <c r="K23" i="19"/>
  <c r="K33" i="19"/>
  <c r="K32" i="19"/>
  <c r="K40" i="19"/>
  <c r="L40" i="19" s="1"/>
  <c r="K85" i="19"/>
  <c r="K81" i="19"/>
  <c r="L81" i="19" s="1"/>
  <c r="K84" i="19"/>
  <c r="L84" i="19" s="1"/>
  <c r="K31" i="19"/>
  <c r="L31" i="19" s="1"/>
  <c r="K45" i="19"/>
  <c r="K44" i="19"/>
  <c r="K43" i="19"/>
  <c r="K82" i="19"/>
  <c r="L82" i="19" s="1"/>
  <c r="K67" i="19"/>
  <c r="L67" i="19" s="1"/>
  <c r="K83" i="19"/>
  <c r="K60" i="19"/>
  <c r="K57" i="19"/>
  <c r="L57" i="19" s="1"/>
  <c r="K61" i="19"/>
  <c r="K62" i="19"/>
  <c r="L62" i="19" s="1"/>
  <c r="K71" i="19"/>
  <c r="K90" i="19"/>
  <c r="K91" i="19"/>
  <c r="L91" i="19" s="1"/>
  <c r="K89" i="19"/>
  <c r="K50" i="19"/>
  <c r="L50" i="19" s="1"/>
  <c r="K94" i="19"/>
  <c r="L94" i="19" s="1"/>
  <c r="K48" i="19"/>
  <c r="K139" i="19"/>
  <c r="L139" i="19" s="1"/>
  <c r="K80" i="19"/>
  <c r="K56" i="19"/>
  <c r="L56" i="19" s="1"/>
  <c r="K36" i="19"/>
  <c r="L36" i="19" s="1"/>
  <c r="K35" i="19"/>
  <c r="K37" i="19"/>
  <c r="L37" i="19" s="1"/>
  <c r="K38" i="19"/>
  <c r="L38" i="19" s="1"/>
  <c r="K39" i="19"/>
  <c r="K49" i="19"/>
  <c r="K58" i="19"/>
  <c r="L58" i="19" s="1"/>
  <c r="K54" i="19"/>
  <c r="L54" i="19" s="1"/>
  <c r="K52" i="19"/>
  <c r="L52" i="19" s="1"/>
  <c r="K42" i="19"/>
  <c r="L42" i="19" s="1"/>
  <c r="J8" i="19"/>
  <c r="AE525" i="9"/>
  <c r="AE526" i="9"/>
  <c r="E525" i="9"/>
  <c r="E526" i="9"/>
  <c r="F8" i="12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AU595" i="9"/>
  <c r="BA595" i="9" s="1"/>
  <c r="BH595" i="9" s="1"/>
  <c r="BM595" i="9" s="1"/>
  <c r="AU594" i="9"/>
  <c r="BE594" i="9" s="1"/>
  <c r="BL594" i="9" s="1"/>
  <c r="BJ594" i="9" s="1"/>
  <c r="AU593" i="9"/>
  <c r="BE593" i="9" s="1"/>
  <c r="AU592" i="9"/>
  <c r="BA592" i="9" s="1"/>
  <c r="BH592" i="9" s="1"/>
  <c r="BM592" i="9" s="1"/>
  <c r="AU591" i="9"/>
  <c r="BE591" i="9" s="1"/>
  <c r="AU590" i="9"/>
  <c r="BF590" i="9" s="1"/>
  <c r="AU589" i="9"/>
  <c r="BE589" i="9" s="1"/>
  <c r="BK589" i="9" s="1"/>
  <c r="BI589" i="9" s="1"/>
  <c r="AU588" i="9"/>
  <c r="BG588" i="9" s="1"/>
  <c r="AU587" i="9"/>
  <c r="AU586" i="9"/>
  <c r="BD586" i="9" s="1"/>
  <c r="BP586" i="9" s="1"/>
  <c r="AU585" i="9"/>
  <c r="BD585" i="9" s="1"/>
  <c r="BP585" i="9" s="1"/>
  <c r="BA585" i="9"/>
  <c r="BH585" i="9" s="1"/>
  <c r="BM585" i="9" s="1"/>
  <c r="AU584" i="9"/>
  <c r="BG584" i="9" s="1"/>
  <c r="AU583" i="9"/>
  <c r="BD583" i="9" s="1"/>
  <c r="BP583" i="9" s="1"/>
  <c r="AU582" i="9"/>
  <c r="AU581" i="9"/>
  <c r="BC581" i="9" s="1"/>
  <c r="BO581" i="9" s="1"/>
  <c r="AU580" i="9"/>
  <c r="BE580" i="9" s="1"/>
  <c r="BG576" i="9"/>
  <c r="AE527" i="9"/>
  <c r="E527" i="9"/>
  <c r="AE528" i="9"/>
  <c r="E528" i="9"/>
  <c r="AE529" i="9"/>
  <c r="E529" i="9"/>
  <c r="AE530" i="9"/>
  <c r="E530" i="9"/>
  <c r="AE531" i="9"/>
  <c r="E531" i="9"/>
  <c r="AE532" i="9"/>
  <c r="E532" i="9"/>
  <c r="A38" i="9"/>
  <c r="C38" i="9" s="1"/>
  <c r="A23" i="9"/>
  <c r="F23" i="9" s="1"/>
  <c r="D23" i="9"/>
  <c r="D24" i="9" s="1"/>
  <c r="D25" i="9" s="1"/>
  <c r="D26" i="9" s="1"/>
  <c r="D27" i="9" s="1"/>
  <c r="D28" i="9" s="1"/>
  <c r="D29" i="9" s="1"/>
  <c r="D30" i="9" s="1"/>
  <c r="D31" i="9" s="1"/>
  <c r="B10" i="12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AU516" i="9"/>
  <c r="BE516" i="9" s="1"/>
  <c r="AU517" i="9"/>
  <c r="AU518" i="9"/>
  <c r="BB518" i="9" s="1"/>
  <c r="BN518" i="9" s="1"/>
  <c r="AU519" i="9"/>
  <c r="BF519" i="9" s="1"/>
  <c r="AU520" i="9"/>
  <c r="BE520" i="9" s="1"/>
  <c r="BL520" i="9" s="1"/>
  <c r="BJ520" i="9" s="1"/>
  <c r="AU521" i="9"/>
  <c r="BE521" i="9" s="1"/>
  <c r="AU522" i="9"/>
  <c r="BE522" i="9" s="1"/>
  <c r="BK522" i="9" s="1"/>
  <c r="BI522" i="9" s="1"/>
  <c r="AU523" i="9"/>
  <c r="BB523" i="9" s="1"/>
  <c r="BN523" i="9" s="1"/>
  <c r="AU524" i="9"/>
  <c r="BE524" i="9" s="1"/>
  <c r="AU525" i="9"/>
  <c r="BE525" i="9" s="1"/>
  <c r="BL525" i="9" s="1"/>
  <c r="BJ525" i="9" s="1"/>
  <c r="AU526" i="9"/>
  <c r="BE526" i="9" s="1"/>
  <c r="BL526" i="9" s="1"/>
  <c r="BJ526" i="9" s="1"/>
  <c r="AU527" i="9"/>
  <c r="BF527" i="9" s="1"/>
  <c r="AU528" i="9"/>
  <c r="BB528" i="9" s="1"/>
  <c r="BN528" i="9" s="1"/>
  <c r="AU529" i="9"/>
  <c r="BA529" i="9" s="1"/>
  <c r="BH529" i="9" s="1"/>
  <c r="BM529" i="9" s="1"/>
  <c r="AU530" i="9"/>
  <c r="BE530" i="9" s="1"/>
  <c r="AU531" i="9"/>
  <c r="BE531" i="9" s="1"/>
  <c r="AU532" i="9"/>
  <c r="BE532" i="9" s="1"/>
  <c r="BK532" i="9" s="1"/>
  <c r="BI532" i="9" s="1"/>
  <c r="AU533" i="9"/>
  <c r="BE533" i="9" s="1"/>
  <c r="BK533" i="9" s="1"/>
  <c r="BI533" i="9" s="1"/>
  <c r="AU534" i="9"/>
  <c r="BE534" i="9" s="1"/>
  <c r="BK534" i="9" s="1"/>
  <c r="BI534" i="9" s="1"/>
  <c r="AU535" i="9"/>
  <c r="BB535" i="9" s="1"/>
  <c r="BN535" i="9" s="1"/>
  <c r="AU536" i="9"/>
  <c r="BB536" i="9" s="1"/>
  <c r="BN536" i="9" s="1"/>
  <c r="AU537" i="9"/>
  <c r="BB537" i="9" s="1"/>
  <c r="BN537" i="9" s="1"/>
  <c r="AU538" i="9"/>
  <c r="BE538" i="9" s="1"/>
  <c r="AU539" i="9"/>
  <c r="BE539" i="9" s="1"/>
  <c r="AU540" i="9"/>
  <c r="BE540" i="9" s="1"/>
  <c r="BK540" i="9" s="1"/>
  <c r="BI540" i="9" s="1"/>
  <c r="AU541" i="9"/>
  <c r="BE541" i="9" s="1"/>
  <c r="BK541" i="9" s="1"/>
  <c r="BI541" i="9" s="1"/>
  <c r="AU542" i="9"/>
  <c r="BE542" i="9" s="1"/>
  <c r="BK542" i="9" s="1"/>
  <c r="BI542" i="9" s="1"/>
  <c r="AU543" i="9"/>
  <c r="AU544" i="9"/>
  <c r="BE544" i="9" s="1"/>
  <c r="AU545" i="9"/>
  <c r="BE545" i="9" s="1"/>
  <c r="BL545" i="9" s="1"/>
  <c r="BJ545" i="9" s="1"/>
  <c r="BR545" i="9" s="1"/>
  <c r="AU546" i="9"/>
  <c r="BE546" i="9" s="1"/>
  <c r="AU547" i="9"/>
  <c r="BE547" i="9" s="1"/>
  <c r="AU548" i="9"/>
  <c r="BG548" i="9" s="1"/>
  <c r="AU549" i="9"/>
  <c r="BA549" i="9" s="1"/>
  <c r="BH549" i="9" s="1"/>
  <c r="BM549" i="9" s="1"/>
  <c r="AU550" i="9"/>
  <c r="BE550" i="9" s="1"/>
  <c r="BK550" i="9" s="1"/>
  <c r="BI550" i="9" s="1"/>
  <c r="AU551" i="9"/>
  <c r="BF551" i="9" s="1"/>
  <c r="AU552" i="9"/>
  <c r="BE552" i="9" s="1"/>
  <c r="AU553" i="9"/>
  <c r="BC553" i="9" s="1"/>
  <c r="BO553" i="9" s="1"/>
  <c r="AU564" i="9"/>
  <c r="BF564" i="9" s="1"/>
  <c r="AU565" i="9"/>
  <c r="BE565" i="9" s="1"/>
  <c r="AU566" i="9"/>
  <c r="BE566" i="9" s="1"/>
  <c r="BK566" i="9" s="1"/>
  <c r="BI566" i="9" s="1"/>
  <c r="AU567" i="9"/>
  <c r="BD567" i="9" s="1"/>
  <c r="BP567" i="9" s="1"/>
  <c r="AU568" i="9"/>
  <c r="BE568" i="9" s="1"/>
  <c r="K1000" i="19"/>
  <c r="L1000" i="19" s="1"/>
  <c r="K999" i="19"/>
  <c r="L999" i="19"/>
  <c r="K998" i="19"/>
  <c r="L998" i="19" s="1"/>
  <c r="K997" i="19"/>
  <c r="L997" i="19" s="1"/>
  <c r="K996" i="19"/>
  <c r="L996" i="19" s="1"/>
  <c r="K995" i="19"/>
  <c r="L995" i="19"/>
  <c r="K994" i="19"/>
  <c r="L994" i="19" s="1"/>
  <c r="K993" i="19"/>
  <c r="L993" i="19" s="1"/>
  <c r="K992" i="19"/>
  <c r="L992" i="19" s="1"/>
  <c r="K991" i="19"/>
  <c r="L991" i="19"/>
  <c r="K990" i="19"/>
  <c r="L990" i="19" s="1"/>
  <c r="K989" i="19"/>
  <c r="L989" i="19" s="1"/>
  <c r="K988" i="19"/>
  <c r="L988" i="19" s="1"/>
  <c r="K987" i="19"/>
  <c r="L987" i="19"/>
  <c r="K986" i="19"/>
  <c r="L986" i="19" s="1"/>
  <c r="K985" i="19"/>
  <c r="L985" i="19" s="1"/>
  <c r="K984" i="19"/>
  <c r="L984" i="19" s="1"/>
  <c r="K983" i="19"/>
  <c r="L983" i="19"/>
  <c r="K982" i="19"/>
  <c r="L982" i="19" s="1"/>
  <c r="K981" i="19"/>
  <c r="L981" i="19" s="1"/>
  <c r="K980" i="19"/>
  <c r="L980" i="19" s="1"/>
  <c r="K979" i="19"/>
  <c r="L979" i="19"/>
  <c r="K978" i="19"/>
  <c r="L978" i="19" s="1"/>
  <c r="K977" i="19"/>
  <c r="L977" i="19" s="1"/>
  <c r="K976" i="19"/>
  <c r="L976" i="19" s="1"/>
  <c r="K975" i="19"/>
  <c r="L975" i="19"/>
  <c r="K974" i="19"/>
  <c r="L974" i="19" s="1"/>
  <c r="K973" i="19"/>
  <c r="L973" i="19" s="1"/>
  <c r="K972" i="19"/>
  <c r="L972" i="19" s="1"/>
  <c r="K971" i="19"/>
  <c r="L971" i="19"/>
  <c r="K970" i="19"/>
  <c r="L970" i="19" s="1"/>
  <c r="K969" i="19"/>
  <c r="L969" i="19" s="1"/>
  <c r="K968" i="19"/>
  <c r="L968" i="19" s="1"/>
  <c r="K967" i="19"/>
  <c r="L967" i="19"/>
  <c r="K966" i="19"/>
  <c r="L966" i="19" s="1"/>
  <c r="K965" i="19"/>
  <c r="L965" i="19" s="1"/>
  <c r="K964" i="19"/>
  <c r="L964" i="19" s="1"/>
  <c r="K963" i="19"/>
  <c r="L963" i="19" s="1"/>
  <c r="K962" i="19"/>
  <c r="L962" i="19" s="1"/>
  <c r="K961" i="19"/>
  <c r="L961" i="19" s="1"/>
  <c r="K960" i="19"/>
  <c r="L960" i="19" s="1"/>
  <c r="K959" i="19"/>
  <c r="L959" i="19"/>
  <c r="K958" i="19"/>
  <c r="L958" i="19" s="1"/>
  <c r="K957" i="19"/>
  <c r="L957" i="19" s="1"/>
  <c r="K956" i="19"/>
  <c r="L956" i="19" s="1"/>
  <c r="K955" i="19"/>
  <c r="L955" i="19"/>
  <c r="K954" i="19"/>
  <c r="L954" i="19" s="1"/>
  <c r="K953" i="19"/>
  <c r="L953" i="19" s="1"/>
  <c r="K952" i="19"/>
  <c r="L952" i="19" s="1"/>
  <c r="K951" i="19"/>
  <c r="L951" i="19" s="1"/>
  <c r="K950" i="19"/>
  <c r="L950" i="19" s="1"/>
  <c r="K949" i="19"/>
  <c r="L949" i="19" s="1"/>
  <c r="K948" i="19"/>
  <c r="L948" i="19" s="1"/>
  <c r="K947" i="19"/>
  <c r="L947" i="19" s="1"/>
  <c r="K946" i="19"/>
  <c r="L946" i="19"/>
  <c r="K945" i="19"/>
  <c r="L945" i="19" s="1"/>
  <c r="K944" i="19"/>
  <c r="L944" i="19" s="1"/>
  <c r="K943" i="19"/>
  <c r="L943" i="19"/>
  <c r="K942" i="19"/>
  <c r="L942" i="19" s="1"/>
  <c r="K941" i="19"/>
  <c r="L941" i="19" s="1"/>
  <c r="K940" i="19"/>
  <c r="L940" i="19" s="1"/>
  <c r="K939" i="19"/>
  <c r="L939" i="19" s="1"/>
  <c r="K938" i="19"/>
  <c r="L938" i="19" s="1"/>
  <c r="K937" i="19"/>
  <c r="L937" i="19" s="1"/>
  <c r="K936" i="19"/>
  <c r="L936" i="19" s="1"/>
  <c r="K935" i="19"/>
  <c r="L935" i="19" s="1"/>
  <c r="K934" i="19"/>
  <c r="L934" i="19" s="1"/>
  <c r="K933" i="19"/>
  <c r="L933" i="19" s="1"/>
  <c r="K932" i="19"/>
  <c r="L932" i="19" s="1"/>
  <c r="K931" i="19"/>
  <c r="L931" i="19" s="1"/>
  <c r="K930" i="19"/>
  <c r="L930" i="19"/>
  <c r="K929" i="19"/>
  <c r="L929" i="19" s="1"/>
  <c r="K928" i="19"/>
  <c r="L928" i="19" s="1"/>
  <c r="K927" i="19"/>
  <c r="L927" i="19" s="1"/>
  <c r="K926" i="19"/>
  <c r="L926" i="19" s="1"/>
  <c r="K925" i="19"/>
  <c r="L925" i="19" s="1"/>
  <c r="K924" i="19"/>
  <c r="L924" i="19" s="1"/>
  <c r="K923" i="19"/>
  <c r="L923" i="19" s="1"/>
  <c r="K922" i="19"/>
  <c r="L922" i="19" s="1"/>
  <c r="K921" i="19"/>
  <c r="L921" i="19" s="1"/>
  <c r="K920" i="19"/>
  <c r="L920" i="19" s="1"/>
  <c r="K919" i="19"/>
  <c r="L919" i="19" s="1"/>
  <c r="K918" i="19"/>
  <c r="L918" i="19" s="1"/>
  <c r="K917" i="19"/>
  <c r="L917" i="19" s="1"/>
  <c r="K916" i="19"/>
  <c r="L916" i="19" s="1"/>
  <c r="K915" i="19"/>
  <c r="L915" i="19"/>
  <c r="K914" i="19"/>
  <c r="L914" i="19" s="1"/>
  <c r="K913" i="19"/>
  <c r="L913" i="19" s="1"/>
  <c r="K912" i="19"/>
  <c r="L912" i="19"/>
  <c r="K911" i="19"/>
  <c r="L911" i="19" s="1"/>
  <c r="K910" i="19"/>
  <c r="L910" i="19" s="1"/>
  <c r="K909" i="19"/>
  <c r="L909" i="19" s="1"/>
  <c r="K908" i="19"/>
  <c r="L908" i="19" s="1"/>
  <c r="K907" i="19"/>
  <c r="L907" i="19" s="1"/>
  <c r="K906" i="19"/>
  <c r="L906" i="19" s="1"/>
  <c r="K905" i="19"/>
  <c r="L905" i="19" s="1"/>
  <c r="K904" i="19"/>
  <c r="L904" i="19"/>
  <c r="K903" i="19"/>
  <c r="L903" i="19" s="1"/>
  <c r="K902" i="19"/>
  <c r="L902" i="19" s="1"/>
  <c r="K901" i="19"/>
  <c r="L901" i="19" s="1"/>
  <c r="K900" i="19"/>
  <c r="L900" i="19" s="1"/>
  <c r="K899" i="19"/>
  <c r="L899" i="19" s="1"/>
  <c r="K898" i="19"/>
  <c r="L898" i="19" s="1"/>
  <c r="K897" i="19"/>
  <c r="L897" i="19" s="1"/>
  <c r="K896" i="19"/>
  <c r="L896" i="19"/>
  <c r="K895" i="19"/>
  <c r="L895" i="19" s="1"/>
  <c r="K894" i="19"/>
  <c r="L894" i="19" s="1"/>
  <c r="K893" i="19"/>
  <c r="L893" i="19" s="1"/>
  <c r="K892" i="19"/>
  <c r="L892" i="19"/>
  <c r="K891" i="19"/>
  <c r="L891" i="19" s="1"/>
  <c r="K890" i="19"/>
  <c r="L890" i="19" s="1"/>
  <c r="K889" i="19"/>
  <c r="L889" i="19" s="1"/>
  <c r="K888" i="19"/>
  <c r="L888" i="19" s="1"/>
  <c r="K887" i="19"/>
  <c r="L887" i="19" s="1"/>
  <c r="K886" i="19"/>
  <c r="L886" i="19" s="1"/>
  <c r="K885" i="19"/>
  <c r="L885" i="19" s="1"/>
  <c r="K884" i="19"/>
  <c r="L884" i="19" s="1"/>
  <c r="K883" i="19"/>
  <c r="L883" i="19" s="1"/>
  <c r="K882" i="19"/>
  <c r="L882" i="19" s="1"/>
  <c r="K881" i="19"/>
  <c r="L881" i="19" s="1"/>
  <c r="K880" i="19"/>
  <c r="L880" i="19"/>
  <c r="K879" i="19"/>
  <c r="L879" i="19" s="1"/>
  <c r="K878" i="19"/>
  <c r="L878" i="19" s="1"/>
  <c r="K877" i="19"/>
  <c r="L877" i="19" s="1"/>
  <c r="K876" i="19"/>
  <c r="L876" i="19"/>
  <c r="K875" i="19"/>
  <c r="L875" i="19" s="1"/>
  <c r="K874" i="19"/>
  <c r="L874" i="19" s="1"/>
  <c r="K873" i="19"/>
  <c r="L873" i="19" s="1"/>
  <c r="K872" i="19"/>
  <c r="L872" i="19" s="1"/>
  <c r="K871" i="19"/>
  <c r="L871" i="19" s="1"/>
  <c r="K870" i="19"/>
  <c r="L870" i="19" s="1"/>
  <c r="K869" i="19"/>
  <c r="L869" i="19" s="1"/>
  <c r="K868" i="19"/>
  <c r="L868" i="19" s="1"/>
  <c r="K867" i="19"/>
  <c r="L867" i="19"/>
  <c r="K866" i="19"/>
  <c r="L866" i="19" s="1"/>
  <c r="K865" i="19"/>
  <c r="L865" i="19" s="1"/>
  <c r="K864" i="19"/>
  <c r="L864" i="19"/>
  <c r="K863" i="19"/>
  <c r="L863" i="19" s="1"/>
  <c r="K862" i="19"/>
  <c r="L862" i="19" s="1"/>
  <c r="K861" i="19"/>
  <c r="L861" i="19" s="1"/>
  <c r="K860" i="19"/>
  <c r="L860" i="19" s="1"/>
  <c r="K859" i="19"/>
  <c r="L859" i="19" s="1"/>
  <c r="K858" i="19"/>
  <c r="L858" i="19" s="1"/>
  <c r="K857" i="19"/>
  <c r="L857" i="19" s="1"/>
  <c r="K856" i="19"/>
  <c r="L856" i="19" s="1"/>
  <c r="K855" i="19"/>
  <c r="L855" i="19"/>
  <c r="K854" i="19"/>
  <c r="L854" i="19" s="1"/>
  <c r="K853" i="19"/>
  <c r="L853" i="19" s="1"/>
  <c r="K852" i="19"/>
  <c r="L852" i="19" s="1"/>
  <c r="K851" i="19"/>
  <c r="L851" i="19"/>
  <c r="K850" i="19"/>
  <c r="L850" i="19" s="1"/>
  <c r="K849" i="19"/>
  <c r="L849" i="19" s="1"/>
  <c r="K848" i="19"/>
  <c r="L848" i="19" s="1"/>
  <c r="K847" i="19"/>
  <c r="L847" i="19" s="1"/>
  <c r="K846" i="19"/>
  <c r="L846" i="19" s="1"/>
  <c r="K845" i="19"/>
  <c r="L845" i="19" s="1"/>
  <c r="K844" i="19"/>
  <c r="L844" i="19" s="1"/>
  <c r="K843" i="19"/>
  <c r="L843" i="19"/>
  <c r="K842" i="19"/>
  <c r="L842" i="19" s="1"/>
  <c r="K841" i="19"/>
  <c r="L841" i="19" s="1"/>
  <c r="K840" i="19"/>
  <c r="L840" i="19"/>
  <c r="K839" i="19"/>
  <c r="L839" i="19" s="1"/>
  <c r="K838" i="19"/>
  <c r="L838" i="19" s="1"/>
  <c r="K837" i="19"/>
  <c r="L837" i="19" s="1"/>
  <c r="K836" i="19"/>
  <c r="L836" i="19" s="1"/>
  <c r="K835" i="19"/>
  <c r="L835" i="19" s="1"/>
  <c r="K834" i="19"/>
  <c r="L834" i="19" s="1"/>
  <c r="K833" i="19"/>
  <c r="L833" i="19" s="1"/>
  <c r="K832" i="19"/>
  <c r="L832" i="19"/>
  <c r="K831" i="19"/>
  <c r="L831" i="19" s="1"/>
  <c r="K830" i="19"/>
  <c r="L830" i="19" s="1"/>
  <c r="K829" i="19"/>
  <c r="L829" i="19" s="1"/>
  <c r="K828" i="19"/>
  <c r="L828" i="19"/>
  <c r="K827" i="19"/>
  <c r="L827" i="19" s="1"/>
  <c r="K826" i="19"/>
  <c r="L826" i="19" s="1"/>
  <c r="K825" i="19"/>
  <c r="L825" i="19" s="1"/>
  <c r="K824" i="19"/>
  <c r="L824" i="19" s="1"/>
  <c r="K823" i="19"/>
  <c r="L823" i="19" s="1"/>
  <c r="K822" i="19"/>
  <c r="L822" i="19" s="1"/>
  <c r="K821" i="19"/>
  <c r="L821" i="19" s="1"/>
  <c r="K820" i="19"/>
  <c r="L820" i="19" s="1"/>
  <c r="K819" i="19"/>
  <c r="L819" i="19"/>
  <c r="K818" i="19"/>
  <c r="L818" i="19" s="1"/>
  <c r="K817" i="19"/>
  <c r="L817" i="19" s="1"/>
  <c r="K816" i="19"/>
  <c r="L816" i="19"/>
  <c r="K815" i="19"/>
  <c r="L815" i="19" s="1"/>
  <c r="K814" i="19"/>
  <c r="L814" i="19" s="1"/>
  <c r="K813" i="19"/>
  <c r="L813" i="19" s="1"/>
  <c r="K812" i="19"/>
  <c r="L812" i="19" s="1"/>
  <c r="K811" i="19"/>
  <c r="L811" i="19" s="1"/>
  <c r="K810" i="19"/>
  <c r="L810" i="19" s="1"/>
  <c r="K809" i="19"/>
  <c r="L809" i="19" s="1"/>
  <c r="K808" i="19"/>
  <c r="L808" i="19" s="1"/>
  <c r="K807" i="19"/>
  <c r="L807" i="19"/>
  <c r="K806" i="19"/>
  <c r="L806" i="19" s="1"/>
  <c r="K805" i="19"/>
  <c r="L805" i="19" s="1"/>
  <c r="K804" i="19"/>
  <c r="L804" i="19" s="1"/>
  <c r="K803" i="19"/>
  <c r="L803" i="19"/>
  <c r="K802" i="19"/>
  <c r="L802" i="19" s="1"/>
  <c r="K801" i="19"/>
  <c r="L801" i="19" s="1"/>
  <c r="K800" i="19"/>
  <c r="L800" i="19" s="1"/>
  <c r="K799" i="19"/>
  <c r="L799" i="19" s="1"/>
  <c r="K798" i="19"/>
  <c r="L798" i="19" s="1"/>
  <c r="K797" i="19"/>
  <c r="L797" i="19" s="1"/>
  <c r="K796" i="19"/>
  <c r="L796" i="19" s="1"/>
  <c r="K795" i="19"/>
  <c r="L795" i="19"/>
  <c r="K794" i="19"/>
  <c r="L794" i="19" s="1"/>
  <c r="K793" i="19"/>
  <c r="L793" i="19" s="1"/>
  <c r="K792" i="19"/>
  <c r="L792" i="19" s="1"/>
  <c r="K791" i="19"/>
  <c r="L791" i="19"/>
  <c r="K790" i="19"/>
  <c r="L790" i="19" s="1"/>
  <c r="K789" i="19"/>
  <c r="L789" i="19" s="1"/>
  <c r="K788" i="19"/>
  <c r="L788" i="19" s="1"/>
  <c r="K787" i="19"/>
  <c r="L787" i="19"/>
  <c r="K786" i="19"/>
  <c r="L786" i="19" s="1"/>
  <c r="K785" i="19"/>
  <c r="L785" i="19" s="1"/>
  <c r="K784" i="19"/>
  <c r="L784" i="19" s="1"/>
  <c r="K783" i="19"/>
  <c r="L783" i="19" s="1"/>
  <c r="K782" i="19"/>
  <c r="L782" i="19" s="1"/>
  <c r="K781" i="19"/>
  <c r="L781" i="19" s="1"/>
  <c r="K780" i="19"/>
  <c r="L780" i="19" s="1"/>
  <c r="K779" i="19"/>
  <c r="L779" i="19"/>
  <c r="K778" i="19"/>
  <c r="L778" i="19" s="1"/>
  <c r="K777" i="19"/>
  <c r="L777" i="19" s="1"/>
  <c r="K776" i="19"/>
  <c r="L776" i="19" s="1"/>
  <c r="K775" i="19"/>
  <c r="L775" i="19" s="1"/>
  <c r="K774" i="19"/>
  <c r="L774" i="19" s="1"/>
  <c r="K773" i="19"/>
  <c r="L773" i="19" s="1"/>
  <c r="K772" i="19"/>
  <c r="L772" i="19" s="1"/>
  <c r="K771" i="19"/>
  <c r="L771" i="19"/>
  <c r="K770" i="19"/>
  <c r="L770" i="19" s="1"/>
  <c r="K769" i="19"/>
  <c r="L769" i="19" s="1"/>
  <c r="K768" i="19"/>
  <c r="L768" i="19"/>
  <c r="K767" i="19"/>
  <c r="L767" i="19" s="1"/>
  <c r="K766" i="19"/>
  <c r="L766" i="19" s="1"/>
  <c r="K765" i="19"/>
  <c r="L765" i="19" s="1"/>
  <c r="K764" i="19"/>
  <c r="L764" i="19" s="1"/>
  <c r="K763" i="19"/>
  <c r="L763" i="19" s="1"/>
  <c r="K762" i="19"/>
  <c r="L762" i="19" s="1"/>
  <c r="K761" i="19"/>
  <c r="L761" i="19" s="1"/>
  <c r="K760" i="19"/>
  <c r="L760" i="19" s="1"/>
  <c r="K759" i="19"/>
  <c r="L759" i="19"/>
  <c r="K758" i="19"/>
  <c r="L758" i="19" s="1"/>
  <c r="K757" i="19"/>
  <c r="L757" i="19" s="1"/>
  <c r="K756" i="19"/>
  <c r="L756" i="19" s="1"/>
  <c r="K755" i="19"/>
  <c r="L755" i="19"/>
  <c r="K754" i="19"/>
  <c r="L754" i="19" s="1"/>
  <c r="K753" i="19"/>
  <c r="L753" i="19" s="1"/>
  <c r="K752" i="19"/>
  <c r="L752" i="19" s="1"/>
  <c r="K751" i="19"/>
  <c r="L751" i="19" s="1"/>
  <c r="K750" i="19"/>
  <c r="L750" i="19" s="1"/>
  <c r="K749" i="19"/>
  <c r="L749" i="19" s="1"/>
  <c r="K748" i="19"/>
  <c r="L748" i="19" s="1"/>
  <c r="K747" i="19"/>
  <c r="L747" i="19"/>
  <c r="K746" i="19"/>
  <c r="L746" i="19" s="1"/>
  <c r="K745" i="19"/>
  <c r="L745" i="19" s="1"/>
  <c r="K744" i="19"/>
  <c r="L744" i="19" s="1"/>
  <c r="K743" i="19"/>
  <c r="L743" i="19"/>
  <c r="K742" i="19"/>
  <c r="L742" i="19" s="1"/>
  <c r="K741" i="19"/>
  <c r="L741" i="19" s="1"/>
  <c r="K740" i="19"/>
  <c r="L740" i="19" s="1"/>
  <c r="K739" i="19"/>
  <c r="L739" i="19"/>
  <c r="K738" i="19"/>
  <c r="L738" i="19" s="1"/>
  <c r="K737" i="19"/>
  <c r="L737" i="19" s="1"/>
  <c r="K736" i="19"/>
  <c r="L736" i="19" s="1"/>
  <c r="K735" i="19"/>
  <c r="L735" i="19" s="1"/>
  <c r="K734" i="19"/>
  <c r="L734" i="19" s="1"/>
  <c r="K733" i="19"/>
  <c r="L733" i="19" s="1"/>
  <c r="K732" i="19"/>
  <c r="L732" i="19" s="1"/>
  <c r="K731" i="19"/>
  <c r="L731" i="19"/>
  <c r="K730" i="19"/>
  <c r="L730" i="19" s="1"/>
  <c r="K729" i="19"/>
  <c r="L729" i="19" s="1"/>
  <c r="K728" i="19"/>
  <c r="L728" i="19" s="1"/>
  <c r="K727" i="19"/>
  <c r="L727" i="19"/>
  <c r="K726" i="19"/>
  <c r="L726" i="19" s="1"/>
  <c r="K725" i="19"/>
  <c r="L725" i="19" s="1"/>
  <c r="K724" i="19"/>
  <c r="L724" i="19" s="1"/>
  <c r="K723" i="19"/>
  <c r="L723" i="19"/>
  <c r="K722" i="19"/>
  <c r="L722" i="19" s="1"/>
  <c r="K721" i="19"/>
  <c r="L721" i="19" s="1"/>
  <c r="K720" i="19"/>
  <c r="L720" i="19" s="1"/>
  <c r="K719" i="19"/>
  <c r="L719" i="19" s="1"/>
  <c r="K718" i="19"/>
  <c r="L718" i="19" s="1"/>
  <c r="K717" i="19"/>
  <c r="L717" i="19" s="1"/>
  <c r="K716" i="19"/>
  <c r="L716" i="19"/>
  <c r="K715" i="19"/>
  <c r="L715" i="19"/>
  <c r="K714" i="19"/>
  <c r="L714" i="19" s="1"/>
  <c r="K713" i="19"/>
  <c r="L713" i="19" s="1"/>
  <c r="K712" i="19"/>
  <c r="L712" i="19" s="1"/>
  <c r="K711" i="19"/>
  <c r="L711" i="19"/>
  <c r="K710" i="19"/>
  <c r="L710" i="19" s="1"/>
  <c r="K709" i="19"/>
  <c r="L709" i="19" s="1"/>
  <c r="K708" i="19"/>
  <c r="L708" i="19" s="1"/>
  <c r="K707" i="19"/>
  <c r="L707" i="19"/>
  <c r="K706" i="19"/>
  <c r="L706" i="19" s="1"/>
  <c r="K705" i="19"/>
  <c r="L705" i="19" s="1"/>
  <c r="K704" i="19"/>
  <c r="L704" i="19" s="1"/>
  <c r="K703" i="19"/>
  <c r="L703" i="19" s="1"/>
  <c r="K702" i="19"/>
  <c r="L702" i="19" s="1"/>
  <c r="K701" i="19"/>
  <c r="L701" i="19" s="1"/>
  <c r="K700" i="19"/>
  <c r="L700" i="19" s="1"/>
  <c r="K699" i="19"/>
  <c r="L699" i="19"/>
  <c r="K698" i="19"/>
  <c r="L698" i="19" s="1"/>
  <c r="K697" i="19"/>
  <c r="L697" i="19" s="1"/>
  <c r="K696" i="19"/>
  <c r="L696" i="19" s="1"/>
  <c r="K695" i="19"/>
  <c r="L695" i="19"/>
  <c r="K694" i="19"/>
  <c r="L694" i="19" s="1"/>
  <c r="K693" i="19"/>
  <c r="L693" i="19" s="1"/>
  <c r="K692" i="19"/>
  <c r="L692" i="19" s="1"/>
  <c r="K691" i="19"/>
  <c r="L691" i="19"/>
  <c r="K690" i="19"/>
  <c r="L690" i="19" s="1"/>
  <c r="K689" i="19"/>
  <c r="L689" i="19" s="1"/>
  <c r="K688" i="19"/>
  <c r="L688" i="19" s="1"/>
  <c r="K687" i="19"/>
  <c r="L687" i="19" s="1"/>
  <c r="K686" i="19"/>
  <c r="L686" i="19" s="1"/>
  <c r="K685" i="19"/>
  <c r="L685" i="19" s="1"/>
  <c r="K684" i="19"/>
  <c r="L684" i="19" s="1"/>
  <c r="K683" i="19"/>
  <c r="L683" i="19"/>
  <c r="K682" i="19"/>
  <c r="L682" i="19" s="1"/>
  <c r="K681" i="19"/>
  <c r="L681" i="19" s="1"/>
  <c r="K680" i="19"/>
  <c r="L680" i="19" s="1"/>
  <c r="K679" i="19"/>
  <c r="L679" i="19"/>
  <c r="K678" i="19"/>
  <c r="L678" i="19" s="1"/>
  <c r="K677" i="19"/>
  <c r="L677" i="19" s="1"/>
  <c r="K676" i="19"/>
  <c r="L676" i="19" s="1"/>
  <c r="K675" i="19"/>
  <c r="L675" i="19"/>
  <c r="K674" i="19"/>
  <c r="L674" i="19" s="1"/>
  <c r="K673" i="19"/>
  <c r="L673" i="19" s="1"/>
  <c r="K672" i="19"/>
  <c r="L672" i="19" s="1"/>
  <c r="K671" i="19"/>
  <c r="L671" i="19" s="1"/>
  <c r="K670" i="19"/>
  <c r="L670" i="19" s="1"/>
  <c r="K669" i="19"/>
  <c r="L669" i="19" s="1"/>
  <c r="K668" i="19"/>
  <c r="L668" i="19"/>
  <c r="K667" i="19"/>
  <c r="L667" i="19"/>
  <c r="K666" i="19"/>
  <c r="L666" i="19" s="1"/>
  <c r="K665" i="19"/>
  <c r="L665" i="19" s="1"/>
  <c r="K664" i="19"/>
  <c r="L664" i="19" s="1"/>
  <c r="K663" i="19"/>
  <c r="L663" i="19"/>
  <c r="K662" i="19"/>
  <c r="L662" i="19" s="1"/>
  <c r="K661" i="19"/>
  <c r="L661" i="19" s="1"/>
  <c r="K660" i="19"/>
  <c r="L660" i="19" s="1"/>
  <c r="K659" i="19"/>
  <c r="L659" i="19"/>
  <c r="K658" i="19"/>
  <c r="L658" i="19" s="1"/>
  <c r="K657" i="19"/>
  <c r="L657" i="19" s="1"/>
  <c r="K656" i="19"/>
  <c r="L656" i="19"/>
  <c r="K655" i="19"/>
  <c r="L655" i="19" s="1"/>
  <c r="K654" i="19"/>
  <c r="L654" i="19" s="1"/>
  <c r="K653" i="19"/>
  <c r="L653" i="19" s="1"/>
  <c r="K652" i="19"/>
  <c r="L652" i="19"/>
  <c r="K651" i="19"/>
  <c r="L651" i="19"/>
  <c r="K650" i="19"/>
  <c r="L650" i="19" s="1"/>
  <c r="K649" i="19"/>
  <c r="L649" i="19" s="1"/>
  <c r="K648" i="19"/>
  <c r="L648" i="19" s="1"/>
  <c r="K647" i="19"/>
  <c r="L647" i="19"/>
  <c r="K646" i="19"/>
  <c r="L646" i="19" s="1"/>
  <c r="K645" i="19"/>
  <c r="L645" i="19" s="1"/>
  <c r="K644" i="19"/>
  <c r="L644" i="19" s="1"/>
  <c r="K643" i="19"/>
  <c r="L643" i="19"/>
  <c r="K642" i="19"/>
  <c r="L642" i="19" s="1"/>
  <c r="K641" i="19"/>
  <c r="L641" i="19" s="1"/>
  <c r="K640" i="19"/>
  <c r="L640" i="19" s="1"/>
  <c r="K639" i="19"/>
  <c r="L639" i="19" s="1"/>
  <c r="K638" i="19"/>
  <c r="L638" i="19" s="1"/>
  <c r="K637" i="19"/>
  <c r="L637" i="19" s="1"/>
  <c r="K636" i="19"/>
  <c r="L636" i="19" s="1"/>
  <c r="K635" i="19"/>
  <c r="L635" i="19"/>
  <c r="K634" i="19"/>
  <c r="L634" i="19" s="1"/>
  <c r="K633" i="19"/>
  <c r="L633" i="19" s="1"/>
  <c r="K632" i="19"/>
  <c r="L632" i="19" s="1"/>
  <c r="K631" i="19"/>
  <c r="L631" i="19"/>
  <c r="K630" i="19"/>
  <c r="L630" i="19" s="1"/>
  <c r="K629" i="19"/>
  <c r="L629" i="19" s="1"/>
  <c r="K628" i="19"/>
  <c r="L628" i="19" s="1"/>
  <c r="K627" i="19"/>
  <c r="L627" i="19"/>
  <c r="K626" i="19"/>
  <c r="L626" i="19" s="1"/>
  <c r="K625" i="19"/>
  <c r="L625" i="19" s="1"/>
  <c r="K624" i="19"/>
  <c r="L624" i="19" s="1"/>
  <c r="K623" i="19"/>
  <c r="L623" i="19" s="1"/>
  <c r="K622" i="19"/>
  <c r="L622" i="19" s="1"/>
  <c r="K621" i="19"/>
  <c r="L621" i="19" s="1"/>
  <c r="K620" i="19"/>
  <c r="L620" i="19"/>
  <c r="K619" i="19"/>
  <c r="L619" i="19"/>
  <c r="K618" i="19"/>
  <c r="L618" i="19" s="1"/>
  <c r="K617" i="19"/>
  <c r="L617" i="19" s="1"/>
  <c r="K616" i="19"/>
  <c r="L616" i="19" s="1"/>
  <c r="K615" i="19"/>
  <c r="L615" i="19"/>
  <c r="K614" i="19"/>
  <c r="L614" i="19" s="1"/>
  <c r="K613" i="19"/>
  <c r="L613" i="19" s="1"/>
  <c r="K612" i="19"/>
  <c r="L612" i="19" s="1"/>
  <c r="K611" i="19"/>
  <c r="L611" i="19"/>
  <c r="K610" i="19"/>
  <c r="L610" i="19" s="1"/>
  <c r="K609" i="19"/>
  <c r="L609" i="19" s="1"/>
  <c r="K608" i="19"/>
  <c r="L608" i="19"/>
  <c r="K607" i="19"/>
  <c r="L607" i="19" s="1"/>
  <c r="K606" i="19"/>
  <c r="L606" i="19" s="1"/>
  <c r="K605" i="19"/>
  <c r="L605" i="19" s="1"/>
  <c r="K604" i="19"/>
  <c r="L604" i="19"/>
  <c r="K603" i="19"/>
  <c r="L603" i="19"/>
  <c r="K602" i="19"/>
  <c r="L602" i="19" s="1"/>
  <c r="K601" i="19"/>
  <c r="L601" i="19" s="1"/>
  <c r="K600" i="19"/>
  <c r="L600" i="19" s="1"/>
  <c r="K599" i="19"/>
  <c r="L599" i="19"/>
  <c r="K598" i="19"/>
  <c r="L598" i="19" s="1"/>
  <c r="K597" i="19"/>
  <c r="L597" i="19" s="1"/>
  <c r="K596" i="19"/>
  <c r="L596" i="19" s="1"/>
  <c r="K595" i="19"/>
  <c r="L595" i="19" s="1"/>
  <c r="K594" i="19"/>
  <c r="L594" i="19" s="1"/>
  <c r="K593" i="19"/>
  <c r="L593" i="19" s="1"/>
  <c r="K592" i="19"/>
  <c r="L592" i="19"/>
  <c r="K591" i="19"/>
  <c r="L591" i="19" s="1"/>
  <c r="K590" i="19"/>
  <c r="L590" i="19" s="1"/>
  <c r="K589" i="19"/>
  <c r="L589" i="19" s="1"/>
  <c r="K588" i="19"/>
  <c r="L588" i="19"/>
  <c r="K587" i="19"/>
  <c r="L587" i="19"/>
  <c r="K586" i="19"/>
  <c r="L586" i="19" s="1"/>
  <c r="K585" i="19"/>
  <c r="L585" i="19" s="1"/>
  <c r="K584" i="19"/>
  <c r="L584" i="19"/>
  <c r="K583" i="19"/>
  <c r="L583" i="19"/>
  <c r="K582" i="19"/>
  <c r="L582" i="19" s="1"/>
  <c r="K581" i="19"/>
  <c r="L581" i="19" s="1"/>
  <c r="K580" i="19"/>
  <c r="L580" i="19" s="1"/>
  <c r="K579" i="19"/>
  <c r="L579" i="19"/>
  <c r="K578" i="19"/>
  <c r="L578" i="19" s="1"/>
  <c r="K577" i="19"/>
  <c r="L577" i="19" s="1"/>
  <c r="K576" i="19"/>
  <c r="L576" i="19" s="1"/>
  <c r="K575" i="19"/>
  <c r="L575" i="19" s="1"/>
  <c r="K574" i="19"/>
  <c r="L574" i="19" s="1"/>
  <c r="K573" i="19"/>
  <c r="L573" i="19" s="1"/>
  <c r="K572" i="19"/>
  <c r="L572" i="19"/>
  <c r="K571" i="19"/>
  <c r="L571" i="19"/>
  <c r="K570" i="19"/>
  <c r="L570" i="19" s="1"/>
  <c r="K569" i="19"/>
  <c r="L569" i="19" s="1"/>
  <c r="K568" i="19"/>
  <c r="L568" i="19" s="1"/>
  <c r="K567" i="19"/>
  <c r="L567" i="19"/>
  <c r="K566" i="19"/>
  <c r="L566" i="19" s="1"/>
  <c r="K565" i="19"/>
  <c r="L565" i="19" s="1"/>
  <c r="K564" i="19"/>
  <c r="L564" i="19" s="1"/>
  <c r="K563" i="19"/>
  <c r="L563" i="19"/>
  <c r="K562" i="19"/>
  <c r="L562" i="19" s="1"/>
  <c r="K561" i="19"/>
  <c r="L561" i="19" s="1"/>
  <c r="K560" i="19"/>
  <c r="L560" i="19"/>
  <c r="K559" i="19"/>
  <c r="L559" i="19" s="1"/>
  <c r="K558" i="19"/>
  <c r="L558" i="19" s="1"/>
  <c r="K557" i="19"/>
  <c r="L557" i="19" s="1"/>
  <c r="K556" i="19"/>
  <c r="L556" i="19"/>
  <c r="K555" i="19"/>
  <c r="L555" i="19"/>
  <c r="K554" i="19"/>
  <c r="L554" i="19" s="1"/>
  <c r="K553" i="19"/>
  <c r="L553" i="19" s="1"/>
  <c r="K552" i="19"/>
  <c r="L552" i="19" s="1"/>
  <c r="K551" i="19"/>
  <c r="L551" i="19"/>
  <c r="K550" i="19"/>
  <c r="L550" i="19" s="1"/>
  <c r="K549" i="19"/>
  <c r="L549" i="19" s="1"/>
  <c r="K548" i="19"/>
  <c r="L548" i="19" s="1"/>
  <c r="K547" i="19"/>
  <c r="L547" i="19" s="1"/>
  <c r="K546" i="19"/>
  <c r="L546" i="19" s="1"/>
  <c r="K545" i="19"/>
  <c r="L545" i="19" s="1"/>
  <c r="K544" i="19"/>
  <c r="L544" i="19"/>
  <c r="K543" i="19"/>
  <c r="L543" i="19" s="1"/>
  <c r="K542" i="19"/>
  <c r="L542" i="19" s="1"/>
  <c r="K541" i="19"/>
  <c r="L541" i="19" s="1"/>
  <c r="K540" i="19"/>
  <c r="L540" i="19"/>
  <c r="K539" i="19"/>
  <c r="L539" i="19"/>
  <c r="K538" i="19"/>
  <c r="L538" i="19" s="1"/>
  <c r="K537" i="19"/>
  <c r="L537" i="19" s="1"/>
  <c r="K536" i="19"/>
  <c r="L536" i="19" s="1"/>
  <c r="K535" i="19"/>
  <c r="L535" i="19" s="1"/>
  <c r="K534" i="19"/>
  <c r="L534" i="19" s="1"/>
  <c r="K533" i="19"/>
  <c r="L533" i="19" s="1"/>
  <c r="K532" i="19"/>
  <c r="L532" i="19" s="1"/>
  <c r="K531" i="19"/>
  <c r="L531" i="19" s="1"/>
  <c r="K530" i="19"/>
  <c r="L530" i="19" s="1"/>
  <c r="K529" i="19"/>
  <c r="L529" i="19" s="1"/>
  <c r="K528" i="19"/>
  <c r="L528" i="19"/>
  <c r="K527" i="19"/>
  <c r="L527" i="19" s="1"/>
  <c r="K526" i="19"/>
  <c r="L526" i="19" s="1"/>
  <c r="K525" i="19"/>
  <c r="L525" i="19" s="1"/>
  <c r="K524" i="19"/>
  <c r="L524" i="19"/>
  <c r="K523" i="19"/>
  <c r="L523" i="19" s="1"/>
  <c r="K522" i="19"/>
  <c r="L522" i="19" s="1"/>
  <c r="K521" i="19"/>
  <c r="L521" i="19" s="1"/>
  <c r="K520" i="19"/>
  <c r="L520" i="19"/>
  <c r="K519" i="19"/>
  <c r="L519" i="19"/>
  <c r="K518" i="19"/>
  <c r="L518" i="19" s="1"/>
  <c r="K517" i="19"/>
  <c r="L517" i="19" s="1"/>
  <c r="K516" i="19"/>
  <c r="L516" i="19" s="1"/>
  <c r="K515" i="19"/>
  <c r="L515" i="19"/>
  <c r="K514" i="19"/>
  <c r="L514" i="19" s="1"/>
  <c r="K513" i="19"/>
  <c r="L513" i="19" s="1"/>
  <c r="K512" i="19"/>
  <c r="L512" i="19"/>
  <c r="K511" i="19"/>
  <c r="L511" i="19" s="1"/>
  <c r="K510" i="19"/>
  <c r="L510" i="19" s="1"/>
  <c r="K509" i="19"/>
  <c r="L509" i="19" s="1"/>
  <c r="K508" i="19"/>
  <c r="L508" i="19"/>
  <c r="K507" i="19"/>
  <c r="L507" i="19"/>
  <c r="K506" i="19"/>
  <c r="L506" i="19" s="1"/>
  <c r="K505" i="19"/>
  <c r="L505" i="19" s="1"/>
  <c r="K504" i="19"/>
  <c r="L504" i="19" s="1"/>
  <c r="K503" i="19"/>
  <c r="L503" i="19"/>
  <c r="K502" i="19"/>
  <c r="L502" i="19" s="1"/>
  <c r="K501" i="19"/>
  <c r="L501" i="19" s="1"/>
  <c r="K500" i="19"/>
  <c r="L500" i="19" s="1"/>
  <c r="K499" i="19"/>
  <c r="L499" i="19" s="1"/>
  <c r="K498" i="19"/>
  <c r="L498" i="19" s="1"/>
  <c r="K497" i="19"/>
  <c r="L497" i="19" s="1"/>
  <c r="K496" i="19"/>
  <c r="L496" i="19"/>
  <c r="K495" i="19"/>
  <c r="L495" i="19" s="1"/>
  <c r="K494" i="19"/>
  <c r="L494" i="19" s="1"/>
  <c r="K493" i="19"/>
  <c r="L493" i="19" s="1"/>
  <c r="K492" i="19"/>
  <c r="L492" i="19"/>
  <c r="K491" i="19"/>
  <c r="L491" i="19"/>
  <c r="K490" i="19"/>
  <c r="L490" i="19" s="1"/>
  <c r="K489" i="19"/>
  <c r="L489" i="19" s="1"/>
  <c r="K488" i="19"/>
  <c r="L488" i="19" s="1"/>
  <c r="K487" i="19"/>
  <c r="L487" i="19" s="1"/>
  <c r="K486" i="19"/>
  <c r="L486" i="19" s="1"/>
  <c r="K485" i="19"/>
  <c r="L485" i="19" s="1"/>
  <c r="K484" i="19"/>
  <c r="L484" i="19" s="1"/>
  <c r="K483" i="19"/>
  <c r="L483" i="19" s="1"/>
  <c r="K482" i="19"/>
  <c r="L482" i="19" s="1"/>
  <c r="K481" i="19"/>
  <c r="L481" i="19" s="1"/>
  <c r="K480" i="19"/>
  <c r="L480" i="19"/>
  <c r="K479" i="19"/>
  <c r="L479" i="19" s="1"/>
  <c r="K478" i="19"/>
  <c r="L478" i="19" s="1"/>
  <c r="K477" i="19"/>
  <c r="L477" i="19" s="1"/>
  <c r="K476" i="19"/>
  <c r="L476" i="19"/>
  <c r="K475" i="19"/>
  <c r="L475" i="19" s="1"/>
  <c r="K474" i="19"/>
  <c r="L474" i="19" s="1"/>
  <c r="K473" i="19"/>
  <c r="L473" i="19" s="1"/>
  <c r="K472" i="19"/>
  <c r="L472" i="19" s="1"/>
  <c r="K471" i="19"/>
  <c r="L471" i="19" s="1"/>
  <c r="K470" i="19"/>
  <c r="L470" i="19" s="1"/>
  <c r="K469" i="19"/>
  <c r="L469" i="19" s="1"/>
  <c r="K468" i="19"/>
  <c r="L468" i="19" s="1"/>
  <c r="K467" i="19"/>
  <c r="L467" i="19" s="1"/>
  <c r="K466" i="19"/>
  <c r="L466" i="19" s="1"/>
  <c r="K465" i="19"/>
  <c r="L465" i="19" s="1"/>
  <c r="K464" i="19"/>
  <c r="L464" i="19"/>
  <c r="K463" i="19"/>
  <c r="L463" i="19" s="1"/>
  <c r="K462" i="19"/>
  <c r="L462" i="19" s="1"/>
  <c r="K461" i="19"/>
  <c r="L461" i="19" s="1"/>
  <c r="K460" i="19"/>
  <c r="L460" i="19"/>
  <c r="K459" i="19"/>
  <c r="L459" i="19" s="1"/>
  <c r="K458" i="19"/>
  <c r="L458" i="19" s="1"/>
  <c r="K457" i="19"/>
  <c r="L457" i="19" s="1"/>
  <c r="K456" i="19"/>
  <c r="L456" i="19"/>
  <c r="K455" i="19"/>
  <c r="L455" i="19"/>
  <c r="K454" i="19"/>
  <c r="L454" i="19" s="1"/>
  <c r="K453" i="19"/>
  <c r="L453" i="19" s="1"/>
  <c r="K452" i="19"/>
  <c r="L452" i="19" s="1"/>
  <c r="K451" i="19"/>
  <c r="L451" i="19" s="1"/>
  <c r="K450" i="19"/>
  <c r="L450" i="19" s="1"/>
  <c r="K449" i="19"/>
  <c r="L449" i="19" s="1"/>
  <c r="K448" i="19"/>
  <c r="L448" i="19"/>
  <c r="K447" i="19"/>
  <c r="L447" i="19" s="1"/>
  <c r="K446" i="19"/>
  <c r="L446" i="19" s="1"/>
  <c r="K445" i="19"/>
  <c r="L445" i="19" s="1"/>
  <c r="K444" i="19"/>
  <c r="L444" i="19"/>
  <c r="K443" i="19"/>
  <c r="L443" i="19"/>
  <c r="K442" i="19"/>
  <c r="L442" i="19" s="1"/>
  <c r="K441" i="19"/>
  <c r="L441" i="19" s="1"/>
  <c r="K440" i="19"/>
  <c r="L440" i="19" s="1"/>
  <c r="K439" i="19"/>
  <c r="L439" i="19" s="1"/>
  <c r="K438" i="19"/>
  <c r="L438" i="19" s="1"/>
  <c r="K437" i="19"/>
  <c r="L437" i="19" s="1"/>
  <c r="K436" i="19"/>
  <c r="L436" i="19" s="1"/>
  <c r="K435" i="19"/>
  <c r="L435" i="19" s="1"/>
  <c r="K434" i="19"/>
  <c r="L434" i="19" s="1"/>
  <c r="K433" i="19"/>
  <c r="L433" i="19" s="1"/>
  <c r="K432" i="19"/>
  <c r="L432" i="19"/>
  <c r="K431" i="19"/>
  <c r="L431" i="19" s="1"/>
  <c r="K430" i="19"/>
  <c r="L430" i="19" s="1"/>
  <c r="K429" i="19"/>
  <c r="L429" i="19" s="1"/>
  <c r="K428" i="19"/>
  <c r="L428" i="19"/>
  <c r="K427" i="19"/>
  <c r="L427" i="19" s="1"/>
  <c r="K426" i="19"/>
  <c r="L426" i="19" s="1"/>
  <c r="K425" i="19"/>
  <c r="L425" i="19" s="1"/>
  <c r="K424" i="19"/>
  <c r="L424" i="19" s="1"/>
  <c r="K423" i="19"/>
  <c r="L423" i="19" s="1"/>
  <c r="K422" i="19"/>
  <c r="L422" i="19" s="1"/>
  <c r="K421" i="19"/>
  <c r="L421" i="19" s="1"/>
  <c r="K420" i="19"/>
  <c r="L420" i="19" s="1"/>
  <c r="K419" i="19"/>
  <c r="L419" i="19" s="1"/>
  <c r="K418" i="19"/>
  <c r="L418" i="19" s="1"/>
  <c r="K417" i="19"/>
  <c r="L417" i="19" s="1"/>
  <c r="K416" i="19"/>
  <c r="L416" i="19"/>
  <c r="K415" i="19"/>
  <c r="L415" i="19" s="1"/>
  <c r="K414" i="19"/>
  <c r="L414" i="19" s="1"/>
  <c r="K413" i="19"/>
  <c r="L413" i="19" s="1"/>
  <c r="K412" i="19"/>
  <c r="L412" i="19"/>
  <c r="K411" i="19"/>
  <c r="L411" i="19" s="1"/>
  <c r="K410" i="19"/>
  <c r="L410" i="19" s="1"/>
  <c r="K409" i="19"/>
  <c r="L409" i="19" s="1"/>
  <c r="K408" i="19"/>
  <c r="L408" i="19" s="1"/>
  <c r="K407" i="19"/>
  <c r="L407" i="19" s="1"/>
  <c r="K406" i="19"/>
  <c r="L406" i="19" s="1"/>
  <c r="K405" i="19"/>
  <c r="L405" i="19" s="1"/>
  <c r="K404" i="19"/>
  <c r="L404" i="19" s="1"/>
  <c r="K403" i="19"/>
  <c r="L403" i="19"/>
  <c r="K402" i="19"/>
  <c r="L402" i="19" s="1"/>
  <c r="K401" i="19"/>
  <c r="L401" i="19" s="1"/>
  <c r="K400" i="19"/>
  <c r="L400" i="19"/>
  <c r="K399" i="19"/>
  <c r="L399" i="19" s="1"/>
  <c r="K398" i="19"/>
  <c r="L398" i="19" s="1"/>
  <c r="K397" i="19"/>
  <c r="L397" i="19" s="1"/>
  <c r="K396" i="19"/>
  <c r="L396" i="19" s="1"/>
  <c r="K395" i="19"/>
  <c r="L395" i="19" s="1"/>
  <c r="K394" i="19"/>
  <c r="L394" i="19" s="1"/>
  <c r="K393" i="19"/>
  <c r="L393" i="19" s="1"/>
  <c r="K392" i="19"/>
  <c r="L392" i="19"/>
  <c r="K391" i="19"/>
  <c r="L391" i="19" s="1"/>
  <c r="K390" i="19"/>
  <c r="L390" i="19" s="1"/>
  <c r="K389" i="19"/>
  <c r="L389" i="19" s="1"/>
  <c r="K388" i="19"/>
  <c r="L388" i="19" s="1"/>
  <c r="K387" i="19"/>
  <c r="L387" i="19" s="1"/>
  <c r="K386" i="19"/>
  <c r="L386" i="19" s="1"/>
  <c r="K385" i="19"/>
  <c r="L385" i="19" s="1"/>
  <c r="K384" i="19"/>
  <c r="L384" i="19"/>
  <c r="K383" i="19"/>
  <c r="L383" i="19" s="1"/>
  <c r="K382" i="19"/>
  <c r="L382" i="19" s="1"/>
  <c r="K381" i="19"/>
  <c r="L381" i="19" s="1"/>
  <c r="K380" i="19"/>
  <c r="L380" i="19"/>
  <c r="K379" i="19"/>
  <c r="L379" i="19" s="1"/>
  <c r="K378" i="19"/>
  <c r="L378" i="19" s="1"/>
  <c r="K377" i="19"/>
  <c r="L377" i="19" s="1"/>
  <c r="K376" i="19"/>
  <c r="L376" i="19" s="1"/>
  <c r="K375" i="19"/>
  <c r="L375" i="19" s="1"/>
  <c r="K374" i="19"/>
  <c r="L374" i="19" s="1"/>
  <c r="K373" i="19"/>
  <c r="L373" i="19" s="1"/>
  <c r="K372" i="19"/>
  <c r="L372" i="19" s="1"/>
  <c r="K371" i="19"/>
  <c r="L371" i="19" s="1"/>
  <c r="K370" i="19"/>
  <c r="L370" i="19" s="1"/>
  <c r="K369" i="19"/>
  <c r="L369" i="19" s="1"/>
  <c r="K368" i="19"/>
  <c r="L368" i="19" s="1"/>
  <c r="K367" i="19"/>
  <c r="L367" i="19" s="1"/>
  <c r="K366" i="19"/>
  <c r="L366" i="19" s="1"/>
  <c r="K365" i="19"/>
  <c r="L365" i="19" s="1"/>
  <c r="K364" i="19"/>
  <c r="L364" i="19" s="1"/>
  <c r="K363" i="19"/>
  <c r="L363" i="19"/>
  <c r="K362" i="19"/>
  <c r="L362" i="19" s="1"/>
  <c r="K361" i="19"/>
  <c r="L361" i="19" s="1"/>
  <c r="K360" i="19"/>
  <c r="L360" i="19" s="1"/>
  <c r="K359" i="19"/>
  <c r="L359" i="19"/>
  <c r="K358" i="19"/>
  <c r="L358" i="19" s="1"/>
  <c r="K357" i="19"/>
  <c r="L357" i="19" s="1"/>
  <c r="K356" i="19"/>
  <c r="L356" i="19" s="1"/>
  <c r="K355" i="19"/>
  <c r="L355" i="19" s="1"/>
  <c r="K354" i="19"/>
  <c r="L354" i="19" s="1"/>
  <c r="K353" i="19"/>
  <c r="L353" i="19" s="1"/>
  <c r="K352" i="19"/>
  <c r="L352" i="19"/>
  <c r="K351" i="19"/>
  <c r="L351" i="19" s="1"/>
  <c r="K350" i="19"/>
  <c r="L350" i="19" s="1"/>
  <c r="K349" i="19"/>
  <c r="L349" i="19" s="1"/>
  <c r="K348" i="19"/>
  <c r="L348" i="19"/>
  <c r="K347" i="19"/>
  <c r="L347" i="19" s="1"/>
  <c r="K346" i="19"/>
  <c r="L346" i="19" s="1"/>
  <c r="K345" i="19"/>
  <c r="L345" i="19" s="1"/>
  <c r="K344" i="19"/>
  <c r="L344" i="19" s="1"/>
  <c r="K343" i="19"/>
  <c r="L343" i="19" s="1"/>
  <c r="K342" i="19"/>
  <c r="L342" i="19" s="1"/>
  <c r="K341" i="19"/>
  <c r="L341" i="19" s="1"/>
  <c r="K340" i="19"/>
  <c r="L340" i="19" s="1"/>
  <c r="K339" i="19"/>
  <c r="L339" i="19" s="1"/>
  <c r="K338" i="19"/>
  <c r="L338" i="19" s="1"/>
  <c r="K337" i="19"/>
  <c r="L337" i="19" s="1"/>
  <c r="K336" i="19"/>
  <c r="L336" i="19" s="1"/>
  <c r="K335" i="19"/>
  <c r="L335" i="19" s="1"/>
  <c r="K334" i="19"/>
  <c r="L334" i="19" s="1"/>
  <c r="K333" i="19"/>
  <c r="L333" i="19" s="1"/>
  <c r="K332" i="19"/>
  <c r="L332" i="19" s="1"/>
  <c r="K331" i="19"/>
  <c r="L331" i="19"/>
  <c r="K330" i="19"/>
  <c r="L330" i="19" s="1"/>
  <c r="K329" i="19"/>
  <c r="L329" i="19" s="1"/>
  <c r="K328" i="19"/>
  <c r="L328" i="19" s="1"/>
  <c r="K327" i="19"/>
  <c r="L327" i="19"/>
  <c r="K326" i="19"/>
  <c r="L326" i="19" s="1"/>
  <c r="K325" i="19"/>
  <c r="L325" i="19" s="1"/>
  <c r="K324" i="19"/>
  <c r="L324" i="19" s="1"/>
  <c r="K323" i="19"/>
  <c r="L323" i="19" s="1"/>
  <c r="K322" i="19"/>
  <c r="L322" i="19" s="1"/>
  <c r="K321" i="19"/>
  <c r="L321" i="19" s="1"/>
  <c r="K320" i="19"/>
  <c r="L320" i="19"/>
  <c r="K319" i="19"/>
  <c r="L319" i="19" s="1"/>
  <c r="K318" i="19"/>
  <c r="L318" i="19" s="1"/>
  <c r="K317" i="19"/>
  <c r="L317" i="19" s="1"/>
  <c r="K316" i="19"/>
  <c r="L316" i="19"/>
  <c r="K315" i="19"/>
  <c r="L315" i="19" s="1"/>
  <c r="K314" i="19"/>
  <c r="L314" i="19" s="1"/>
  <c r="K313" i="19"/>
  <c r="L313" i="19" s="1"/>
  <c r="K312" i="19"/>
  <c r="L312" i="19" s="1"/>
  <c r="K311" i="19"/>
  <c r="L311" i="19" s="1"/>
  <c r="K310" i="19"/>
  <c r="L310" i="19" s="1"/>
  <c r="K309" i="19"/>
  <c r="L309" i="19" s="1"/>
  <c r="K308" i="19"/>
  <c r="L308" i="19" s="1"/>
  <c r="K307" i="19"/>
  <c r="L307" i="19" s="1"/>
  <c r="K306" i="19"/>
  <c r="L306" i="19" s="1"/>
  <c r="K305" i="19"/>
  <c r="L305" i="19" s="1"/>
  <c r="K304" i="19"/>
  <c r="L304" i="19" s="1"/>
  <c r="K303" i="19"/>
  <c r="L303" i="19" s="1"/>
  <c r="K302" i="19"/>
  <c r="L302" i="19" s="1"/>
  <c r="K301" i="19"/>
  <c r="L301" i="19" s="1"/>
  <c r="K300" i="19"/>
  <c r="L300" i="19" s="1"/>
  <c r="K299" i="19"/>
  <c r="L299" i="19"/>
  <c r="K298" i="19"/>
  <c r="L298" i="19" s="1"/>
  <c r="K297" i="19"/>
  <c r="L297" i="19" s="1"/>
  <c r="K296" i="19"/>
  <c r="L296" i="19" s="1"/>
  <c r="K295" i="19"/>
  <c r="L295" i="19"/>
  <c r="K294" i="19"/>
  <c r="L294" i="19" s="1"/>
  <c r="K293" i="19"/>
  <c r="L293" i="19" s="1"/>
  <c r="K292" i="19"/>
  <c r="L292" i="19" s="1"/>
  <c r="K291" i="19"/>
  <c r="L291" i="19" s="1"/>
  <c r="K290" i="19"/>
  <c r="L290" i="19" s="1"/>
  <c r="K289" i="19"/>
  <c r="L289" i="19" s="1"/>
  <c r="K288" i="19"/>
  <c r="L288" i="19"/>
  <c r="K287" i="19"/>
  <c r="L287" i="19" s="1"/>
  <c r="K286" i="19"/>
  <c r="L286" i="19" s="1"/>
  <c r="K285" i="19"/>
  <c r="L285" i="19" s="1"/>
  <c r="K284" i="19"/>
  <c r="L284" i="19"/>
  <c r="K283" i="19"/>
  <c r="L283" i="19" s="1"/>
  <c r="K282" i="19"/>
  <c r="L282" i="19" s="1"/>
  <c r="K281" i="19"/>
  <c r="L281" i="19" s="1"/>
  <c r="K280" i="19"/>
  <c r="L280" i="19" s="1"/>
  <c r="K279" i="19"/>
  <c r="L279" i="19"/>
  <c r="K278" i="19"/>
  <c r="L278" i="19" s="1"/>
  <c r="K277" i="19"/>
  <c r="L277" i="19" s="1"/>
  <c r="K276" i="19"/>
  <c r="L276" i="19" s="1"/>
  <c r="K275" i="19"/>
  <c r="L275" i="19" s="1"/>
  <c r="K274" i="19"/>
  <c r="L274" i="19" s="1"/>
  <c r="K273" i="19"/>
  <c r="L273" i="19" s="1"/>
  <c r="K272" i="19"/>
  <c r="L272" i="19"/>
  <c r="K271" i="19"/>
  <c r="L271" i="19" s="1"/>
  <c r="K270" i="19"/>
  <c r="L270" i="19" s="1"/>
  <c r="K269" i="19"/>
  <c r="L269" i="19" s="1"/>
  <c r="K268" i="19"/>
  <c r="L268" i="19" s="1"/>
  <c r="K267" i="19"/>
  <c r="L267" i="19"/>
  <c r="K266" i="19"/>
  <c r="L266" i="19" s="1"/>
  <c r="K265" i="19"/>
  <c r="L265" i="19" s="1"/>
  <c r="K264" i="19"/>
  <c r="L264" i="19" s="1"/>
  <c r="K263" i="19"/>
  <c r="L263" i="19"/>
  <c r="K262" i="19"/>
  <c r="L262" i="19" s="1"/>
  <c r="K261" i="19"/>
  <c r="L261" i="19" s="1"/>
  <c r="K260" i="19"/>
  <c r="L260" i="19" s="1"/>
  <c r="K259" i="19"/>
  <c r="L259" i="19" s="1"/>
  <c r="K258" i="19"/>
  <c r="L258" i="19" s="1"/>
  <c r="K257" i="19"/>
  <c r="L257" i="19" s="1"/>
  <c r="K256" i="19"/>
  <c r="L256" i="19"/>
  <c r="K255" i="19"/>
  <c r="L255" i="19" s="1"/>
  <c r="K254" i="19"/>
  <c r="L254" i="19" s="1"/>
  <c r="K253" i="19"/>
  <c r="L253" i="19" s="1"/>
  <c r="K252" i="19"/>
  <c r="L252" i="19"/>
  <c r="K251" i="19"/>
  <c r="L251" i="19" s="1"/>
  <c r="K250" i="19"/>
  <c r="L250" i="19" s="1"/>
  <c r="K249" i="19"/>
  <c r="L249" i="19" s="1"/>
  <c r="K248" i="19"/>
  <c r="L248" i="19" s="1"/>
  <c r="K247" i="19"/>
  <c r="L247" i="19"/>
  <c r="K246" i="19"/>
  <c r="L246" i="19" s="1"/>
  <c r="K245" i="19"/>
  <c r="L245" i="19" s="1"/>
  <c r="K244" i="19"/>
  <c r="L244" i="19" s="1"/>
  <c r="K243" i="19"/>
  <c r="L243" i="19" s="1"/>
  <c r="K242" i="19"/>
  <c r="L242" i="19" s="1"/>
  <c r="K241" i="19"/>
  <c r="L241" i="19" s="1"/>
  <c r="K240" i="19"/>
  <c r="L240" i="19"/>
  <c r="K239" i="19"/>
  <c r="L239" i="19" s="1"/>
  <c r="K238" i="19"/>
  <c r="L238" i="19" s="1"/>
  <c r="K237" i="19"/>
  <c r="L237" i="19" s="1"/>
  <c r="K236" i="19"/>
  <c r="L236" i="19" s="1"/>
  <c r="K235" i="19"/>
  <c r="L235" i="19"/>
  <c r="K234" i="19"/>
  <c r="L234" i="19" s="1"/>
  <c r="K233" i="19"/>
  <c r="L233" i="19" s="1"/>
  <c r="K232" i="19"/>
  <c r="L232" i="19" s="1"/>
  <c r="K231" i="19"/>
  <c r="L231" i="19"/>
  <c r="K230" i="19"/>
  <c r="L230" i="19" s="1"/>
  <c r="K229" i="19"/>
  <c r="L229" i="19" s="1"/>
  <c r="K228" i="19"/>
  <c r="L228" i="19" s="1"/>
  <c r="K227" i="19"/>
  <c r="L227" i="19" s="1"/>
  <c r="K226" i="19"/>
  <c r="L226" i="19" s="1"/>
  <c r="K225" i="19"/>
  <c r="L225" i="19" s="1"/>
  <c r="K224" i="19"/>
  <c r="L224" i="19"/>
  <c r="K223" i="19"/>
  <c r="L223" i="19" s="1"/>
  <c r="K222" i="19"/>
  <c r="L222" i="19" s="1"/>
  <c r="K221" i="19"/>
  <c r="L221" i="19" s="1"/>
  <c r="K220" i="19"/>
  <c r="L220" i="19"/>
  <c r="K219" i="19"/>
  <c r="L219" i="19" s="1"/>
  <c r="K218" i="19"/>
  <c r="L218" i="19" s="1"/>
  <c r="K217" i="19"/>
  <c r="L217" i="19" s="1"/>
  <c r="K216" i="19"/>
  <c r="L216" i="19" s="1"/>
  <c r="K215" i="19"/>
  <c r="L215" i="19"/>
  <c r="K214" i="19"/>
  <c r="L214" i="19" s="1"/>
  <c r="K213" i="19"/>
  <c r="L213" i="19" s="1"/>
  <c r="K212" i="19"/>
  <c r="L212" i="19" s="1"/>
  <c r="K211" i="19"/>
  <c r="L211" i="19" s="1"/>
  <c r="K210" i="19"/>
  <c r="L210" i="19" s="1"/>
  <c r="K209" i="19"/>
  <c r="L209" i="19" s="1"/>
  <c r="K208" i="19"/>
  <c r="L208" i="19"/>
  <c r="K207" i="19"/>
  <c r="L207" i="19" s="1"/>
  <c r="K206" i="19"/>
  <c r="L206" i="19" s="1"/>
  <c r="K205" i="19"/>
  <c r="L205" i="19" s="1"/>
  <c r="K204" i="19"/>
  <c r="L204" i="19" s="1"/>
  <c r="K203" i="19"/>
  <c r="L203" i="19"/>
  <c r="K202" i="19"/>
  <c r="L202" i="19" s="1"/>
  <c r="K201" i="19"/>
  <c r="L201" i="19" s="1"/>
  <c r="K200" i="19"/>
  <c r="L200" i="19" s="1"/>
  <c r="K199" i="19"/>
  <c r="L199" i="19"/>
  <c r="K198" i="19"/>
  <c r="L198" i="19" s="1"/>
  <c r="K197" i="19"/>
  <c r="L197" i="19" s="1"/>
  <c r="K196" i="19"/>
  <c r="L196" i="19" s="1"/>
  <c r="K195" i="19"/>
  <c r="L195" i="19" s="1"/>
  <c r="K194" i="19"/>
  <c r="L194" i="19" s="1"/>
  <c r="K193" i="19"/>
  <c r="L193" i="19" s="1"/>
  <c r="K192" i="19"/>
  <c r="L192" i="19"/>
  <c r="K191" i="19"/>
  <c r="L191" i="19" s="1"/>
  <c r="K190" i="19"/>
  <c r="L190" i="19" s="1"/>
  <c r="K189" i="19"/>
  <c r="L189" i="19" s="1"/>
  <c r="K188" i="19"/>
  <c r="L188" i="19"/>
  <c r="K187" i="19"/>
  <c r="L187" i="19" s="1"/>
  <c r="K186" i="19"/>
  <c r="L186" i="19" s="1"/>
  <c r="K185" i="19"/>
  <c r="L185" i="19" s="1"/>
  <c r="K184" i="19"/>
  <c r="L184" i="19" s="1"/>
  <c r="K183" i="19"/>
  <c r="L183" i="19"/>
  <c r="K182" i="19"/>
  <c r="L182" i="19" s="1"/>
  <c r="K181" i="19"/>
  <c r="L181" i="19" s="1"/>
  <c r="K180" i="19"/>
  <c r="L180" i="19" s="1"/>
  <c r="K179" i="19"/>
  <c r="L179" i="19" s="1"/>
  <c r="K178" i="19"/>
  <c r="L178" i="19" s="1"/>
  <c r="K177" i="19"/>
  <c r="L177" i="19" s="1"/>
  <c r="K176" i="19"/>
  <c r="L176" i="19"/>
  <c r="K175" i="19"/>
  <c r="L175" i="19" s="1"/>
  <c r="K174" i="19"/>
  <c r="L174" i="19" s="1"/>
  <c r="K173" i="19"/>
  <c r="L173" i="19" s="1"/>
  <c r="K172" i="19"/>
  <c r="L172" i="19" s="1"/>
  <c r="K171" i="19"/>
  <c r="L171" i="19"/>
  <c r="K170" i="19"/>
  <c r="L170" i="19" s="1"/>
  <c r="K169" i="19"/>
  <c r="L169" i="19" s="1"/>
  <c r="K168" i="19"/>
  <c r="L168" i="19" s="1"/>
  <c r="K167" i="19"/>
  <c r="L167" i="19"/>
  <c r="K166" i="19"/>
  <c r="L166" i="19" s="1"/>
  <c r="K165" i="19"/>
  <c r="L165" i="19" s="1"/>
  <c r="K164" i="19"/>
  <c r="L164" i="19" s="1"/>
  <c r="K163" i="19"/>
  <c r="L163" i="19" s="1"/>
  <c r="K162" i="19"/>
  <c r="L162" i="19" s="1"/>
  <c r="K161" i="19"/>
  <c r="L161" i="19" s="1"/>
  <c r="K160" i="19"/>
  <c r="L160" i="19"/>
  <c r="K159" i="19"/>
  <c r="L159" i="19" s="1"/>
  <c r="K158" i="19"/>
  <c r="L158" i="19" s="1"/>
  <c r="K157" i="19"/>
  <c r="L157" i="19" s="1"/>
  <c r="K156" i="19"/>
  <c r="L156" i="19"/>
  <c r="K155" i="19"/>
  <c r="L155" i="19" s="1"/>
  <c r="K154" i="19"/>
  <c r="L154" i="19" s="1"/>
  <c r="K153" i="19"/>
  <c r="L153" i="19" s="1"/>
  <c r="K152" i="19"/>
  <c r="L152" i="19" s="1"/>
  <c r="K151" i="19"/>
  <c r="L151" i="19"/>
  <c r="K150" i="19"/>
  <c r="L150" i="19" s="1"/>
  <c r="K149" i="19"/>
  <c r="L149" i="19" s="1"/>
  <c r="K148" i="19"/>
  <c r="L148" i="19" s="1"/>
  <c r="K147" i="19"/>
  <c r="L147" i="19" s="1"/>
  <c r="K146" i="19"/>
  <c r="L146" i="19" s="1"/>
  <c r="K145" i="19"/>
  <c r="L145" i="19" s="1"/>
  <c r="K144" i="19"/>
  <c r="L144" i="19"/>
  <c r="K143" i="19"/>
  <c r="L143" i="19" s="1"/>
  <c r="K142" i="19"/>
  <c r="L142" i="19" s="1"/>
  <c r="K141" i="19"/>
  <c r="L141" i="19" s="1"/>
  <c r="K140" i="19"/>
  <c r="L140" i="19" s="1"/>
  <c r="K138" i="19"/>
  <c r="L138" i="19" s="1"/>
  <c r="K137" i="19"/>
  <c r="L137" i="19"/>
  <c r="K136" i="19"/>
  <c r="L136" i="19" s="1"/>
  <c r="K135" i="19"/>
  <c r="L135" i="19" s="1"/>
  <c r="K134" i="19"/>
  <c r="L134" i="19" s="1"/>
  <c r="K133" i="19"/>
  <c r="L133" i="19"/>
  <c r="K132" i="19"/>
  <c r="L132" i="19"/>
  <c r="K131" i="19"/>
  <c r="L131" i="19" s="1"/>
  <c r="K130" i="19"/>
  <c r="L130" i="19" s="1"/>
  <c r="K129" i="19"/>
  <c r="L129" i="19"/>
  <c r="K128" i="19"/>
  <c r="L128" i="19"/>
  <c r="K127" i="19"/>
  <c r="L127" i="19"/>
  <c r="K126" i="19"/>
  <c r="L126" i="19" s="1"/>
  <c r="K125" i="19"/>
  <c r="L125" i="19" s="1"/>
  <c r="K124" i="19"/>
  <c r="L124" i="19"/>
  <c r="K123" i="19"/>
  <c r="L123" i="19" s="1"/>
  <c r="K122" i="19"/>
  <c r="L122" i="19" s="1"/>
  <c r="K121" i="19"/>
  <c r="L121" i="19" s="1"/>
  <c r="K120" i="19"/>
  <c r="L120" i="19" s="1"/>
  <c r="K119" i="19"/>
  <c r="L119" i="19"/>
  <c r="K118" i="19"/>
  <c r="L118" i="19" s="1"/>
  <c r="K117" i="19"/>
  <c r="L117" i="19"/>
  <c r="K116" i="19"/>
  <c r="L116" i="19"/>
  <c r="K115" i="19"/>
  <c r="L115" i="19" s="1"/>
  <c r="K114" i="19"/>
  <c r="L114" i="19" s="1"/>
  <c r="K113" i="19"/>
  <c r="L113" i="19"/>
  <c r="K112" i="19"/>
  <c r="L112" i="19"/>
  <c r="K111" i="19"/>
  <c r="L111" i="19"/>
  <c r="K110" i="19"/>
  <c r="L110" i="19" s="1"/>
  <c r="K109" i="19"/>
  <c r="L109" i="19"/>
  <c r="K108" i="19"/>
  <c r="L108" i="19"/>
  <c r="K107" i="19"/>
  <c r="L107" i="19" s="1"/>
  <c r="K106" i="19"/>
  <c r="L106" i="19" s="1"/>
  <c r="K105" i="19"/>
  <c r="L105" i="19" s="1"/>
  <c r="K104" i="19"/>
  <c r="L104" i="19"/>
  <c r="K103" i="19"/>
  <c r="L103" i="19"/>
  <c r="K102" i="19"/>
  <c r="L102" i="19" s="1"/>
  <c r="K101" i="19"/>
  <c r="L101" i="19"/>
  <c r="K100" i="19"/>
  <c r="L100" i="19"/>
  <c r="K99" i="19"/>
  <c r="L99" i="19" s="1"/>
  <c r="K98" i="19"/>
  <c r="L98" i="19" s="1"/>
  <c r="K97" i="19"/>
  <c r="L97" i="19"/>
  <c r="K96" i="19"/>
  <c r="L96" i="19"/>
  <c r="K95" i="19"/>
  <c r="L95" i="19"/>
  <c r="K93" i="19"/>
  <c r="L93" i="19"/>
  <c r="K92" i="19"/>
  <c r="L92" i="19" s="1"/>
  <c r="L90" i="19"/>
  <c r="L89" i="19"/>
  <c r="K88" i="19"/>
  <c r="L88" i="19" s="1"/>
  <c r="K87" i="19"/>
  <c r="L87" i="19"/>
  <c r="K86" i="19"/>
  <c r="L86" i="19"/>
  <c r="L85" i="19"/>
  <c r="L83" i="19"/>
  <c r="L80" i="19"/>
  <c r="K79" i="19"/>
  <c r="L79" i="19"/>
  <c r="K78" i="19"/>
  <c r="L78" i="19"/>
  <c r="K77" i="19"/>
  <c r="L77" i="19" s="1"/>
  <c r="K76" i="19"/>
  <c r="L76" i="19" s="1"/>
  <c r="K75" i="19"/>
  <c r="L75" i="19"/>
  <c r="K74" i="19"/>
  <c r="L74" i="19" s="1"/>
  <c r="K73" i="19"/>
  <c r="L73" i="19" s="1"/>
  <c r="K72" i="19"/>
  <c r="L72" i="19" s="1"/>
  <c r="L71" i="19"/>
  <c r="K70" i="19"/>
  <c r="L70" i="19" s="1"/>
  <c r="K69" i="19"/>
  <c r="L69" i="19" s="1"/>
  <c r="K68" i="19"/>
  <c r="L68" i="19"/>
  <c r="K66" i="19"/>
  <c r="L66" i="19"/>
  <c r="K65" i="19"/>
  <c r="L65" i="19" s="1"/>
  <c r="K64" i="19"/>
  <c r="L64" i="19" s="1"/>
  <c r="K63" i="19"/>
  <c r="L63" i="19"/>
  <c r="L61" i="19"/>
  <c r="L60" i="19"/>
  <c r="K59" i="19"/>
  <c r="L59" i="19" s="1"/>
  <c r="K55" i="19"/>
  <c r="L55" i="19" s="1"/>
  <c r="K53" i="19"/>
  <c r="L53" i="19"/>
  <c r="K51" i="19"/>
  <c r="L51" i="19"/>
  <c r="L49" i="19"/>
  <c r="L48" i="19"/>
  <c r="K47" i="19"/>
  <c r="L47" i="19" s="1"/>
  <c r="K46" i="19"/>
  <c r="L46" i="19"/>
  <c r="L45" i="19"/>
  <c r="L44" i="19"/>
  <c r="L43" i="19"/>
  <c r="K41" i="19"/>
  <c r="L41" i="19" s="1"/>
  <c r="L39" i="19"/>
  <c r="L35" i="19"/>
  <c r="K34" i="19"/>
  <c r="L34" i="19" s="1"/>
  <c r="L33" i="19"/>
  <c r="L32" i="19"/>
  <c r="K29" i="19"/>
  <c r="L29" i="19"/>
  <c r="L23" i="19"/>
  <c r="K21" i="19"/>
  <c r="L21" i="19" s="1"/>
  <c r="K20" i="19"/>
  <c r="L20" i="19" s="1"/>
  <c r="K19" i="19"/>
  <c r="L19" i="19" s="1"/>
  <c r="K18" i="19"/>
  <c r="L18" i="19" s="1"/>
  <c r="K17" i="19"/>
  <c r="L17" i="19"/>
  <c r="K16" i="19"/>
  <c r="L16" i="19"/>
  <c r="K15" i="19"/>
  <c r="L15" i="19"/>
  <c r="K14" i="19"/>
  <c r="K13" i="19"/>
  <c r="E564" i="9"/>
  <c r="AE553" i="9"/>
  <c r="AE552" i="9"/>
  <c r="AE551" i="9"/>
  <c r="AE550" i="9"/>
  <c r="AE549" i="9"/>
  <c r="AE548" i="9"/>
  <c r="AE547" i="9"/>
  <c r="AE546" i="9"/>
  <c r="AE545" i="9"/>
  <c r="AE544" i="9"/>
  <c r="AE543" i="9"/>
  <c r="AE542" i="9"/>
  <c r="AE541" i="9"/>
  <c r="AE540" i="9"/>
  <c r="AE539" i="9"/>
  <c r="AE538" i="9"/>
  <c r="AE537" i="9"/>
  <c r="AE536" i="9"/>
  <c r="AE535" i="9"/>
  <c r="AE534" i="9"/>
  <c r="AE533" i="9"/>
  <c r="AB513" i="9"/>
  <c r="AA513" i="9"/>
  <c r="Z513" i="9"/>
  <c r="Y513" i="9"/>
  <c r="X513" i="9"/>
  <c r="W513" i="9"/>
  <c r="V513" i="9"/>
  <c r="U513" i="9"/>
  <c r="T513" i="9"/>
  <c r="S513" i="9"/>
  <c r="R513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F564" i="9"/>
  <c r="C564" i="9"/>
  <c r="AG518" i="9"/>
  <c r="F518" i="9"/>
  <c r="AG519" i="9"/>
  <c r="F519" i="9"/>
  <c r="AG520" i="9"/>
  <c r="F520" i="9"/>
  <c r="AG521" i="9"/>
  <c r="F521" i="9"/>
  <c r="AG522" i="9"/>
  <c r="F522" i="9"/>
  <c r="BC523" i="9"/>
  <c r="BO523" i="9" s="1"/>
  <c r="AG523" i="9"/>
  <c r="F523" i="9"/>
  <c r="AG524" i="9"/>
  <c r="F524" i="9"/>
  <c r="AG525" i="9"/>
  <c r="F525" i="9"/>
  <c r="AG526" i="9"/>
  <c r="F526" i="9"/>
  <c r="AG527" i="9"/>
  <c r="F527" i="9"/>
  <c r="AG528" i="9"/>
  <c r="F528" i="9"/>
  <c r="AG529" i="9"/>
  <c r="F529" i="9"/>
  <c r="AG530" i="9"/>
  <c r="F530" i="9"/>
  <c r="AG531" i="9"/>
  <c r="F531" i="9"/>
  <c r="AG532" i="9"/>
  <c r="F532" i="9"/>
  <c r="AG533" i="9"/>
  <c r="F533" i="9"/>
  <c r="AG534" i="9"/>
  <c r="F534" i="9"/>
  <c r="AG535" i="9"/>
  <c r="F535" i="9"/>
  <c r="AG536" i="9"/>
  <c r="F536" i="9"/>
  <c r="AG537" i="9"/>
  <c r="F537" i="9"/>
  <c r="AG538" i="9"/>
  <c r="F538" i="9"/>
  <c r="AG539" i="9"/>
  <c r="F539" i="9"/>
  <c r="AG540" i="9"/>
  <c r="F540" i="9"/>
  <c r="AG541" i="9"/>
  <c r="F541" i="9"/>
  <c r="AG542" i="9"/>
  <c r="F542" i="9"/>
  <c r="AG543" i="9"/>
  <c r="F543" i="9"/>
  <c r="AG544" i="9"/>
  <c r="F544" i="9"/>
  <c r="BC545" i="9"/>
  <c r="BO545" i="9" s="1"/>
  <c r="AG545" i="9"/>
  <c r="F545" i="9"/>
  <c r="AG546" i="9"/>
  <c r="F546" i="9"/>
  <c r="AG547" i="9"/>
  <c r="F547" i="9"/>
  <c r="AG548" i="9"/>
  <c r="F548" i="9"/>
  <c r="AG549" i="9"/>
  <c r="F549" i="9"/>
  <c r="AG550" i="9"/>
  <c r="F550" i="9"/>
  <c r="AG551" i="9"/>
  <c r="F551" i="9"/>
  <c r="AG552" i="9"/>
  <c r="F552" i="9"/>
  <c r="AG553" i="9"/>
  <c r="F553" i="9"/>
  <c r="AH518" i="9"/>
  <c r="AH519" i="9"/>
  <c r="AH520" i="9"/>
  <c r="AH521" i="9"/>
  <c r="AH522" i="9"/>
  <c r="AH523" i="9"/>
  <c r="AH524" i="9"/>
  <c r="AH525" i="9"/>
  <c r="AH526" i="9"/>
  <c r="AH527" i="9"/>
  <c r="AH528" i="9"/>
  <c r="AH529" i="9"/>
  <c r="AH530" i="9"/>
  <c r="AH531" i="9"/>
  <c r="AH532" i="9"/>
  <c r="AH533" i="9"/>
  <c r="AH534" i="9"/>
  <c r="AH535" i="9"/>
  <c r="AH536" i="9"/>
  <c r="AH537" i="9"/>
  <c r="AH538" i="9"/>
  <c r="AH539" i="9"/>
  <c r="AH540" i="9"/>
  <c r="AH541" i="9"/>
  <c r="AH542" i="9"/>
  <c r="AH543" i="9"/>
  <c r="AH544" i="9"/>
  <c r="AH545" i="9"/>
  <c r="AH546" i="9"/>
  <c r="AH547" i="9"/>
  <c r="AH548" i="9"/>
  <c r="AH549" i="9"/>
  <c r="AH550" i="9"/>
  <c r="AH551" i="9"/>
  <c r="AH552" i="9"/>
  <c r="AH553" i="9"/>
  <c r="AJ553" i="9"/>
  <c r="AI553" i="9"/>
  <c r="AJ552" i="9"/>
  <c r="AI552" i="9"/>
  <c r="AJ551" i="9"/>
  <c r="AI551" i="9"/>
  <c r="AJ550" i="9"/>
  <c r="AI550" i="9"/>
  <c r="AJ549" i="9"/>
  <c r="AI549" i="9"/>
  <c r="AJ548" i="9"/>
  <c r="AI548" i="9"/>
  <c r="AJ547" i="9"/>
  <c r="AI547" i="9"/>
  <c r="AJ546" i="9"/>
  <c r="AI546" i="9"/>
  <c r="AJ545" i="9"/>
  <c r="AI545" i="9"/>
  <c r="AJ544" i="9"/>
  <c r="AI544" i="9"/>
  <c r="AJ543" i="9"/>
  <c r="AI543" i="9"/>
  <c r="AJ542" i="9"/>
  <c r="AI542" i="9"/>
  <c r="AJ541" i="9"/>
  <c r="AI541" i="9"/>
  <c r="AJ540" i="9"/>
  <c r="AI540" i="9"/>
  <c r="AJ539" i="9"/>
  <c r="AI539" i="9"/>
  <c r="AJ538" i="9"/>
  <c r="AI538" i="9"/>
  <c r="AJ537" i="9"/>
  <c r="AI537" i="9"/>
  <c r="AJ536" i="9"/>
  <c r="AI536" i="9"/>
  <c r="AJ535" i="9"/>
  <c r="AI535" i="9"/>
  <c r="AJ534" i="9"/>
  <c r="AI534" i="9"/>
  <c r="AJ533" i="9"/>
  <c r="AI533" i="9"/>
  <c r="AJ532" i="9"/>
  <c r="AI532" i="9"/>
  <c r="AJ531" i="9"/>
  <c r="AI531" i="9"/>
  <c r="AJ530" i="9"/>
  <c r="AI530" i="9"/>
  <c r="AJ529" i="9"/>
  <c r="AI529" i="9"/>
  <c r="AJ528" i="9"/>
  <c r="AI528" i="9"/>
  <c r="AJ527" i="9"/>
  <c r="AI527" i="9"/>
  <c r="AJ526" i="9"/>
  <c r="AI526" i="9"/>
  <c r="AJ525" i="9"/>
  <c r="AI525" i="9"/>
  <c r="AJ524" i="9"/>
  <c r="AI524" i="9"/>
  <c r="AJ523" i="9"/>
  <c r="AI523" i="9"/>
  <c r="AJ522" i="9"/>
  <c r="AI522" i="9"/>
  <c r="AJ521" i="9"/>
  <c r="AI521" i="9"/>
  <c r="AJ520" i="9"/>
  <c r="AI520" i="9"/>
  <c r="AJ519" i="9"/>
  <c r="AI519" i="9"/>
  <c r="AJ518" i="9"/>
  <c r="AI518" i="9"/>
  <c r="F10" i="19"/>
  <c r="F9" i="19"/>
  <c r="F6" i="19"/>
  <c r="F5" i="19"/>
  <c r="Q513" i="9"/>
  <c r="U512" i="9"/>
  <c r="T512" i="9"/>
  <c r="S512" i="9"/>
  <c r="R512" i="9"/>
  <c r="Q512" i="9"/>
  <c r="C37" i="9"/>
  <c r="B37" i="9"/>
  <c r="B21" i="9"/>
  <c r="B22" i="9"/>
  <c r="C22" i="9"/>
  <c r="F22" i="9"/>
  <c r="R11" i="19"/>
  <c r="BF717" i="9" l="1"/>
  <c r="BG717" i="9"/>
  <c r="BG791" i="9"/>
  <c r="BA541" i="9"/>
  <c r="BH541" i="9" s="1"/>
  <c r="BM541" i="9" s="1"/>
  <c r="BF708" i="9"/>
  <c r="BB729" i="9"/>
  <c r="BN729" i="9" s="1"/>
  <c r="BK1375" i="9"/>
  <c r="BI1375" i="9" s="1"/>
  <c r="BF611" i="9"/>
  <c r="BF1010" i="9"/>
  <c r="BG611" i="9"/>
  <c r="BK1509" i="9"/>
  <c r="BI1509" i="9" s="1"/>
  <c r="BR1252" i="9"/>
  <c r="BK1260" i="9"/>
  <c r="BI1260" i="9" s="1"/>
  <c r="BL1260" i="9"/>
  <c r="BJ1260" i="9" s="1"/>
  <c r="BR1260" i="9" s="1"/>
  <c r="BM1467" i="9"/>
  <c r="BM1398" i="9"/>
  <c r="BM1219" i="9"/>
  <c r="BM1287" i="9"/>
  <c r="BM934" i="9"/>
  <c r="R9" i="19"/>
  <c r="I9" i="19" s="1"/>
  <c r="K9" i="19" s="1"/>
  <c r="BL533" i="9"/>
  <c r="BJ533" i="9" s="1"/>
  <c r="BK526" i="9"/>
  <c r="BI526" i="9" s="1"/>
  <c r="L22" i="19"/>
  <c r="R6" i="19"/>
  <c r="BG770" i="9"/>
  <c r="BG900" i="9"/>
  <c r="BF973" i="9"/>
  <c r="BG1010" i="9"/>
  <c r="BM804" i="9"/>
  <c r="BM949" i="9"/>
  <c r="H78" i="21"/>
  <c r="H20" i="21"/>
  <c r="H169" i="21"/>
  <c r="BR1407" i="9"/>
  <c r="BM1295" i="9"/>
  <c r="BR1128" i="9"/>
  <c r="BR1112" i="9"/>
  <c r="BM851" i="9"/>
  <c r="BG973" i="9"/>
  <c r="BM714" i="9"/>
  <c r="BM737" i="9"/>
  <c r="BM805" i="9"/>
  <c r="BM857" i="9"/>
  <c r="BM926" i="9"/>
  <c r="BM975" i="9"/>
  <c r="H186" i="21"/>
  <c r="BR1390" i="9"/>
  <c r="BM1276" i="9"/>
  <c r="BM1259" i="9"/>
  <c r="BR1251" i="9"/>
  <c r="BM1238" i="9"/>
  <c r="BM1239" i="9"/>
  <c r="BM1254" i="9"/>
  <c r="BM1158" i="9"/>
  <c r="BR1130" i="9"/>
  <c r="BR1122" i="9"/>
  <c r="BM1300" i="9"/>
  <c r="BM1307" i="9"/>
  <c r="BM1304" i="9"/>
  <c r="BM1129" i="9"/>
  <c r="BM1121" i="9"/>
  <c r="BM1113" i="9"/>
  <c r="BM893" i="9"/>
  <c r="BM577" i="9"/>
  <c r="BM675" i="9"/>
  <c r="BM707" i="9"/>
  <c r="BM760" i="9"/>
  <c r="BM797" i="9"/>
  <c r="BM942" i="9"/>
  <c r="H79" i="21"/>
  <c r="H158" i="21"/>
  <c r="H171" i="21"/>
  <c r="H179" i="21"/>
  <c r="H191" i="21"/>
  <c r="H199" i="21"/>
  <c r="BM1339" i="9"/>
  <c r="BM1291" i="9"/>
  <c r="BQ1264" i="9"/>
  <c r="BG630" i="9"/>
  <c r="L14" i="19"/>
  <c r="BR1261" i="9"/>
  <c r="BR1257" i="9"/>
  <c r="BR1136" i="9"/>
  <c r="BR1253" i="9"/>
  <c r="BR1265" i="9"/>
  <c r="BR1267" i="9"/>
  <c r="BR1269" i="9"/>
  <c r="BR1271" i="9"/>
  <c r="BR1409" i="9"/>
  <c r="BR1460" i="9"/>
  <c r="BR1458" i="9"/>
  <c r="BQ1460" i="9"/>
  <c r="AW1460" i="9" s="1"/>
  <c r="AV1460" i="9" s="1"/>
  <c r="BF617" i="9"/>
  <c r="BF791" i="9"/>
  <c r="BM873" i="9"/>
  <c r="BG939" i="9"/>
  <c r="BM752" i="9"/>
  <c r="BM977" i="9"/>
  <c r="H151" i="21"/>
  <c r="H164" i="21"/>
  <c r="BR1477" i="9"/>
  <c r="BR1367" i="9"/>
  <c r="BR1385" i="9"/>
  <c r="BR1368" i="9"/>
  <c r="BM973" i="9"/>
  <c r="K8" i="19"/>
  <c r="L8" i="19" s="1"/>
  <c r="BG617" i="9"/>
  <c r="BF854" i="9"/>
  <c r="H194" i="21"/>
  <c r="BR1478" i="9"/>
  <c r="BR1480" i="9"/>
  <c r="BM1459" i="9"/>
  <c r="BM1447" i="9"/>
  <c r="BR1392" i="9"/>
  <c r="BR1402" i="9"/>
  <c r="BL1511" i="9"/>
  <c r="BJ1511" i="9" s="1"/>
  <c r="BR1511" i="9" s="1"/>
  <c r="BK1511" i="9"/>
  <c r="BI1511" i="9" s="1"/>
  <c r="BM1476" i="9"/>
  <c r="BL1373" i="9"/>
  <c r="BJ1373" i="9" s="1"/>
  <c r="BR1373" i="9" s="1"/>
  <c r="BK1373" i="9"/>
  <c r="BI1373" i="9" s="1"/>
  <c r="BL1362" i="9"/>
  <c r="BJ1362" i="9" s="1"/>
  <c r="BR1362" i="9" s="1"/>
  <c r="BK1362" i="9"/>
  <c r="BI1362" i="9" s="1"/>
  <c r="BQ1362" i="9" s="1"/>
  <c r="BR1399" i="9"/>
  <c r="BL1391" i="9"/>
  <c r="BJ1391" i="9" s="1"/>
  <c r="BR1391" i="9" s="1"/>
  <c r="BK1391" i="9"/>
  <c r="BI1391" i="9" s="1"/>
  <c r="BM1353" i="9"/>
  <c r="BL1382" i="9"/>
  <c r="BJ1382" i="9" s="1"/>
  <c r="BR1382" i="9" s="1"/>
  <c r="BK1382" i="9"/>
  <c r="BI1382" i="9" s="1"/>
  <c r="BK1272" i="9"/>
  <c r="BI1272" i="9" s="1"/>
  <c r="BQ1272" i="9" s="1"/>
  <c r="BL1272" i="9"/>
  <c r="BJ1272" i="9" s="1"/>
  <c r="BR1272" i="9" s="1"/>
  <c r="BG575" i="9"/>
  <c r="F7" i="19"/>
  <c r="BF576" i="9"/>
  <c r="I5" i="19"/>
  <c r="BG627" i="9"/>
  <c r="BG781" i="9"/>
  <c r="BM855" i="9"/>
  <c r="BF899" i="9"/>
  <c r="BB1023" i="9"/>
  <c r="BN1023" i="9" s="1"/>
  <c r="BE1078" i="9"/>
  <c r="BM670" i="9"/>
  <c r="BM710" i="9"/>
  <c r="BM792" i="9"/>
  <c r="BM824" i="9"/>
  <c r="BM884" i="9"/>
  <c r="BM930" i="9"/>
  <c r="H94" i="21"/>
  <c r="H137" i="21"/>
  <c r="H153" i="21"/>
  <c r="H174" i="21"/>
  <c r="H188" i="21"/>
  <c r="H202" i="21"/>
  <c r="BR1516" i="9"/>
  <c r="BM1465" i="9"/>
  <c r="BM1480" i="9"/>
  <c r="BK1387" i="9"/>
  <c r="BI1387" i="9" s="1"/>
  <c r="BL1387" i="9"/>
  <c r="BJ1387" i="9" s="1"/>
  <c r="BR1387" i="9" s="1"/>
  <c r="BM1402" i="9"/>
  <c r="BR1386" i="9"/>
  <c r="BR1380" i="9"/>
  <c r="BR1398" i="9"/>
  <c r="BR1393" i="9"/>
  <c r="BM1407" i="9"/>
  <c r="BM1377" i="9"/>
  <c r="BM1341" i="9"/>
  <c r="BM1500" i="9"/>
  <c r="BM1345" i="9"/>
  <c r="BM1320" i="9"/>
  <c r="BM1194" i="9"/>
  <c r="BM1369" i="9"/>
  <c r="BM1347" i="9"/>
  <c r="BR1140" i="9"/>
  <c r="BR1509" i="9"/>
  <c r="BR1514" i="9"/>
  <c r="BR1475" i="9"/>
  <c r="BM1443" i="9"/>
  <c r="BM1439" i="9"/>
  <c r="BM1431" i="9"/>
  <c r="BM1423" i="9"/>
  <c r="BR1366" i="9"/>
  <c r="BK1386" i="9"/>
  <c r="BI1386" i="9" s="1"/>
  <c r="BM1251" i="9"/>
  <c r="BM1247" i="9"/>
  <c r="BM1243" i="9"/>
  <c r="BM1182" i="9"/>
  <c r="BM1174" i="9"/>
  <c r="BM1166" i="9"/>
  <c r="BR1127" i="9"/>
  <c r="BR1119" i="9"/>
  <c r="BR1114" i="9"/>
  <c r="BM1221" i="9"/>
  <c r="BM1128" i="9"/>
  <c r="BM1120" i="9"/>
  <c r="BM1112" i="9"/>
  <c r="BM1226" i="9"/>
  <c r="BR1395" i="9"/>
  <c r="BM1446" i="9"/>
  <c r="BM1504" i="9"/>
  <c r="BR1512" i="9"/>
  <c r="BR1370" i="9"/>
  <c r="BR1508" i="9"/>
  <c r="BR1377" i="9"/>
  <c r="BM1475" i="9"/>
  <c r="BM1197" i="9"/>
  <c r="BM1337" i="9"/>
  <c r="BM1193" i="9"/>
  <c r="BR1250" i="9"/>
  <c r="BM1406" i="9"/>
  <c r="BM1491" i="9"/>
  <c r="BM1469" i="9"/>
  <c r="BM1438" i="9"/>
  <c r="BM1430" i="9"/>
  <c r="BM1422" i="9"/>
  <c r="BR1384" i="9"/>
  <c r="BR1404" i="9"/>
  <c r="BM1284" i="9"/>
  <c r="BR1255" i="9"/>
  <c r="BM1235" i="9"/>
  <c r="BM1250" i="9"/>
  <c r="BM1258" i="9"/>
  <c r="BM1181" i="9"/>
  <c r="BM1173" i="9"/>
  <c r="BM1165" i="9"/>
  <c r="BR1118" i="9"/>
  <c r="BM1282" i="9"/>
  <c r="BR1125" i="9"/>
  <c r="BR1117" i="9"/>
  <c r="BM1230" i="9"/>
  <c r="BR1394" i="9"/>
  <c r="BM1463" i="9"/>
  <c r="BR1376" i="9"/>
  <c r="BM1343" i="9"/>
  <c r="BR1383" i="9"/>
  <c r="BQ1507" i="9"/>
  <c r="BR1513" i="9"/>
  <c r="BM1354" i="9"/>
  <c r="BM1308" i="9"/>
  <c r="BM1190" i="9"/>
  <c r="BM1404" i="9"/>
  <c r="BM1296" i="9"/>
  <c r="BM621" i="9"/>
  <c r="BM1496" i="9"/>
  <c r="BR1481" i="9"/>
  <c r="BR1482" i="9"/>
  <c r="BR1474" i="9"/>
  <c r="BM1461" i="9"/>
  <c r="BM1280" i="9"/>
  <c r="BR1126" i="9"/>
  <c r="BR1111" i="9"/>
  <c r="BR1132" i="9"/>
  <c r="BR1124" i="9"/>
  <c r="BM1217" i="9"/>
  <c r="BM1198" i="9"/>
  <c r="BR1403" i="9"/>
  <c r="BM1442" i="9"/>
  <c r="BM1499" i="9"/>
  <c r="BM1374" i="9"/>
  <c r="BR1372" i="9"/>
  <c r="BR1378" i="9"/>
  <c r="BM1378" i="9"/>
  <c r="BQ1506" i="9"/>
  <c r="BM1508" i="9"/>
  <c r="BR1406" i="9"/>
  <c r="BR1483" i="9"/>
  <c r="BR1408" i="9"/>
  <c r="BR1381" i="9"/>
  <c r="BR1401" i="9"/>
  <c r="BR1396" i="9"/>
  <c r="BR1405" i="9"/>
  <c r="BM1255" i="9"/>
  <c r="BM1292" i="9"/>
  <c r="BM1137" i="9"/>
  <c r="BM1154" i="9"/>
  <c r="BM1319" i="9"/>
  <c r="BM1223" i="9"/>
  <c r="BM1133" i="9"/>
  <c r="BM1125" i="9"/>
  <c r="BM1117" i="9"/>
  <c r="BM1202" i="9"/>
  <c r="BR1379" i="9"/>
  <c r="BQ1458" i="9"/>
  <c r="BR1515" i="9"/>
  <c r="BM1483" i="9"/>
  <c r="BM1488" i="9"/>
  <c r="BR1365" i="9"/>
  <c r="BM1365" i="9"/>
  <c r="BM1507" i="9"/>
  <c r="BM1189" i="9"/>
  <c r="BM1312" i="9"/>
  <c r="BR1476" i="9"/>
  <c r="BR1479" i="9"/>
  <c r="BM1408" i="9"/>
  <c r="BM1435" i="9"/>
  <c r="BM1427" i="9"/>
  <c r="BM1419" i="9"/>
  <c r="BM1358" i="9"/>
  <c r="BK1398" i="9"/>
  <c r="BI1398" i="9" s="1"/>
  <c r="BK1380" i="9"/>
  <c r="BI1380" i="9" s="1"/>
  <c r="BK1393" i="9"/>
  <c r="BI1393" i="9" s="1"/>
  <c r="BR1371" i="9"/>
  <c r="BM1231" i="9"/>
  <c r="BM1246" i="9"/>
  <c r="BM1242" i="9"/>
  <c r="BM1186" i="9"/>
  <c r="BM1178" i="9"/>
  <c r="BM1170" i="9"/>
  <c r="BM1162" i="9"/>
  <c r="BM1136" i="9"/>
  <c r="BM1156" i="9"/>
  <c r="BM1160" i="9"/>
  <c r="BR1131" i="9"/>
  <c r="BR1123" i="9"/>
  <c r="BR1116" i="9"/>
  <c r="BR1110" i="9"/>
  <c r="BM1303" i="9"/>
  <c r="BM1315" i="9"/>
  <c r="BM1132" i="9"/>
  <c r="BM1124" i="9"/>
  <c r="BM1116" i="9"/>
  <c r="BM1201" i="9"/>
  <c r="BM1487" i="9"/>
  <c r="BR1410" i="9"/>
  <c r="BR1364" i="9"/>
  <c r="BM1362" i="9"/>
  <c r="BR1389" i="9"/>
  <c r="BM1495" i="9"/>
  <c r="BR1137" i="9"/>
  <c r="BR1141" i="9"/>
  <c r="BM1366" i="9"/>
  <c r="BM1370" i="9"/>
  <c r="BM629" i="9"/>
  <c r="BM1414" i="9"/>
  <c r="BM1434" i="9"/>
  <c r="BM1426" i="9"/>
  <c r="BM1418" i="9"/>
  <c r="BR1400" i="9"/>
  <c r="BR1375" i="9"/>
  <c r="BR1397" i="9"/>
  <c r="BM1288" i="9"/>
  <c r="BM1234" i="9"/>
  <c r="BM1185" i="9"/>
  <c r="BM1177" i="9"/>
  <c r="BM1169" i="9"/>
  <c r="BR1115" i="9"/>
  <c r="BR1264" i="9"/>
  <c r="BM1311" i="9"/>
  <c r="BR1129" i="9"/>
  <c r="BR1121" i="9"/>
  <c r="BR1113" i="9"/>
  <c r="BM1484" i="9"/>
  <c r="BM1381" i="9"/>
  <c r="BM1361" i="9"/>
  <c r="BM1386" i="9"/>
  <c r="BR1363" i="9"/>
  <c r="BM1373" i="9"/>
  <c r="BM1357" i="9"/>
  <c r="BM1415" i="9"/>
  <c r="BM1382" i="9"/>
  <c r="BM1316" i="9"/>
  <c r="BM1479" i="9"/>
  <c r="BM1278" i="9"/>
  <c r="BM1215" i="9"/>
  <c r="BM1400" i="9"/>
  <c r="BR1263" i="9"/>
  <c r="BR1388" i="9"/>
  <c r="BR1259" i="9"/>
  <c r="BM1299" i="9"/>
  <c r="I568" i="9"/>
  <c r="N752" i="9"/>
  <c r="N784" i="9"/>
  <c r="I800" i="9"/>
  <c r="I848" i="9"/>
  <c r="BL1369" i="9"/>
  <c r="BJ1369" i="9" s="1"/>
  <c r="BR1369" i="9" s="1"/>
  <c r="N744" i="9"/>
  <c r="I896" i="9"/>
  <c r="BF604" i="9"/>
  <c r="BF716" i="9"/>
  <c r="BG833" i="9"/>
  <c r="BF940" i="9"/>
  <c r="I608" i="9"/>
  <c r="I776" i="9"/>
  <c r="BF878" i="9"/>
  <c r="BB534" i="9"/>
  <c r="BN534" i="9" s="1"/>
  <c r="BG926" i="9"/>
  <c r="BB567" i="9"/>
  <c r="BN567" i="9" s="1"/>
  <c r="BF534" i="9"/>
  <c r="BD551" i="9"/>
  <c r="BP551" i="9" s="1"/>
  <c r="BG604" i="9"/>
  <c r="BG716" i="9"/>
  <c r="BF840" i="9"/>
  <c r="BG940" i="9"/>
  <c r="I736" i="9"/>
  <c r="N792" i="9"/>
  <c r="I808" i="9"/>
  <c r="I888" i="9"/>
  <c r="BL1485" i="9"/>
  <c r="BJ1485" i="9" s="1"/>
  <c r="BR1485" i="9" s="1"/>
  <c r="BK1406" i="9"/>
  <c r="BI1406" i="9" s="1"/>
  <c r="BG541" i="9"/>
  <c r="BA540" i="9"/>
  <c r="BH540" i="9" s="1"/>
  <c r="BM540" i="9" s="1"/>
  <c r="BF729" i="9"/>
  <c r="BG840" i="9"/>
  <c r="BG889" i="9"/>
  <c r="BG942" i="9"/>
  <c r="BG976" i="9"/>
  <c r="BK1263" i="9"/>
  <c r="BI1263" i="9" s="1"/>
  <c r="BF833" i="9"/>
  <c r="BG878" i="9"/>
  <c r="BA534" i="9"/>
  <c r="BH534" i="9" s="1"/>
  <c r="BM534" i="9" s="1"/>
  <c r="BD533" i="9"/>
  <c r="BP533" i="9" s="1"/>
  <c r="BD519" i="9"/>
  <c r="BP519" i="9" s="1"/>
  <c r="BF797" i="9"/>
  <c r="BG831" i="9"/>
  <c r="BK1388" i="9"/>
  <c r="BI1388" i="9" s="1"/>
  <c r="BC533" i="9"/>
  <c r="BO533" i="9" s="1"/>
  <c r="BF749" i="9"/>
  <c r="BG797" i="9"/>
  <c r="BD831" i="9"/>
  <c r="BP831" i="9" s="1"/>
  <c r="BF856" i="9"/>
  <c r="BF949" i="9"/>
  <c r="BK1383" i="9"/>
  <c r="BI1383" i="9" s="1"/>
  <c r="H95" i="21"/>
  <c r="H138" i="21"/>
  <c r="H154" i="21"/>
  <c r="H172" i="21"/>
  <c r="H168" i="21"/>
  <c r="H22" i="21"/>
  <c r="H38" i="21"/>
  <c r="H59" i="21"/>
  <c r="H180" i="21"/>
  <c r="H182" i="21"/>
  <c r="H166" i="21"/>
  <c r="H122" i="21"/>
  <c r="H102" i="21"/>
  <c r="H131" i="21"/>
  <c r="H119" i="21"/>
  <c r="N584" i="9"/>
  <c r="I584" i="9"/>
  <c r="BG532" i="9"/>
  <c r="BF755" i="9"/>
  <c r="BG772" i="9"/>
  <c r="BF861" i="9"/>
  <c r="N564" i="9"/>
  <c r="BG755" i="9"/>
  <c r="BG971" i="9"/>
  <c r="BA753" i="9"/>
  <c r="BH753" i="9" s="1"/>
  <c r="BM753" i="9" s="1"/>
  <c r="BB797" i="9"/>
  <c r="BN797" i="9" s="1"/>
  <c r="BL833" i="9"/>
  <c r="BJ833" i="9" s="1"/>
  <c r="BC532" i="9"/>
  <c r="BO532" i="9" s="1"/>
  <c r="BB532" i="9"/>
  <c r="BN532" i="9" s="1"/>
  <c r="BA532" i="9"/>
  <c r="BH532" i="9" s="1"/>
  <c r="BM532" i="9" s="1"/>
  <c r="BF577" i="9"/>
  <c r="BE723" i="9"/>
  <c r="BK723" i="9" s="1"/>
  <c r="BI723" i="9" s="1"/>
  <c r="BG729" i="9"/>
  <c r="BF944" i="9"/>
  <c r="BD984" i="9"/>
  <c r="BP984" i="9" s="1"/>
  <c r="BA999" i="9"/>
  <c r="BH999" i="9" s="1"/>
  <c r="BM999" i="9" s="1"/>
  <c r="BK1137" i="9"/>
  <c r="BI1137" i="9" s="1"/>
  <c r="BQ1137" i="9" s="1"/>
  <c r="BG749" i="9"/>
  <c r="BG929" i="9"/>
  <c r="BC546" i="9"/>
  <c r="BO546" i="9" s="1"/>
  <c r="BG577" i="9"/>
  <c r="BG944" i="9"/>
  <c r="AE585" i="9"/>
  <c r="D585" i="9" s="1"/>
  <c r="M585" i="9" s="1"/>
  <c r="BF532" i="9"/>
  <c r="BD532" i="9"/>
  <c r="BP532" i="9" s="1"/>
  <c r="BG737" i="9"/>
  <c r="BF772" i="9"/>
  <c r="BF770" i="9"/>
  <c r="BF781" i="9"/>
  <c r="BF884" i="9"/>
  <c r="BG898" i="9"/>
  <c r="BF907" i="9"/>
  <c r="BE755" i="9"/>
  <c r="BL755" i="9" s="1"/>
  <c r="BJ755" i="9" s="1"/>
  <c r="AF572" i="9"/>
  <c r="N1105" i="9"/>
  <c r="M1105" i="9"/>
  <c r="L1105" i="9"/>
  <c r="N1097" i="9"/>
  <c r="M1097" i="9"/>
  <c r="L1097" i="9"/>
  <c r="N1089" i="9"/>
  <c r="M1089" i="9"/>
  <c r="L1089" i="9"/>
  <c r="I1081" i="9"/>
  <c r="M1081" i="9"/>
  <c r="L1081" i="9"/>
  <c r="N1073" i="9"/>
  <c r="M1073" i="9"/>
  <c r="L1073" i="9"/>
  <c r="N1065" i="9"/>
  <c r="M1065" i="9"/>
  <c r="L1065" i="9"/>
  <c r="N1057" i="9"/>
  <c r="M1057" i="9"/>
  <c r="L1057" i="9"/>
  <c r="N1049" i="9"/>
  <c r="M1049" i="9"/>
  <c r="L1049" i="9"/>
  <c r="I1041" i="9"/>
  <c r="M1041" i="9"/>
  <c r="L1041" i="9"/>
  <c r="N1033" i="9"/>
  <c r="M1033" i="9"/>
  <c r="L1033" i="9"/>
  <c r="N1025" i="9"/>
  <c r="M1025" i="9"/>
  <c r="L1025" i="9"/>
  <c r="I1017" i="9"/>
  <c r="M1017" i="9"/>
  <c r="L1017" i="9"/>
  <c r="I1009" i="9"/>
  <c r="M1009" i="9"/>
  <c r="L1009" i="9"/>
  <c r="N1001" i="9"/>
  <c r="M1001" i="9"/>
  <c r="L1001" i="9"/>
  <c r="I993" i="9"/>
  <c r="M993" i="9"/>
  <c r="L993" i="9"/>
  <c r="I985" i="9"/>
  <c r="M985" i="9"/>
  <c r="L985" i="9"/>
  <c r="N977" i="9"/>
  <c r="M977" i="9"/>
  <c r="L977" i="9"/>
  <c r="I969" i="9"/>
  <c r="M969" i="9"/>
  <c r="L969" i="9"/>
  <c r="M961" i="9"/>
  <c r="L961" i="9"/>
  <c r="M953" i="9"/>
  <c r="L953" i="9"/>
  <c r="I945" i="9"/>
  <c r="M945" i="9"/>
  <c r="L945" i="9"/>
  <c r="N937" i="9"/>
  <c r="M937" i="9"/>
  <c r="L937" i="9"/>
  <c r="M929" i="9"/>
  <c r="L929" i="9"/>
  <c r="I921" i="9"/>
  <c r="M921" i="9"/>
  <c r="L921" i="9"/>
  <c r="M913" i="9"/>
  <c r="L913" i="9"/>
  <c r="M905" i="9"/>
  <c r="L905" i="9"/>
  <c r="M897" i="9"/>
  <c r="L897" i="9"/>
  <c r="M889" i="9"/>
  <c r="L889" i="9"/>
  <c r="M881" i="9"/>
  <c r="L881" i="9"/>
  <c r="M873" i="9"/>
  <c r="L873" i="9"/>
  <c r="M865" i="9"/>
  <c r="L865" i="9"/>
  <c r="M857" i="9"/>
  <c r="L857" i="9"/>
  <c r="M849" i="9"/>
  <c r="L849" i="9"/>
  <c r="M841" i="9"/>
  <c r="L841" i="9"/>
  <c r="M833" i="9"/>
  <c r="L833" i="9"/>
  <c r="M825" i="9"/>
  <c r="L825" i="9"/>
  <c r="M817" i="9"/>
  <c r="L817" i="9"/>
  <c r="M809" i="9"/>
  <c r="L809" i="9"/>
  <c r="M801" i="9"/>
  <c r="L801" i="9"/>
  <c r="M793" i="9"/>
  <c r="L793" i="9"/>
  <c r="M785" i="9"/>
  <c r="L785" i="9"/>
  <c r="M777" i="9"/>
  <c r="L777" i="9"/>
  <c r="M769" i="9"/>
  <c r="L769" i="9"/>
  <c r="M761" i="9"/>
  <c r="L761" i="9"/>
  <c r="M753" i="9"/>
  <c r="L753" i="9"/>
  <c r="M745" i="9"/>
  <c r="L745" i="9"/>
  <c r="M737" i="9"/>
  <c r="L737" i="9"/>
  <c r="M729" i="9"/>
  <c r="L729" i="9"/>
  <c r="M721" i="9"/>
  <c r="L721" i="9"/>
  <c r="N713" i="9"/>
  <c r="M713" i="9"/>
  <c r="L713" i="9"/>
  <c r="I705" i="9"/>
  <c r="M705" i="9"/>
  <c r="L705" i="9"/>
  <c r="N697" i="9"/>
  <c r="M697" i="9"/>
  <c r="L697" i="9"/>
  <c r="N689" i="9"/>
  <c r="M689" i="9"/>
  <c r="L689" i="9"/>
  <c r="N681" i="9"/>
  <c r="M681" i="9"/>
  <c r="L681" i="9"/>
  <c r="I673" i="9"/>
  <c r="M673" i="9"/>
  <c r="L673" i="9"/>
  <c r="I665" i="9"/>
  <c r="M665" i="9"/>
  <c r="L665" i="9"/>
  <c r="I657" i="9"/>
  <c r="M657" i="9"/>
  <c r="L657" i="9"/>
  <c r="N649" i="9"/>
  <c r="M649" i="9"/>
  <c r="L649" i="9"/>
  <c r="N641" i="9"/>
  <c r="M641" i="9"/>
  <c r="L641" i="9"/>
  <c r="N633" i="9"/>
  <c r="M633" i="9"/>
  <c r="L633" i="9"/>
  <c r="I625" i="9"/>
  <c r="M625" i="9"/>
  <c r="L625" i="9"/>
  <c r="N617" i="9"/>
  <c r="M617" i="9"/>
  <c r="L617" i="9"/>
  <c r="I609" i="9"/>
  <c r="M609" i="9"/>
  <c r="L609" i="9"/>
  <c r="M601" i="9"/>
  <c r="L601" i="9"/>
  <c r="L566" i="9"/>
  <c r="M566" i="9"/>
  <c r="I785" i="9"/>
  <c r="I841" i="9"/>
  <c r="N849" i="9"/>
  <c r="I865" i="9"/>
  <c r="N889" i="9"/>
  <c r="N897" i="9"/>
  <c r="N913" i="9"/>
  <c r="I937" i="9"/>
  <c r="I977" i="9"/>
  <c r="N1041" i="9"/>
  <c r="N1104" i="9"/>
  <c r="M1104" i="9"/>
  <c r="L1104" i="9"/>
  <c r="I1096" i="9"/>
  <c r="L1096" i="9"/>
  <c r="M1096" i="9"/>
  <c r="I1088" i="9"/>
  <c r="M1088" i="9"/>
  <c r="L1088" i="9"/>
  <c r="N1080" i="9"/>
  <c r="M1080" i="9"/>
  <c r="L1080" i="9"/>
  <c r="N1072" i="9"/>
  <c r="M1072" i="9"/>
  <c r="L1072" i="9"/>
  <c r="N1064" i="9"/>
  <c r="M1064" i="9"/>
  <c r="L1064" i="9"/>
  <c r="N1056" i="9"/>
  <c r="M1056" i="9"/>
  <c r="L1056" i="9"/>
  <c r="I1048" i="9"/>
  <c r="M1048" i="9"/>
  <c r="L1048" i="9"/>
  <c r="N1040" i="9"/>
  <c r="M1040" i="9"/>
  <c r="L1040" i="9"/>
  <c r="N1032" i="9"/>
  <c r="M1032" i="9"/>
  <c r="L1032" i="9"/>
  <c r="I1024" i="9"/>
  <c r="M1024" i="9"/>
  <c r="L1024" i="9"/>
  <c r="N1016" i="9"/>
  <c r="M1016" i="9"/>
  <c r="L1016" i="9"/>
  <c r="I1008" i="9"/>
  <c r="M1008" i="9"/>
  <c r="L1008" i="9"/>
  <c r="N1000" i="9"/>
  <c r="M1000" i="9"/>
  <c r="L1000" i="9"/>
  <c r="N992" i="9"/>
  <c r="M992" i="9"/>
  <c r="L992" i="9"/>
  <c r="I984" i="9"/>
  <c r="M984" i="9"/>
  <c r="L984" i="9"/>
  <c r="M976" i="9"/>
  <c r="L976" i="9"/>
  <c r="N968" i="9"/>
  <c r="M968" i="9"/>
  <c r="L968" i="9"/>
  <c r="I960" i="9"/>
  <c r="M960" i="9"/>
  <c r="L960" i="9"/>
  <c r="M952" i="9"/>
  <c r="L952" i="9"/>
  <c r="M944" i="9"/>
  <c r="L944" i="9"/>
  <c r="M936" i="9"/>
  <c r="L936" i="9"/>
  <c r="M928" i="9"/>
  <c r="L928" i="9"/>
  <c r="M920" i="9"/>
  <c r="L920" i="9"/>
  <c r="M912" i="9"/>
  <c r="L912" i="9"/>
  <c r="M904" i="9"/>
  <c r="L904" i="9"/>
  <c r="M896" i="9"/>
  <c r="L896" i="9"/>
  <c r="M888" i="9"/>
  <c r="L888" i="9"/>
  <c r="M880" i="9"/>
  <c r="L880" i="9"/>
  <c r="M872" i="9"/>
  <c r="L872" i="9"/>
  <c r="M864" i="9"/>
  <c r="L864" i="9"/>
  <c r="M856" i="9"/>
  <c r="L856" i="9"/>
  <c r="M848" i="9"/>
  <c r="L848" i="9"/>
  <c r="M840" i="9"/>
  <c r="L840" i="9"/>
  <c r="M832" i="9"/>
  <c r="L832" i="9"/>
  <c r="M824" i="9"/>
  <c r="L824" i="9"/>
  <c r="M816" i="9"/>
  <c r="L816" i="9"/>
  <c r="M808" i="9"/>
  <c r="L808" i="9"/>
  <c r="M800" i="9"/>
  <c r="L800" i="9"/>
  <c r="M792" i="9"/>
  <c r="L792" i="9"/>
  <c r="M784" i="9"/>
  <c r="L784" i="9"/>
  <c r="M776" i="9"/>
  <c r="L776" i="9"/>
  <c r="M768" i="9"/>
  <c r="L768" i="9"/>
  <c r="M760" i="9"/>
  <c r="L760" i="9"/>
  <c r="M752" i="9"/>
  <c r="L752" i="9"/>
  <c r="M744" i="9"/>
  <c r="L744" i="9"/>
  <c r="M736" i="9"/>
  <c r="L736" i="9"/>
  <c r="M728" i="9"/>
  <c r="L728" i="9"/>
  <c r="I720" i="9"/>
  <c r="M720" i="9"/>
  <c r="L720" i="9"/>
  <c r="N712" i="9"/>
  <c r="M712" i="9"/>
  <c r="L712" i="9"/>
  <c r="I704" i="9"/>
  <c r="M704" i="9"/>
  <c r="L704" i="9"/>
  <c r="N696" i="9"/>
  <c r="M696" i="9"/>
  <c r="L696" i="9"/>
  <c r="N688" i="9"/>
  <c r="M688" i="9"/>
  <c r="L688" i="9"/>
  <c r="I680" i="9"/>
  <c r="M680" i="9"/>
  <c r="L680" i="9"/>
  <c r="I672" i="9"/>
  <c r="M672" i="9"/>
  <c r="L672" i="9"/>
  <c r="I664" i="9"/>
  <c r="M664" i="9"/>
  <c r="L664" i="9"/>
  <c r="M656" i="9"/>
  <c r="L656" i="9"/>
  <c r="I648" i="9"/>
  <c r="M648" i="9"/>
  <c r="L648" i="9"/>
  <c r="I640" i="9"/>
  <c r="M640" i="9"/>
  <c r="L640" i="9"/>
  <c r="N632" i="9"/>
  <c r="M632" i="9"/>
  <c r="L632" i="9"/>
  <c r="N624" i="9"/>
  <c r="M624" i="9"/>
  <c r="L624" i="9"/>
  <c r="M616" i="9"/>
  <c r="L616" i="9"/>
  <c r="M608" i="9"/>
  <c r="L608" i="9"/>
  <c r="M600" i="9"/>
  <c r="L600" i="9"/>
  <c r="M584" i="9"/>
  <c r="L584" i="9"/>
  <c r="M565" i="9"/>
  <c r="L565" i="9"/>
  <c r="BK1363" i="9"/>
  <c r="BI1363" i="9" s="1"/>
  <c r="I601" i="9"/>
  <c r="N753" i="9"/>
  <c r="I761" i="9"/>
  <c r="I769" i="9"/>
  <c r="N801" i="9"/>
  <c r="I809" i="9"/>
  <c r="N857" i="9"/>
  <c r="N881" i="9"/>
  <c r="I905" i="9"/>
  <c r="N921" i="9"/>
  <c r="I953" i="9"/>
  <c r="I961" i="9"/>
  <c r="N1103" i="9"/>
  <c r="L1103" i="9"/>
  <c r="M1103" i="9"/>
  <c r="I1095" i="9"/>
  <c r="M1095" i="9"/>
  <c r="L1095" i="9"/>
  <c r="I1087" i="9"/>
  <c r="M1087" i="9"/>
  <c r="L1087" i="9"/>
  <c r="N1079" i="9"/>
  <c r="M1079" i="9"/>
  <c r="L1079" i="9"/>
  <c r="I1071" i="9"/>
  <c r="M1071" i="9"/>
  <c r="L1071" i="9"/>
  <c r="N1063" i="9"/>
  <c r="M1063" i="9"/>
  <c r="L1063" i="9"/>
  <c r="I1055" i="9"/>
  <c r="M1055" i="9"/>
  <c r="L1055" i="9"/>
  <c r="N1047" i="9"/>
  <c r="M1047" i="9"/>
  <c r="L1047" i="9"/>
  <c r="N1039" i="9"/>
  <c r="M1039" i="9"/>
  <c r="L1039" i="9"/>
  <c r="I1031" i="9"/>
  <c r="M1031" i="9"/>
  <c r="L1031" i="9"/>
  <c r="N1023" i="9"/>
  <c r="M1023" i="9"/>
  <c r="L1023" i="9"/>
  <c r="I1015" i="9"/>
  <c r="M1015" i="9"/>
  <c r="L1015" i="9"/>
  <c r="N1007" i="9"/>
  <c r="M1007" i="9"/>
  <c r="L1007" i="9"/>
  <c r="N999" i="9"/>
  <c r="M999" i="9"/>
  <c r="L999" i="9"/>
  <c r="N991" i="9"/>
  <c r="M991" i="9"/>
  <c r="L991" i="9"/>
  <c r="N983" i="9"/>
  <c r="M983" i="9"/>
  <c r="L983" i="9"/>
  <c r="I975" i="9"/>
  <c r="M975" i="9"/>
  <c r="L975" i="9"/>
  <c r="N967" i="9"/>
  <c r="M967" i="9"/>
  <c r="L967" i="9"/>
  <c r="N959" i="9"/>
  <c r="M959" i="9"/>
  <c r="L959" i="9"/>
  <c r="I951" i="9"/>
  <c r="M951" i="9"/>
  <c r="L951" i="9"/>
  <c r="I943" i="9"/>
  <c r="M943" i="9"/>
  <c r="L943" i="9"/>
  <c r="I935" i="9"/>
  <c r="M935" i="9"/>
  <c r="L935" i="9"/>
  <c r="I927" i="9"/>
  <c r="M927" i="9"/>
  <c r="L927" i="9"/>
  <c r="N919" i="9"/>
  <c r="M919" i="9"/>
  <c r="L919" i="9"/>
  <c r="N911" i="9"/>
  <c r="M911" i="9"/>
  <c r="L911" i="9"/>
  <c r="I903" i="9"/>
  <c r="M903" i="9"/>
  <c r="L903" i="9"/>
  <c r="I895" i="9"/>
  <c r="M895" i="9"/>
  <c r="L895" i="9"/>
  <c r="N887" i="9"/>
  <c r="M887" i="9"/>
  <c r="L887" i="9"/>
  <c r="N879" i="9"/>
  <c r="M879" i="9"/>
  <c r="L879" i="9"/>
  <c r="I871" i="9"/>
  <c r="M871" i="9"/>
  <c r="L871" i="9"/>
  <c r="N863" i="9"/>
  <c r="M863" i="9"/>
  <c r="L863" i="9"/>
  <c r="N855" i="9"/>
  <c r="M855" i="9"/>
  <c r="L855" i="9"/>
  <c r="N847" i="9"/>
  <c r="M847" i="9"/>
  <c r="L847" i="9"/>
  <c r="I839" i="9"/>
  <c r="M839" i="9"/>
  <c r="L839" i="9"/>
  <c r="N831" i="9"/>
  <c r="M831" i="9"/>
  <c r="L831" i="9"/>
  <c r="N823" i="9"/>
  <c r="M823" i="9"/>
  <c r="L823" i="9"/>
  <c r="I815" i="9"/>
  <c r="M815" i="9"/>
  <c r="L815" i="9"/>
  <c r="N807" i="9"/>
  <c r="M807" i="9"/>
  <c r="L807" i="9"/>
  <c r="I799" i="9"/>
  <c r="M799" i="9"/>
  <c r="L799" i="9"/>
  <c r="I791" i="9"/>
  <c r="M791" i="9"/>
  <c r="L791" i="9"/>
  <c r="N783" i="9"/>
  <c r="M783" i="9"/>
  <c r="L783" i="9"/>
  <c r="I775" i="9"/>
  <c r="M775" i="9"/>
  <c r="L775" i="9"/>
  <c r="I767" i="9"/>
  <c r="M767" i="9"/>
  <c r="L767" i="9"/>
  <c r="I759" i="9"/>
  <c r="M759" i="9"/>
  <c r="L759" i="9"/>
  <c r="I751" i="9"/>
  <c r="M751" i="9"/>
  <c r="L751" i="9"/>
  <c r="I743" i="9"/>
  <c r="M743" i="9"/>
  <c r="L743" i="9"/>
  <c r="N735" i="9"/>
  <c r="M735" i="9"/>
  <c r="L735" i="9"/>
  <c r="N727" i="9"/>
  <c r="M727" i="9"/>
  <c r="L727" i="9"/>
  <c r="I719" i="9"/>
  <c r="M719" i="9"/>
  <c r="L719" i="9"/>
  <c r="N711" i="9"/>
  <c r="M711" i="9"/>
  <c r="L711" i="9"/>
  <c r="N703" i="9"/>
  <c r="M703" i="9"/>
  <c r="L703" i="9"/>
  <c r="N695" i="9"/>
  <c r="M695" i="9"/>
  <c r="L695" i="9"/>
  <c r="I687" i="9"/>
  <c r="M687" i="9"/>
  <c r="L687" i="9"/>
  <c r="N679" i="9"/>
  <c r="M679" i="9"/>
  <c r="L679" i="9"/>
  <c r="N671" i="9"/>
  <c r="M671" i="9"/>
  <c r="L671" i="9"/>
  <c r="N663" i="9"/>
  <c r="M663" i="9"/>
  <c r="L663" i="9"/>
  <c r="I655" i="9"/>
  <c r="M655" i="9"/>
  <c r="L655" i="9"/>
  <c r="N647" i="9"/>
  <c r="M647" i="9"/>
  <c r="L647" i="9"/>
  <c r="I639" i="9"/>
  <c r="M639" i="9"/>
  <c r="L639" i="9"/>
  <c r="N631" i="9"/>
  <c r="M631" i="9"/>
  <c r="L631" i="9"/>
  <c r="N623" i="9"/>
  <c r="M623" i="9"/>
  <c r="L623" i="9"/>
  <c r="N615" i="9"/>
  <c r="M615" i="9"/>
  <c r="L615" i="9"/>
  <c r="I607" i="9"/>
  <c r="M607" i="9"/>
  <c r="L607" i="9"/>
  <c r="I599" i="9"/>
  <c r="M599" i="9"/>
  <c r="L599" i="9"/>
  <c r="M564" i="9"/>
  <c r="L564" i="9"/>
  <c r="B36" i="9"/>
  <c r="BC519" i="9"/>
  <c r="BO519" i="9" s="1"/>
  <c r="BA567" i="9"/>
  <c r="BH567" i="9" s="1"/>
  <c r="BM567" i="9" s="1"/>
  <c r="BG761" i="9"/>
  <c r="BG805" i="9"/>
  <c r="BG847" i="9"/>
  <c r="BF1018" i="9"/>
  <c r="BA735" i="9"/>
  <c r="BH735" i="9" s="1"/>
  <c r="BM735" i="9" s="1"/>
  <c r="BC743" i="9"/>
  <c r="BO743" i="9" s="1"/>
  <c r="BA822" i="9"/>
  <c r="BH822" i="9" s="1"/>
  <c r="BM822" i="9" s="1"/>
  <c r="N609" i="9"/>
  <c r="I721" i="9"/>
  <c r="N729" i="9"/>
  <c r="N737" i="9"/>
  <c r="I777" i="9"/>
  <c r="N825" i="9"/>
  <c r="N864" i="9"/>
  <c r="N873" i="9"/>
  <c r="N904" i="9"/>
  <c r="N929" i="9"/>
  <c r="N936" i="9"/>
  <c r="N960" i="9"/>
  <c r="N976" i="9"/>
  <c r="N993" i="9"/>
  <c r="N1008" i="9"/>
  <c r="N1009" i="9"/>
  <c r="N1031" i="9"/>
  <c r="N1102" i="9"/>
  <c r="L1102" i="9"/>
  <c r="M1102" i="9"/>
  <c r="N1094" i="9"/>
  <c r="L1094" i="9"/>
  <c r="M1094" i="9"/>
  <c r="I1086" i="9"/>
  <c r="L1086" i="9"/>
  <c r="M1086" i="9"/>
  <c r="I1078" i="9"/>
  <c r="L1078" i="9"/>
  <c r="M1078" i="9"/>
  <c r="I1070" i="9"/>
  <c r="M1070" i="9"/>
  <c r="L1070" i="9"/>
  <c r="I1062" i="9"/>
  <c r="M1062" i="9"/>
  <c r="L1062" i="9"/>
  <c r="I1054" i="9"/>
  <c r="M1054" i="9"/>
  <c r="L1054" i="9"/>
  <c r="N1046" i="9"/>
  <c r="M1046" i="9"/>
  <c r="L1046" i="9"/>
  <c r="N1038" i="9"/>
  <c r="M1038" i="9"/>
  <c r="L1038" i="9"/>
  <c r="N1030" i="9"/>
  <c r="M1030" i="9"/>
  <c r="L1030" i="9"/>
  <c r="N1022" i="9"/>
  <c r="M1022" i="9"/>
  <c r="L1022" i="9"/>
  <c r="I1014" i="9"/>
  <c r="M1014" i="9"/>
  <c r="L1014" i="9"/>
  <c r="N1006" i="9"/>
  <c r="M1006" i="9"/>
  <c r="L1006" i="9"/>
  <c r="N998" i="9"/>
  <c r="M998" i="9"/>
  <c r="L998" i="9"/>
  <c r="N990" i="9"/>
  <c r="M990" i="9"/>
  <c r="L990" i="9"/>
  <c r="I982" i="9"/>
  <c r="M982" i="9"/>
  <c r="L982" i="9"/>
  <c r="N974" i="9"/>
  <c r="M974" i="9"/>
  <c r="L974" i="9"/>
  <c r="N966" i="9"/>
  <c r="M966" i="9"/>
  <c r="L966" i="9"/>
  <c r="N958" i="9"/>
  <c r="M958" i="9"/>
  <c r="L958" i="9"/>
  <c r="N950" i="9"/>
  <c r="M950" i="9"/>
  <c r="L950" i="9"/>
  <c r="I942" i="9"/>
  <c r="M942" i="9"/>
  <c r="L942" i="9"/>
  <c r="N934" i="9"/>
  <c r="M934" i="9"/>
  <c r="L934" i="9"/>
  <c r="I926" i="9"/>
  <c r="M926" i="9"/>
  <c r="L926" i="9"/>
  <c r="N918" i="9"/>
  <c r="M918" i="9"/>
  <c r="L918" i="9"/>
  <c r="I910" i="9"/>
  <c r="M910" i="9"/>
  <c r="L910" i="9"/>
  <c r="N902" i="9"/>
  <c r="M902" i="9"/>
  <c r="L902" i="9"/>
  <c r="N894" i="9"/>
  <c r="M894" i="9"/>
  <c r="L894" i="9"/>
  <c r="N886" i="9"/>
  <c r="M886" i="9"/>
  <c r="L886" i="9"/>
  <c r="N878" i="9"/>
  <c r="M878" i="9"/>
  <c r="L878" i="9"/>
  <c r="N870" i="9"/>
  <c r="M870" i="9"/>
  <c r="L870" i="9"/>
  <c r="N862" i="9"/>
  <c r="M862" i="9"/>
  <c r="L862" i="9"/>
  <c r="I854" i="9"/>
  <c r="M854" i="9"/>
  <c r="L854" i="9"/>
  <c r="N846" i="9"/>
  <c r="M846" i="9"/>
  <c r="L846" i="9"/>
  <c r="N838" i="9"/>
  <c r="M838" i="9"/>
  <c r="L838" i="9"/>
  <c r="I830" i="9"/>
  <c r="M830" i="9"/>
  <c r="L830" i="9"/>
  <c r="I822" i="9"/>
  <c r="M822" i="9"/>
  <c r="L822" i="9"/>
  <c r="N814" i="9"/>
  <c r="M814" i="9"/>
  <c r="L814" i="9"/>
  <c r="I806" i="9"/>
  <c r="M806" i="9"/>
  <c r="L806" i="9"/>
  <c r="I798" i="9"/>
  <c r="M798" i="9"/>
  <c r="L798" i="9"/>
  <c r="N790" i="9"/>
  <c r="M790" i="9"/>
  <c r="L790" i="9"/>
  <c r="I782" i="9"/>
  <c r="M782" i="9"/>
  <c r="L782" i="9"/>
  <c r="I774" i="9"/>
  <c r="M774" i="9"/>
  <c r="L774" i="9"/>
  <c r="N766" i="9"/>
  <c r="M766" i="9"/>
  <c r="L766" i="9"/>
  <c r="N758" i="9"/>
  <c r="M758" i="9"/>
  <c r="L758" i="9"/>
  <c r="N750" i="9"/>
  <c r="M750" i="9"/>
  <c r="L750" i="9"/>
  <c r="I742" i="9"/>
  <c r="M742" i="9"/>
  <c r="L742" i="9"/>
  <c r="N734" i="9"/>
  <c r="M734" i="9"/>
  <c r="L734" i="9"/>
  <c r="I726" i="9"/>
  <c r="M726" i="9"/>
  <c r="L726" i="9"/>
  <c r="I718" i="9"/>
  <c r="M718" i="9"/>
  <c r="L718" i="9"/>
  <c r="I710" i="9"/>
  <c r="M710" i="9"/>
  <c r="L710" i="9"/>
  <c r="N702" i="9"/>
  <c r="M702" i="9"/>
  <c r="L702" i="9"/>
  <c r="N694" i="9"/>
  <c r="M694" i="9"/>
  <c r="L694" i="9"/>
  <c r="I686" i="9"/>
  <c r="M686" i="9"/>
  <c r="L686" i="9"/>
  <c r="N678" i="9"/>
  <c r="M678" i="9"/>
  <c r="L678" i="9"/>
  <c r="I670" i="9"/>
  <c r="M670" i="9"/>
  <c r="L670" i="9"/>
  <c r="N662" i="9"/>
  <c r="M662" i="9"/>
  <c r="L662" i="9"/>
  <c r="I654" i="9"/>
  <c r="M654" i="9"/>
  <c r="L654" i="9"/>
  <c r="N646" i="9"/>
  <c r="M646" i="9"/>
  <c r="L646" i="9"/>
  <c r="I638" i="9"/>
  <c r="M638" i="9"/>
  <c r="L638" i="9"/>
  <c r="N630" i="9"/>
  <c r="M630" i="9"/>
  <c r="L630" i="9"/>
  <c r="N622" i="9"/>
  <c r="M622" i="9"/>
  <c r="L622" i="9"/>
  <c r="N614" i="9"/>
  <c r="M614" i="9"/>
  <c r="L614" i="9"/>
  <c r="N606" i="9"/>
  <c r="M606" i="9"/>
  <c r="L606" i="9"/>
  <c r="I598" i="9"/>
  <c r="M598" i="9"/>
  <c r="L598" i="9"/>
  <c r="I583" i="9"/>
  <c r="M583" i="9"/>
  <c r="L583" i="9"/>
  <c r="BG863" i="9"/>
  <c r="BF660" i="9"/>
  <c r="BF930" i="9"/>
  <c r="BG1018" i="9"/>
  <c r="BF597" i="9"/>
  <c r="N785" i="9"/>
  <c r="I833" i="9"/>
  <c r="N841" i="9"/>
  <c r="N865" i="9"/>
  <c r="I912" i="9"/>
  <c r="N944" i="9"/>
  <c r="N945" i="9"/>
  <c r="N952" i="9"/>
  <c r="I968" i="9"/>
  <c r="I1072" i="9"/>
  <c r="N1109" i="9"/>
  <c r="M1109" i="9"/>
  <c r="L1109" i="9"/>
  <c r="N1101" i="9"/>
  <c r="M1101" i="9"/>
  <c r="L1101" i="9"/>
  <c r="N1093" i="9"/>
  <c r="M1093" i="9"/>
  <c r="L1093" i="9"/>
  <c r="N1085" i="9"/>
  <c r="M1085" i="9"/>
  <c r="L1085" i="9"/>
  <c r="N1077" i="9"/>
  <c r="M1077" i="9"/>
  <c r="L1077" i="9"/>
  <c r="N1069" i="9"/>
  <c r="M1069" i="9"/>
  <c r="L1069" i="9"/>
  <c r="N1061" i="9"/>
  <c r="M1061" i="9"/>
  <c r="L1061" i="9"/>
  <c r="N1053" i="9"/>
  <c r="M1053" i="9"/>
  <c r="L1053" i="9"/>
  <c r="N1045" i="9"/>
  <c r="M1045" i="9"/>
  <c r="L1045" i="9"/>
  <c r="N1037" i="9"/>
  <c r="M1037" i="9"/>
  <c r="L1037" i="9"/>
  <c r="N1029" i="9"/>
  <c r="M1029" i="9"/>
  <c r="L1029" i="9"/>
  <c r="N1021" i="9"/>
  <c r="M1021" i="9"/>
  <c r="L1021" i="9"/>
  <c r="N1013" i="9"/>
  <c r="M1013" i="9"/>
  <c r="L1013" i="9"/>
  <c r="N1005" i="9"/>
  <c r="M1005" i="9"/>
  <c r="L1005" i="9"/>
  <c r="N997" i="9"/>
  <c r="M997" i="9"/>
  <c r="L997" i="9"/>
  <c r="N989" i="9"/>
  <c r="M989" i="9"/>
  <c r="L989" i="9"/>
  <c r="N981" i="9"/>
  <c r="M981" i="9"/>
  <c r="L981" i="9"/>
  <c r="N973" i="9"/>
  <c r="M973" i="9"/>
  <c r="L973" i="9"/>
  <c r="N965" i="9"/>
  <c r="M965" i="9"/>
  <c r="L965" i="9"/>
  <c r="I957" i="9"/>
  <c r="M957" i="9"/>
  <c r="L957" i="9"/>
  <c r="I949" i="9"/>
  <c r="M949" i="9"/>
  <c r="L949" i="9"/>
  <c r="I941" i="9"/>
  <c r="M941" i="9"/>
  <c r="L941" i="9"/>
  <c r="I933" i="9"/>
  <c r="M933" i="9"/>
  <c r="L933" i="9"/>
  <c r="I925" i="9"/>
  <c r="M925" i="9"/>
  <c r="L925" i="9"/>
  <c r="I917" i="9"/>
  <c r="M917" i="9"/>
  <c r="L917" i="9"/>
  <c r="I909" i="9"/>
  <c r="M909" i="9"/>
  <c r="L909" i="9"/>
  <c r="I901" i="9"/>
  <c r="M901" i="9"/>
  <c r="L901" i="9"/>
  <c r="N893" i="9"/>
  <c r="M893" i="9"/>
  <c r="L893" i="9"/>
  <c r="N885" i="9"/>
  <c r="M885" i="9"/>
  <c r="L885" i="9"/>
  <c r="N877" i="9"/>
  <c r="M877" i="9"/>
  <c r="L877" i="9"/>
  <c r="N869" i="9"/>
  <c r="M869" i="9"/>
  <c r="L869" i="9"/>
  <c r="M861" i="9"/>
  <c r="L861" i="9"/>
  <c r="N853" i="9"/>
  <c r="M853" i="9"/>
  <c r="L853" i="9"/>
  <c r="M845" i="9"/>
  <c r="L845" i="9"/>
  <c r="M837" i="9"/>
  <c r="L837" i="9"/>
  <c r="M829" i="9"/>
  <c r="L829" i="9"/>
  <c r="M821" i="9"/>
  <c r="L821" i="9"/>
  <c r="M813" i="9"/>
  <c r="L813" i="9"/>
  <c r="M805" i="9"/>
  <c r="L805" i="9"/>
  <c r="M797" i="9"/>
  <c r="L797" i="9"/>
  <c r="M789" i="9"/>
  <c r="L789" i="9"/>
  <c r="I781" i="9"/>
  <c r="M781" i="9"/>
  <c r="L781" i="9"/>
  <c r="I773" i="9"/>
  <c r="M773" i="9"/>
  <c r="L773" i="9"/>
  <c r="N765" i="9"/>
  <c r="M765" i="9"/>
  <c r="L765" i="9"/>
  <c r="M757" i="9"/>
  <c r="L757" i="9"/>
  <c r="M749" i="9"/>
  <c r="L749" i="9"/>
  <c r="M741" i="9"/>
  <c r="L741" i="9"/>
  <c r="N733" i="9"/>
  <c r="M733" i="9"/>
  <c r="L733" i="9"/>
  <c r="M725" i="9"/>
  <c r="L725" i="9"/>
  <c r="M717" i="9"/>
  <c r="L717" i="9"/>
  <c r="M709" i="9"/>
  <c r="L709" i="9"/>
  <c r="M701" i="9"/>
  <c r="L701" i="9"/>
  <c r="M693" i="9"/>
  <c r="L693" i="9"/>
  <c r="M685" i="9"/>
  <c r="L685" i="9"/>
  <c r="N677" i="9"/>
  <c r="M677" i="9"/>
  <c r="L677" i="9"/>
  <c r="N669" i="9"/>
  <c r="M669" i="9"/>
  <c r="L669" i="9"/>
  <c r="M661" i="9"/>
  <c r="L661" i="9"/>
  <c r="N653" i="9"/>
  <c r="M653" i="9"/>
  <c r="L653" i="9"/>
  <c r="N645" i="9"/>
  <c r="M645" i="9"/>
  <c r="L645" i="9"/>
  <c r="M637" i="9"/>
  <c r="L637" i="9"/>
  <c r="M629" i="9"/>
  <c r="L629" i="9"/>
  <c r="M621" i="9"/>
  <c r="L621" i="9"/>
  <c r="M613" i="9"/>
  <c r="L613" i="9"/>
  <c r="M605" i="9"/>
  <c r="L605" i="9"/>
  <c r="M597" i="9"/>
  <c r="L597" i="9"/>
  <c r="L582" i="9"/>
  <c r="M582" i="9"/>
  <c r="BK1113" i="9"/>
  <c r="BI1113" i="9" s="1"/>
  <c r="BA551" i="9"/>
  <c r="BH551" i="9" s="1"/>
  <c r="BM551" i="9" s="1"/>
  <c r="BG804" i="9"/>
  <c r="BF863" i="9"/>
  <c r="BG907" i="9"/>
  <c r="BA519" i="9"/>
  <c r="BH519" i="9" s="1"/>
  <c r="BM519" i="9" s="1"/>
  <c r="BG589" i="9"/>
  <c r="BF602" i="9"/>
  <c r="BF784" i="9"/>
  <c r="BG930" i="9"/>
  <c r="BF1019" i="9"/>
  <c r="BD1057" i="9"/>
  <c r="BP1057" i="9" s="1"/>
  <c r="BF1108" i="9"/>
  <c r="N601" i="9"/>
  <c r="I745" i="9"/>
  <c r="N761" i="9"/>
  <c r="N769" i="9"/>
  <c r="I793" i="9"/>
  <c r="N809" i="9"/>
  <c r="I817" i="9"/>
  <c r="N905" i="9"/>
  <c r="N953" i="9"/>
  <c r="N961" i="9"/>
  <c r="I983" i="9"/>
  <c r="I1000" i="9"/>
  <c r="I1001" i="9"/>
  <c r="I1089" i="9"/>
  <c r="N1108" i="9"/>
  <c r="M1108" i="9"/>
  <c r="L1108" i="9"/>
  <c r="N1100" i="9"/>
  <c r="M1100" i="9"/>
  <c r="L1100" i="9"/>
  <c r="N1092" i="9"/>
  <c r="M1092" i="9"/>
  <c r="L1092" i="9"/>
  <c r="N1084" i="9"/>
  <c r="M1084" i="9"/>
  <c r="L1084" i="9"/>
  <c r="N1076" i="9"/>
  <c r="M1076" i="9"/>
  <c r="L1076" i="9"/>
  <c r="N1068" i="9"/>
  <c r="M1068" i="9"/>
  <c r="L1068" i="9"/>
  <c r="N1060" i="9"/>
  <c r="M1060" i="9"/>
  <c r="L1060" i="9"/>
  <c r="N1052" i="9"/>
  <c r="M1052" i="9"/>
  <c r="L1052" i="9"/>
  <c r="N1044" i="9"/>
  <c r="M1044" i="9"/>
  <c r="L1044" i="9"/>
  <c r="I1036" i="9"/>
  <c r="M1036" i="9"/>
  <c r="L1036" i="9"/>
  <c r="N1028" i="9"/>
  <c r="M1028" i="9"/>
  <c r="L1028" i="9"/>
  <c r="N1020" i="9"/>
  <c r="M1020" i="9"/>
  <c r="L1020" i="9"/>
  <c r="I1012" i="9"/>
  <c r="M1012" i="9"/>
  <c r="L1012" i="9"/>
  <c r="I1004" i="9"/>
  <c r="M1004" i="9"/>
  <c r="L1004" i="9"/>
  <c r="N996" i="9"/>
  <c r="M996" i="9"/>
  <c r="L996" i="9"/>
  <c r="I988" i="9"/>
  <c r="M988" i="9"/>
  <c r="L988" i="9"/>
  <c r="N980" i="9"/>
  <c r="M980" i="9"/>
  <c r="L980" i="9"/>
  <c r="I972" i="9"/>
  <c r="M972" i="9"/>
  <c r="L972" i="9"/>
  <c r="M964" i="9"/>
  <c r="L964" i="9"/>
  <c r="N956" i="9"/>
  <c r="M956" i="9"/>
  <c r="L956" i="9"/>
  <c r="N948" i="9"/>
  <c r="M948" i="9"/>
  <c r="L948" i="9"/>
  <c r="I940" i="9"/>
  <c r="M940" i="9"/>
  <c r="L940" i="9"/>
  <c r="N932" i="9"/>
  <c r="M932" i="9"/>
  <c r="L932" i="9"/>
  <c r="N924" i="9"/>
  <c r="M924" i="9"/>
  <c r="L924" i="9"/>
  <c r="N916" i="9"/>
  <c r="M916" i="9"/>
  <c r="L916" i="9"/>
  <c r="N908" i="9"/>
  <c r="M908" i="9"/>
  <c r="L908" i="9"/>
  <c r="N900" i="9"/>
  <c r="M900" i="9"/>
  <c r="L900" i="9"/>
  <c r="I892" i="9"/>
  <c r="M892" i="9"/>
  <c r="L892" i="9"/>
  <c r="N884" i="9"/>
  <c r="M884" i="9"/>
  <c r="L884" i="9"/>
  <c r="I876" i="9"/>
  <c r="M876" i="9"/>
  <c r="L876" i="9"/>
  <c r="N868" i="9"/>
  <c r="M868" i="9"/>
  <c r="L868" i="9"/>
  <c r="N860" i="9"/>
  <c r="M860" i="9"/>
  <c r="L860" i="9"/>
  <c r="N852" i="9"/>
  <c r="M852" i="9"/>
  <c r="L852" i="9"/>
  <c r="N844" i="9"/>
  <c r="M844" i="9"/>
  <c r="L844" i="9"/>
  <c r="N836" i="9"/>
  <c r="M836" i="9"/>
  <c r="L836" i="9"/>
  <c r="N828" i="9"/>
  <c r="M828" i="9"/>
  <c r="L828" i="9"/>
  <c r="N820" i="9"/>
  <c r="M820" i="9"/>
  <c r="L820" i="9"/>
  <c r="I812" i="9"/>
  <c r="M812" i="9"/>
  <c r="L812" i="9"/>
  <c r="I804" i="9"/>
  <c r="M804" i="9"/>
  <c r="L804" i="9"/>
  <c r="I796" i="9"/>
  <c r="M796" i="9"/>
  <c r="L796" i="9"/>
  <c r="N788" i="9"/>
  <c r="M788" i="9"/>
  <c r="L788" i="9"/>
  <c r="N780" i="9"/>
  <c r="M780" i="9"/>
  <c r="L780" i="9"/>
  <c r="N772" i="9"/>
  <c r="M772" i="9"/>
  <c r="L772" i="9"/>
  <c r="N764" i="9"/>
  <c r="M764" i="9"/>
  <c r="L764" i="9"/>
  <c r="I756" i="9"/>
  <c r="M756" i="9"/>
  <c r="L756" i="9"/>
  <c r="N748" i="9"/>
  <c r="M748" i="9"/>
  <c r="L748" i="9"/>
  <c r="N740" i="9"/>
  <c r="M740" i="9"/>
  <c r="L740" i="9"/>
  <c r="I732" i="9"/>
  <c r="M732" i="9"/>
  <c r="L732" i="9"/>
  <c r="I724" i="9"/>
  <c r="M724" i="9"/>
  <c r="L724" i="9"/>
  <c r="I716" i="9"/>
  <c r="M716" i="9"/>
  <c r="L716" i="9"/>
  <c r="I708" i="9"/>
  <c r="M708" i="9"/>
  <c r="L708" i="9"/>
  <c r="N700" i="9"/>
  <c r="M700" i="9"/>
  <c r="L700" i="9"/>
  <c r="N692" i="9"/>
  <c r="M692" i="9"/>
  <c r="L692" i="9"/>
  <c r="I684" i="9"/>
  <c r="M684" i="9"/>
  <c r="L684" i="9"/>
  <c r="N676" i="9"/>
  <c r="M676" i="9"/>
  <c r="L676" i="9"/>
  <c r="I668" i="9"/>
  <c r="M668" i="9"/>
  <c r="L668" i="9"/>
  <c r="N660" i="9"/>
  <c r="M660" i="9"/>
  <c r="L660" i="9"/>
  <c r="N652" i="9"/>
  <c r="M652" i="9"/>
  <c r="L652" i="9"/>
  <c r="N644" i="9"/>
  <c r="M644" i="9"/>
  <c r="L644" i="9"/>
  <c r="I636" i="9"/>
  <c r="M636" i="9"/>
  <c r="L636" i="9"/>
  <c r="N628" i="9"/>
  <c r="M628" i="9"/>
  <c r="L628" i="9"/>
  <c r="N620" i="9"/>
  <c r="M620" i="9"/>
  <c r="L620" i="9"/>
  <c r="I612" i="9"/>
  <c r="M612" i="9"/>
  <c r="L612" i="9"/>
  <c r="I604" i="9"/>
  <c r="M604" i="9"/>
  <c r="L604" i="9"/>
  <c r="I596" i="9"/>
  <c r="M596" i="9"/>
  <c r="L596" i="9"/>
  <c r="N581" i="9"/>
  <c r="M581" i="9"/>
  <c r="L581" i="9"/>
  <c r="I569" i="9"/>
  <c r="M569" i="9"/>
  <c r="L569" i="9"/>
  <c r="AT1264" i="9"/>
  <c r="BF876" i="9"/>
  <c r="BD520" i="9"/>
  <c r="BP520" i="9" s="1"/>
  <c r="BG602" i="9"/>
  <c r="BF678" i="9"/>
  <c r="BF838" i="9"/>
  <c r="BG979" i="9"/>
  <c r="BG1019" i="9"/>
  <c r="BG643" i="9"/>
  <c r="BC897" i="9"/>
  <c r="BO897" i="9" s="1"/>
  <c r="N721" i="9"/>
  <c r="N777" i="9"/>
  <c r="N832" i="9"/>
  <c r="I849" i="9"/>
  <c r="I856" i="9"/>
  <c r="I880" i="9"/>
  <c r="I889" i="9"/>
  <c r="N895" i="9"/>
  <c r="I897" i="9"/>
  <c r="I913" i="9"/>
  <c r="I919" i="9"/>
  <c r="N1048" i="9"/>
  <c r="N1081" i="9"/>
  <c r="I1107" i="9"/>
  <c r="M1107" i="9"/>
  <c r="L1107" i="9"/>
  <c r="I1099" i="9"/>
  <c r="M1099" i="9"/>
  <c r="L1099" i="9"/>
  <c r="I1091" i="9"/>
  <c r="M1091" i="9"/>
  <c r="L1091" i="9"/>
  <c r="I1083" i="9"/>
  <c r="M1083" i="9"/>
  <c r="L1083" i="9"/>
  <c r="I1075" i="9"/>
  <c r="M1075" i="9"/>
  <c r="L1075" i="9"/>
  <c r="I1067" i="9"/>
  <c r="M1067" i="9"/>
  <c r="L1067" i="9"/>
  <c r="I1059" i="9"/>
  <c r="M1059" i="9"/>
  <c r="L1059" i="9"/>
  <c r="I1051" i="9"/>
  <c r="M1051" i="9"/>
  <c r="L1051" i="9"/>
  <c r="N1043" i="9"/>
  <c r="M1043" i="9"/>
  <c r="L1043" i="9"/>
  <c r="N1035" i="9"/>
  <c r="M1035" i="9"/>
  <c r="L1035" i="9"/>
  <c r="I1027" i="9"/>
  <c r="M1027" i="9"/>
  <c r="L1027" i="9"/>
  <c r="N1019" i="9"/>
  <c r="M1019" i="9"/>
  <c r="L1019" i="9"/>
  <c r="I1011" i="9"/>
  <c r="M1011" i="9"/>
  <c r="L1011" i="9"/>
  <c r="N1003" i="9"/>
  <c r="M1003" i="9"/>
  <c r="L1003" i="9"/>
  <c r="N995" i="9"/>
  <c r="M995" i="9"/>
  <c r="L995" i="9"/>
  <c r="I987" i="9"/>
  <c r="M987" i="9"/>
  <c r="L987" i="9"/>
  <c r="N979" i="9"/>
  <c r="M979" i="9"/>
  <c r="L979" i="9"/>
  <c r="I971" i="9"/>
  <c r="M971" i="9"/>
  <c r="L971" i="9"/>
  <c r="I963" i="9"/>
  <c r="M963" i="9"/>
  <c r="L963" i="9"/>
  <c r="I955" i="9"/>
  <c r="M955" i="9"/>
  <c r="L955" i="9"/>
  <c r="N947" i="9"/>
  <c r="M947" i="9"/>
  <c r="L947" i="9"/>
  <c r="N939" i="9"/>
  <c r="M939" i="9"/>
  <c r="L939" i="9"/>
  <c r="I931" i="9"/>
  <c r="M931" i="9"/>
  <c r="L931" i="9"/>
  <c r="N923" i="9"/>
  <c r="M923" i="9"/>
  <c r="L923" i="9"/>
  <c r="N915" i="9"/>
  <c r="M915" i="9"/>
  <c r="L915" i="9"/>
  <c r="N907" i="9"/>
  <c r="M907" i="9"/>
  <c r="L907" i="9"/>
  <c r="N899" i="9"/>
  <c r="M899" i="9"/>
  <c r="L899" i="9"/>
  <c r="I891" i="9"/>
  <c r="M891" i="9"/>
  <c r="L891" i="9"/>
  <c r="N883" i="9"/>
  <c r="M883" i="9"/>
  <c r="L883" i="9"/>
  <c r="N875" i="9"/>
  <c r="M875" i="9"/>
  <c r="L875" i="9"/>
  <c r="I867" i="9"/>
  <c r="M867" i="9"/>
  <c r="L867" i="9"/>
  <c r="I859" i="9"/>
  <c r="M859" i="9"/>
  <c r="L859" i="9"/>
  <c r="N851" i="9"/>
  <c r="M851" i="9"/>
  <c r="L851" i="9"/>
  <c r="N843" i="9"/>
  <c r="M843" i="9"/>
  <c r="L843" i="9"/>
  <c r="I835" i="9"/>
  <c r="M835" i="9"/>
  <c r="L835" i="9"/>
  <c r="I827" i="9"/>
  <c r="M827" i="9"/>
  <c r="L827" i="9"/>
  <c r="N819" i="9"/>
  <c r="M819" i="9"/>
  <c r="L819" i="9"/>
  <c r="N811" i="9"/>
  <c r="M811" i="9"/>
  <c r="L811" i="9"/>
  <c r="N803" i="9"/>
  <c r="M803" i="9"/>
  <c r="L803" i="9"/>
  <c r="N795" i="9"/>
  <c r="M795" i="9"/>
  <c r="L795" i="9"/>
  <c r="N787" i="9"/>
  <c r="M787" i="9"/>
  <c r="L787" i="9"/>
  <c r="I779" i="9"/>
  <c r="M779" i="9"/>
  <c r="L779" i="9"/>
  <c r="I771" i="9"/>
  <c r="M771" i="9"/>
  <c r="L771" i="9"/>
  <c r="N763" i="9"/>
  <c r="M763" i="9"/>
  <c r="L763" i="9"/>
  <c r="N755" i="9"/>
  <c r="M755" i="9"/>
  <c r="L755" i="9"/>
  <c r="N747" i="9"/>
  <c r="M747" i="9"/>
  <c r="L747" i="9"/>
  <c r="N739" i="9"/>
  <c r="M739" i="9"/>
  <c r="L739" i="9"/>
  <c r="N731" i="9"/>
  <c r="M731" i="9"/>
  <c r="L731" i="9"/>
  <c r="N723" i="9"/>
  <c r="M723" i="9"/>
  <c r="L723" i="9"/>
  <c r="N715" i="9"/>
  <c r="M715" i="9"/>
  <c r="L715" i="9"/>
  <c r="N707" i="9"/>
  <c r="M707" i="9"/>
  <c r="L707" i="9"/>
  <c r="N699" i="9"/>
  <c r="M699" i="9"/>
  <c r="L699" i="9"/>
  <c r="N691" i="9"/>
  <c r="M691" i="9"/>
  <c r="L691" i="9"/>
  <c r="N683" i="9"/>
  <c r="M683" i="9"/>
  <c r="L683" i="9"/>
  <c r="I675" i="9"/>
  <c r="M675" i="9"/>
  <c r="L675" i="9"/>
  <c r="I667" i="9"/>
  <c r="M667" i="9"/>
  <c r="L667" i="9"/>
  <c r="N659" i="9"/>
  <c r="M659" i="9"/>
  <c r="L659" i="9"/>
  <c r="N651" i="9"/>
  <c r="M651" i="9"/>
  <c r="L651" i="9"/>
  <c r="N643" i="9"/>
  <c r="M643" i="9"/>
  <c r="L643" i="9"/>
  <c r="I635" i="9"/>
  <c r="M635" i="9"/>
  <c r="L635" i="9"/>
  <c r="N627" i="9"/>
  <c r="M627" i="9"/>
  <c r="L627" i="9"/>
  <c r="N619" i="9"/>
  <c r="M619" i="9"/>
  <c r="L619" i="9"/>
  <c r="I611" i="9"/>
  <c r="M611" i="9"/>
  <c r="L611" i="9"/>
  <c r="N603" i="9"/>
  <c r="M603" i="9"/>
  <c r="L603" i="9"/>
  <c r="N595" i="9"/>
  <c r="M595" i="9"/>
  <c r="L595" i="9"/>
  <c r="M580" i="9"/>
  <c r="L580" i="9"/>
  <c r="M568" i="9"/>
  <c r="L568" i="9"/>
  <c r="BF971" i="9"/>
  <c r="BG876" i="9"/>
  <c r="BB519" i="9"/>
  <c r="BN519" i="9" s="1"/>
  <c r="BG534" i="9"/>
  <c r="BC520" i="9"/>
  <c r="BO520" i="9" s="1"/>
  <c r="BG678" i="9"/>
  <c r="BD723" i="9"/>
  <c r="BP723" i="9" s="1"/>
  <c r="BG838" i="9"/>
  <c r="BF979" i="9"/>
  <c r="BC1109" i="9"/>
  <c r="BO1109" i="9" s="1"/>
  <c r="I566" i="9"/>
  <c r="BF643" i="9"/>
  <c r="I753" i="9"/>
  <c r="I801" i="9"/>
  <c r="N816" i="9"/>
  <c r="I824" i="9"/>
  <c r="N833" i="9"/>
  <c r="I840" i="9"/>
  <c r="I857" i="9"/>
  <c r="I872" i="9"/>
  <c r="I881" i="9"/>
  <c r="N912" i="9"/>
  <c r="I920" i="9"/>
  <c r="I928" i="9"/>
  <c r="N969" i="9"/>
  <c r="I1064" i="9"/>
  <c r="I1106" i="9"/>
  <c r="L1106" i="9"/>
  <c r="M1106" i="9"/>
  <c r="N1098" i="9"/>
  <c r="L1098" i="9"/>
  <c r="M1098" i="9"/>
  <c r="N1090" i="9"/>
  <c r="L1090" i="9"/>
  <c r="M1090" i="9"/>
  <c r="I1082" i="9"/>
  <c r="L1082" i="9"/>
  <c r="M1082" i="9"/>
  <c r="I1074" i="9"/>
  <c r="M1074" i="9"/>
  <c r="L1074" i="9"/>
  <c r="I1066" i="9"/>
  <c r="M1066" i="9"/>
  <c r="L1066" i="9"/>
  <c r="N1058" i="9"/>
  <c r="M1058" i="9"/>
  <c r="L1058" i="9"/>
  <c r="N1050" i="9"/>
  <c r="M1050" i="9"/>
  <c r="L1050" i="9"/>
  <c r="N1042" i="9"/>
  <c r="M1042" i="9"/>
  <c r="L1042" i="9"/>
  <c r="I1034" i="9"/>
  <c r="M1034" i="9"/>
  <c r="L1034" i="9"/>
  <c r="N1026" i="9"/>
  <c r="M1026" i="9"/>
  <c r="L1026" i="9"/>
  <c r="I1018" i="9"/>
  <c r="M1018" i="9"/>
  <c r="L1018" i="9"/>
  <c r="N1010" i="9"/>
  <c r="M1010" i="9"/>
  <c r="L1010" i="9"/>
  <c r="N1002" i="9"/>
  <c r="M1002" i="9"/>
  <c r="L1002" i="9"/>
  <c r="I994" i="9"/>
  <c r="M994" i="9"/>
  <c r="L994" i="9"/>
  <c r="N986" i="9"/>
  <c r="M986" i="9"/>
  <c r="L986" i="9"/>
  <c r="N978" i="9"/>
  <c r="M978" i="9"/>
  <c r="L978" i="9"/>
  <c r="I970" i="9"/>
  <c r="M970" i="9"/>
  <c r="L970" i="9"/>
  <c r="N962" i="9"/>
  <c r="M962" i="9"/>
  <c r="L962" i="9"/>
  <c r="N954" i="9"/>
  <c r="M954" i="9"/>
  <c r="L954" i="9"/>
  <c r="I946" i="9"/>
  <c r="M946" i="9"/>
  <c r="L946" i="9"/>
  <c r="N938" i="9"/>
  <c r="M938" i="9"/>
  <c r="L938" i="9"/>
  <c r="N930" i="9"/>
  <c r="M930" i="9"/>
  <c r="L930" i="9"/>
  <c r="N922" i="9"/>
  <c r="M922" i="9"/>
  <c r="L922" i="9"/>
  <c r="N914" i="9"/>
  <c r="M914" i="9"/>
  <c r="L914" i="9"/>
  <c r="I906" i="9"/>
  <c r="M906" i="9"/>
  <c r="L906" i="9"/>
  <c r="N898" i="9"/>
  <c r="M898" i="9"/>
  <c r="L898" i="9"/>
  <c r="N890" i="9"/>
  <c r="M890" i="9"/>
  <c r="L890" i="9"/>
  <c r="N882" i="9"/>
  <c r="M882" i="9"/>
  <c r="L882" i="9"/>
  <c r="I874" i="9"/>
  <c r="M874" i="9"/>
  <c r="L874" i="9"/>
  <c r="I866" i="9"/>
  <c r="M866" i="9"/>
  <c r="L866" i="9"/>
  <c r="I858" i="9"/>
  <c r="M858" i="9"/>
  <c r="L858" i="9"/>
  <c r="I850" i="9"/>
  <c r="M850" i="9"/>
  <c r="L850" i="9"/>
  <c r="I842" i="9"/>
  <c r="M842" i="9"/>
  <c r="L842" i="9"/>
  <c r="N834" i="9"/>
  <c r="M834" i="9"/>
  <c r="L834" i="9"/>
  <c r="I826" i="9"/>
  <c r="M826" i="9"/>
  <c r="L826" i="9"/>
  <c r="N818" i="9"/>
  <c r="M818" i="9"/>
  <c r="L818" i="9"/>
  <c r="I810" i="9"/>
  <c r="M810" i="9"/>
  <c r="L810" i="9"/>
  <c r="N802" i="9"/>
  <c r="M802" i="9"/>
  <c r="L802" i="9"/>
  <c r="N794" i="9"/>
  <c r="M794" i="9"/>
  <c r="L794" i="9"/>
  <c r="N786" i="9"/>
  <c r="M786" i="9"/>
  <c r="L786" i="9"/>
  <c r="N778" i="9"/>
  <c r="M778" i="9"/>
  <c r="L778" i="9"/>
  <c r="I770" i="9"/>
  <c r="M770" i="9"/>
  <c r="L770" i="9"/>
  <c r="I762" i="9"/>
  <c r="M762" i="9"/>
  <c r="L762" i="9"/>
  <c r="N754" i="9"/>
  <c r="M754" i="9"/>
  <c r="L754" i="9"/>
  <c r="I746" i="9"/>
  <c r="M746" i="9"/>
  <c r="L746" i="9"/>
  <c r="N738" i="9"/>
  <c r="M738" i="9"/>
  <c r="L738" i="9"/>
  <c r="N730" i="9"/>
  <c r="L730" i="9"/>
  <c r="M730" i="9"/>
  <c r="N722" i="9"/>
  <c r="L722" i="9"/>
  <c r="M722" i="9"/>
  <c r="I714" i="9"/>
  <c r="L714" i="9"/>
  <c r="M714" i="9"/>
  <c r="N706" i="9"/>
  <c r="L706" i="9"/>
  <c r="M706" i="9"/>
  <c r="N698" i="9"/>
  <c r="L698" i="9"/>
  <c r="M698" i="9"/>
  <c r="I690" i="9"/>
  <c r="L690" i="9"/>
  <c r="M690" i="9"/>
  <c r="N682" i="9"/>
  <c r="L682" i="9"/>
  <c r="M682" i="9"/>
  <c r="N674" i="9"/>
  <c r="L674" i="9"/>
  <c r="M674" i="9"/>
  <c r="I666" i="9"/>
  <c r="L666" i="9"/>
  <c r="M666" i="9"/>
  <c r="N658" i="9"/>
  <c r="L658" i="9"/>
  <c r="M658" i="9"/>
  <c r="I650" i="9"/>
  <c r="L650" i="9"/>
  <c r="M650" i="9"/>
  <c r="N642" i="9"/>
  <c r="L642" i="9"/>
  <c r="M642" i="9"/>
  <c r="N634" i="9"/>
  <c r="L634" i="9"/>
  <c r="M634" i="9"/>
  <c r="I626" i="9"/>
  <c r="L626" i="9"/>
  <c r="M626" i="9"/>
  <c r="I618" i="9"/>
  <c r="L618" i="9"/>
  <c r="M618" i="9"/>
  <c r="N610" i="9"/>
  <c r="L610" i="9"/>
  <c r="M610" i="9"/>
  <c r="N602" i="9"/>
  <c r="L602" i="9"/>
  <c r="M602" i="9"/>
  <c r="I594" i="9"/>
  <c r="L594" i="9"/>
  <c r="M594" i="9"/>
  <c r="M567" i="9"/>
  <c r="L567" i="9"/>
  <c r="N812" i="9"/>
  <c r="BK1395" i="9"/>
  <c r="BI1395" i="9" s="1"/>
  <c r="I581" i="9"/>
  <c r="N596" i="9"/>
  <c r="N732" i="9"/>
  <c r="I772" i="9"/>
  <c r="BK1508" i="9"/>
  <c r="BI1508" i="9" s="1"/>
  <c r="AT1508" i="9" s="1"/>
  <c r="BD538" i="9"/>
  <c r="BP538" i="9" s="1"/>
  <c r="BC524" i="9"/>
  <c r="BO524" i="9" s="1"/>
  <c r="BA568" i="9"/>
  <c r="BH568" i="9" s="1"/>
  <c r="BM568" i="9" s="1"/>
  <c r="BF645" i="9"/>
  <c r="BF700" i="9"/>
  <c r="BG709" i="9"/>
  <c r="BG920" i="9"/>
  <c r="N569" i="9"/>
  <c r="N963" i="9"/>
  <c r="N1034" i="9"/>
  <c r="BK1370" i="9"/>
  <c r="BI1370" i="9" s="1"/>
  <c r="BD568" i="9"/>
  <c r="BP568" i="9" s="1"/>
  <c r="BG795" i="9"/>
  <c r="BG551" i="9"/>
  <c r="BB552" i="9"/>
  <c r="BN552" i="9" s="1"/>
  <c r="BB550" i="9"/>
  <c r="BN550" i="9" s="1"/>
  <c r="BC538" i="9"/>
  <c r="BO538" i="9" s="1"/>
  <c r="BB524" i="9"/>
  <c r="BN524" i="9" s="1"/>
  <c r="BG567" i="9"/>
  <c r="BL541" i="9"/>
  <c r="BJ541" i="9" s="1"/>
  <c r="BR541" i="9" s="1"/>
  <c r="BK520" i="9"/>
  <c r="BI520" i="9" s="1"/>
  <c r="BG700" i="9"/>
  <c r="BF846" i="9"/>
  <c r="BF1069" i="9"/>
  <c r="N724" i="9"/>
  <c r="I748" i="9"/>
  <c r="N771" i="9"/>
  <c r="I986" i="9"/>
  <c r="AT1260" i="9"/>
  <c r="BD524" i="9"/>
  <c r="BP524" i="9" s="1"/>
  <c r="BG692" i="9"/>
  <c r="BF920" i="9"/>
  <c r="BA538" i="9"/>
  <c r="BH538" i="9" s="1"/>
  <c r="BM538" i="9" s="1"/>
  <c r="BA524" i="9"/>
  <c r="BH524" i="9" s="1"/>
  <c r="BM524" i="9" s="1"/>
  <c r="BF568" i="9"/>
  <c r="BF701" i="9"/>
  <c r="BF824" i="9"/>
  <c r="BF613" i="9"/>
  <c r="BB545" i="9"/>
  <c r="BN545" i="9" s="1"/>
  <c r="BF692" i="9"/>
  <c r="BG552" i="9"/>
  <c r="BG568" i="9"/>
  <c r="BG701" i="9"/>
  <c r="BE726" i="9"/>
  <c r="BG803" i="9"/>
  <c r="BF943" i="9"/>
  <c r="BB1028" i="9"/>
  <c r="BN1028" i="9" s="1"/>
  <c r="I1019" i="9"/>
  <c r="BA644" i="9"/>
  <c r="BH644" i="9" s="1"/>
  <c r="BK1512" i="9"/>
  <c r="BI1512" i="9" s="1"/>
  <c r="BQ1512" i="9" s="1"/>
  <c r="BF751" i="9"/>
  <c r="BG616" i="9"/>
  <c r="BF709" i="9"/>
  <c r="BF552" i="9"/>
  <c r="BC567" i="9"/>
  <c r="BO567" i="9" s="1"/>
  <c r="BG670" i="9"/>
  <c r="BF804" i="9"/>
  <c r="BC811" i="9"/>
  <c r="BO811" i="9" s="1"/>
  <c r="BF929" i="9"/>
  <c r="BD1028" i="9"/>
  <c r="BP1028" i="9" s="1"/>
  <c r="BC816" i="9"/>
  <c r="BO816" i="9" s="1"/>
  <c r="N604" i="9"/>
  <c r="I780" i="9"/>
  <c r="N940" i="9"/>
  <c r="N1051" i="9"/>
  <c r="D570" i="9"/>
  <c r="AK570" i="9"/>
  <c r="H570" i="9" s="1"/>
  <c r="S3" i="9"/>
  <c r="BK1117" i="9"/>
  <c r="BI1117" i="9" s="1"/>
  <c r="BG975" i="9"/>
  <c r="N598" i="9"/>
  <c r="I630" i="9"/>
  <c r="N638" i="9"/>
  <c r="N670" i="9"/>
  <c r="N686" i="9"/>
  <c r="I734" i="9"/>
  <c r="N742" i="9"/>
  <c r="I766" i="9"/>
  <c r="N774" i="9"/>
  <c r="I838" i="9"/>
  <c r="I878" i="9"/>
  <c r="I886" i="9"/>
  <c r="I902" i="9"/>
  <c r="N942" i="9"/>
  <c r="I950" i="9"/>
  <c r="BC535" i="9"/>
  <c r="BO535" i="9" s="1"/>
  <c r="I646" i="9"/>
  <c r="N710" i="9"/>
  <c r="N798" i="9"/>
  <c r="N822" i="9"/>
  <c r="I846" i="9"/>
  <c r="N910" i="9"/>
  <c r="N926" i="9"/>
  <c r="I934" i="9"/>
  <c r="I966" i="9"/>
  <c r="I974" i="9"/>
  <c r="N1086" i="9"/>
  <c r="N583" i="9"/>
  <c r="BG867" i="9"/>
  <c r="BF541" i="9"/>
  <c r="BG570" i="9"/>
  <c r="BC590" i="9"/>
  <c r="BO590" i="9" s="1"/>
  <c r="BC598" i="9"/>
  <c r="BO598" i="9" s="1"/>
  <c r="BG620" i="9"/>
  <c r="BF664" i="9"/>
  <c r="BG710" i="9"/>
  <c r="BF719" i="9"/>
  <c r="BG740" i="9"/>
  <c r="BG824" i="9"/>
  <c r="BF860" i="9"/>
  <c r="BF890" i="9"/>
  <c r="BD1074" i="9"/>
  <c r="BP1074" i="9" s="1"/>
  <c r="BD597" i="9"/>
  <c r="BP597" i="9" s="1"/>
  <c r="BG606" i="9"/>
  <c r="I606" i="9"/>
  <c r="I622" i="9"/>
  <c r="I662" i="9"/>
  <c r="I814" i="9"/>
  <c r="I893" i="9"/>
  <c r="I894" i="9"/>
  <c r="N949" i="9"/>
  <c r="I998" i="9"/>
  <c r="BK1141" i="9"/>
  <c r="BI1141" i="9" s="1"/>
  <c r="BK1125" i="9"/>
  <c r="BI1125" i="9" s="1"/>
  <c r="BF867" i="9"/>
  <c r="BF710" i="9"/>
  <c r="BG519" i="9"/>
  <c r="BF571" i="9"/>
  <c r="BG664" i="9"/>
  <c r="BF712" i="9"/>
  <c r="BG719" i="9"/>
  <c r="BF758" i="9"/>
  <c r="BF816" i="9"/>
  <c r="BC828" i="9"/>
  <c r="BO828" i="9" s="1"/>
  <c r="BG890" i="9"/>
  <c r="BF606" i="9"/>
  <c r="I614" i="9"/>
  <c r="I694" i="9"/>
  <c r="I750" i="9"/>
  <c r="I790" i="9"/>
  <c r="I918" i="9"/>
  <c r="N933" i="9"/>
  <c r="I958" i="9"/>
  <c r="BK1364" i="9"/>
  <c r="BI1364" i="9" s="1"/>
  <c r="BF620" i="9"/>
  <c r="BG529" i="9"/>
  <c r="BF548" i="9"/>
  <c r="BA547" i="9"/>
  <c r="BH547" i="9" s="1"/>
  <c r="BM547" i="9" s="1"/>
  <c r="BD541" i="9"/>
  <c r="BP541" i="9" s="1"/>
  <c r="BE519" i="9"/>
  <c r="BG571" i="9"/>
  <c r="BF578" i="9"/>
  <c r="BG591" i="9"/>
  <c r="BD595" i="9"/>
  <c r="BP595" i="9" s="1"/>
  <c r="BG712" i="9"/>
  <c r="BF720" i="9"/>
  <c r="BC726" i="9"/>
  <c r="BO726" i="9" s="1"/>
  <c r="BB745" i="9"/>
  <c r="BN745" i="9" s="1"/>
  <c r="BG758" i="9"/>
  <c r="BG816" i="9"/>
  <c r="BF845" i="9"/>
  <c r="BG880" i="9"/>
  <c r="BF947" i="9"/>
  <c r="BC1028" i="9"/>
  <c r="BO1028" i="9" s="1"/>
  <c r="BE1049" i="9"/>
  <c r="BE708" i="9"/>
  <c r="BL708" i="9" s="1"/>
  <c r="BJ708" i="9" s="1"/>
  <c r="BC833" i="9"/>
  <c r="BO833" i="9" s="1"/>
  <c r="BK1389" i="9"/>
  <c r="BI1389" i="9" s="1"/>
  <c r="BQ1389" i="9" s="1"/>
  <c r="BD534" i="9"/>
  <c r="BP534" i="9" s="1"/>
  <c r="BB527" i="9"/>
  <c r="BN527" i="9" s="1"/>
  <c r="BF574" i="9"/>
  <c r="BA591" i="9"/>
  <c r="BH591" i="9" s="1"/>
  <c r="BM591" i="9" s="1"/>
  <c r="BF647" i="9"/>
  <c r="BG720" i="9"/>
  <c r="BF734" i="9"/>
  <c r="BG802" i="9"/>
  <c r="BF834" i="9"/>
  <c r="N917" i="9"/>
  <c r="I1022" i="9"/>
  <c r="BG660" i="9"/>
  <c r="BF740" i="9"/>
  <c r="BF529" i="9"/>
  <c r="BG564" i="9"/>
  <c r="BC541" i="9"/>
  <c r="BO541" i="9" s="1"/>
  <c r="BG533" i="9"/>
  <c r="BB541" i="9"/>
  <c r="BN541" i="9" s="1"/>
  <c r="BC534" i="9"/>
  <c r="BO534" i="9" s="1"/>
  <c r="BA527" i="9"/>
  <c r="BH527" i="9" s="1"/>
  <c r="BM527" i="9" s="1"/>
  <c r="BC568" i="9"/>
  <c r="BO568" i="9" s="1"/>
  <c r="BE529" i="9"/>
  <c r="BL529" i="9" s="1"/>
  <c r="BJ529" i="9" s="1"/>
  <c r="BF575" i="9"/>
  <c r="BF581" i="9"/>
  <c r="BB591" i="9"/>
  <c r="BN591" i="9" s="1"/>
  <c r="BG647" i="9"/>
  <c r="BF723" i="9"/>
  <c r="BG746" i="9"/>
  <c r="BF752" i="9"/>
  <c r="BF803" i="9"/>
  <c r="BG834" i="9"/>
  <c r="BF883" i="9"/>
  <c r="BF926" i="9"/>
  <c r="BF942" i="9"/>
  <c r="BD794" i="9"/>
  <c r="BP794" i="9" s="1"/>
  <c r="BG613" i="9"/>
  <c r="BE613" i="9"/>
  <c r="BL613" i="9" s="1"/>
  <c r="BJ613" i="9" s="1"/>
  <c r="I989" i="9"/>
  <c r="I990" i="9"/>
  <c r="I1046" i="9"/>
  <c r="BG574" i="9"/>
  <c r="I740" i="9"/>
  <c r="N756" i="9"/>
  <c r="I788" i="9"/>
  <c r="N804" i="9"/>
  <c r="I836" i="9"/>
  <c r="BK1376" i="9"/>
  <c r="BI1376" i="9" s="1"/>
  <c r="BQ1376" i="9" s="1"/>
  <c r="BF722" i="9"/>
  <c r="BF533" i="9"/>
  <c r="BB553" i="9"/>
  <c r="BN553" i="9" s="1"/>
  <c r="BB533" i="9"/>
  <c r="BN533" i="9" s="1"/>
  <c r="BB522" i="9"/>
  <c r="BN522" i="9" s="1"/>
  <c r="BA593" i="9"/>
  <c r="BH593" i="9" s="1"/>
  <c r="BM593" i="9" s="1"/>
  <c r="BG722" i="9"/>
  <c r="BF743" i="9"/>
  <c r="BG800" i="9"/>
  <c r="BG836" i="9"/>
  <c r="BF869" i="9"/>
  <c r="N612" i="9"/>
  <c r="I660" i="9"/>
  <c r="N796" i="9"/>
  <c r="I948" i="9"/>
  <c r="N1036" i="9"/>
  <c r="BK1513" i="9"/>
  <c r="BI1513" i="9" s="1"/>
  <c r="BK1120" i="9"/>
  <c r="BI1120" i="9" s="1"/>
  <c r="BL1507" i="9"/>
  <c r="BJ1507" i="9" s="1"/>
  <c r="BR1507" i="9" s="1"/>
  <c r="BA533" i="9"/>
  <c r="BH533" i="9" s="1"/>
  <c r="BM533" i="9" s="1"/>
  <c r="BA528" i="9"/>
  <c r="BH528" i="9" s="1"/>
  <c r="BM528" i="9" s="1"/>
  <c r="BB568" i="9"/>
  <c r="BN568" i="9" s="1"/>
  <c r="BF526" i="9"/>
  <c r="BE581" i="9"/>
  <c r="BK581" i="9" s="1"/>
  <c r="BI581" i="9" s="1"/>
  <c r="BB593" i="9"/>
  <c r="BN593" i="9" s="1"/>
  <c r="BF735" i="9"/>
  <c r="BG743" i="9"/>
  <c r="BB746" i="9"/>
  <c r="BN746" i="9" s="1"/>
  <c r="BF794" i="9"/>
  <c r="BG846" i="9"/>
  <c r="BG861" i="9"/>
  <c r="BG869" i="9"/>
  <c r="BG884" i="9"/>
  <c r="BA964" i="9"/>
  <c r="BH964" i="9" s="1"/>
  <c r="BM964" i="9" s="1"/>
  <c r="BB1061" i="9"/>
  <c r="BN1061" i="9" s="1"/>
  <c r="BF1103" i="9"/>
  <c r="BF796" i="9"/>
  <c r="I676" i="9"/>
  <c r="N708" i="9"/>
  <c r="I820" i="9"/>
  <c r="I828" i="9"/>
  <c r="I844" i="9"/>
  <c r="BG645" i="9"/>
  <c r="BF800" i="9"/>
  <c r="BF836" i="9"/>
  <c r="BG845" i="9"/>
  <c r="BG883" i="9"/>
  <c r="BE536" i="9"/>
  <c r="BA586" i="9"/>
  <c r="BH586" i="9" s="1"/>
  <c r="BM586" i="9" s="1"/>
  <c r="BD593" i="9"/>
  <c r="BP593" i="9" s="1"/>
  <c r="BE601" i="9"/>
  <c r="BL601" i="9" s="1"/>
  <c r="BJ601" i="9" s="1"/>
  <c r="BF666" i="9"/>
  <c r="BG735" i="9"/>
  <c r="BF754" i="9"/>
  <c r="BF759" i="9"/>
  <c r="BG794" i="9"/>
  <c r="BB1035" i="9"/>
  <c r="BN1035" i="9" s="1"/>
  <c r="BC1061" i="9"/>
  <c r="BO1061" i="9" s="1"/>
  <c r="BD1084" i="9"/>
  <c r="BP1084" i="9" s="1"/>
  <c r="BD1103" i="9"/>
  <c r="BP1103" i="9" s="1"/>
  <c r="BE763" i="9"/>
  <c r="BL763" i="9" s="1"/>
  <c r="BJ763" i="9" s="1"/>
  <c r="BR763" i="9" s="1"/>
  <c r="BD791" i="9"/>
  <c r="BP791" i="9" s="1"/>
  <c r="BB971" i="9"/>
  <c r="BN971" i="9" s="1"/>
  <c r="BC1017" i="9"/>
  <c r="BO1017" i="9" s="1"/>
  <c r="I764" i="9"/>
  <c r="I860" i="9"/>
  <c r="I1028" i="9"/>
  <c r="BK1403" i="9"/>
  <c r="BI1403" i="9" s="1"/>
  <c r="AT1403" i="9" s="1"/>
  <c r="BK1394" i="9"/>
  <c r="BI1394" i="9" s="1"/>
  <c r="AT1394" i="9" s="1"/>
  <c r="BQ1260" i="9"/>
  <c r="AW1260" i="9" s="1"/>
  <c r="BG540" i="9"/>
  <c r="BF615" i="9"/>
  <c r="BF659" i="9"/>
  <c r="BF745" i="9"/>
  <c r="BG754" i="9"/>
  <c r="BG759" i="9"/>
  <c r="BB1011" i="9"/>
  <c r="BN1011" i="9" s="1"/>
  <c r="N1074" i="9"/>
  <c r="N1075" i="9"/>
  <c r="I1084" i="9"/>
  <c r="BF540" i="9"/>
  <c r="BD540" i="9"/>
  <c r="BP540" i="9" s="1"/>
  <c r="BD527" i="9"/>
  <c r="BP527" i="9" s="1"/>
  <c r="BF573" i="9"/>
  <c r="BF598" i="9"/>
  <c r="BG615" i="9"/>
  <c r="BF638" i="9"/>
  <c r="BG659" i="9"/>
  <c r="BG707" i="9"/>
  <c r="BG745" i="9"/>
  <c r="BG811" i="9"/>
  <c r="BF919" i="9"/>
  <c r="BC1011" i="9"/>
  <c r="BO1011" i="9" s="1"/>
  <c r="BF1020" i="9"/>
  <c r="BA1031" i="9"/>
  <c r="BH1031" i="9" s="1"/>
  <c r="BM1031" i="9" s="1"/>
  <c r="BD836" i="9"/>
  <c r="BP836" i="9" s="1"/>
  <c r="BA917" i="9"/>
  <c r="BH917" i="9" s="1"/>
  <c r="BM917" i="9" s="1"/>
  <c r="BC940" i="9"/>
  <c r="BO940" i="9" s="1"/>
  <c r="N1066" i="9"/>
  <c r="N1067" i="9"/>
  <c r="BA546" i="9"/>
  <c r="BH546" i="9" s="1"/>
  <c r="BM546" i="9" s="1"/>
  <c r="BD546" i="9"/>
  <c r="BP546" i="9" s="1"/>
  <c r="BB540" i="9"/>
  <c r="BN540" i="9" s="1"/>
  <c r="BC527" i="9"/>
  <c r="BO527" i="9" s="1"/>
  <c r="BE553" i="9"/>
  <c r="BL553" i="9" s="1"/>
  <c r="BJ553" i="9" s="1"/>
  <c r="BR553" i="9" s="1"/>
  <c r="BG528" i="9"/>
  <c r="BE583" i="9"/>
  <c r="BG598" i="9"/>
  <c r="BF616" i="9"/>
  <c r="BG638" i="9"/>
  <c r="BF714" i="9"/>
  <c r="BA745" i="9"/>
  <c r="BH745" i="9" s="1"/>
  <c r="BM745" i="9" s="1"/>
  <c r="BA790" i="9"/>
  <c r="BH790" i="9" s="1"/>
  <c r="BM790" i="9" s="1"/>
  <c r="BA811" i="9"/>
  <c r="BH811" i="9" s="1"/>
  <c r="BM811" i="9" s="1"/>
  <c r="BF821" i="9"/>
  <c r="BG919" i="9"/>
  <c r="BF975" i="9"/>
  <c r="BG1011" i="9"/>
  <c r="BG1020" i="9"/>
  <c r="BB1031" i="9"/>
  <c r="BN1031" i="9" s="1"/>
  <c r="BB1086" i="9"/>
  <c r="BN1086" i="9" s="1"/>
  <c r="BA1100" i="9"/>
  <c r="BH1100" i="9" s="1"/>
  <c r="BM1100" i="9" s="1"/>
  <c r="B113" i="9"/>
  <c r="BB759" i="9"/>
  <c r="BN759" i="9" s="1"/>
  <c r="BA821" i="9"/>
  <c r="BH821" i="9" s="1"/>
  <c r="BM821" i="9" s="1"/>
  <c r="BF827" i="9"/>
  <c r="I628" i="9"/>
  <c r="N972" i="9"/>
  <c r="I1035" i="9"/>
  <c r="I1044" i="9"/>
  <c r="BK1129" i="9"/>
  <c r="BI1129" i="9" s="1"/>
  <c r="AT1129" i="9" s="1"/>
  <c r="D52" i="9"/>
  <c r="D67" i="9" s="1"/>
  <c r="I699" i="9"/>
  <c r="I707" i="9"/>
  <c r="I723" i="9"/>
  <c r="I739" i="9"/>
  <c r="N779" i="9"/>
  <c r="N827" i="9"/>
  <c r="N835" i="9"/>
  <c r="I843" i="9"/>
  <c r="N867" i="9"/>
  <c r="I875" i="9"/>
  <c r="N891" i="9"/>
  <c r="I923" i="9"/>
  <c r="N931" i="9"/>
  <c r="I979" i="9"/>
  <c r="N1059" i="9"/>
  <c r="BF733" i="9"/>
  <c r="BG857" i="9"/>
  <c r="BG619" i="9"/>
  <c r="BG713" i="9"/>
  <c r="BG733" i="9"/>
  <c r="BG946" i="9"/>
  <c r="N611" i="9"/>
  <c r="I659" i="9"/>
  <c r="I683" i="9"/>
  <c r="I715" i="9"/>
  <c r="I787" i="9"/>
  <c r="I795" i="9"/>
  <c r="N859" i="9"/>
  <c r="I947" i="9"/>
  <c r="N987" i="9"/>
  <c r="N1083" i="9"/>
  <c r="AT1458" i="9"/>
  <c r="BK1112" i="9"/>
  <c r="BI1112" i="9" s="1"/>
  <c r="BG550" i="9"/>
  <c r="BC537" i="9"/>
  <c r="BO537" i="9" s="1"/>
  <c r="BG723" i="9"/>
  <c r="I603" i="9"/>
  <c r="I619" i="9"/>
  <c r="I627" i="9"/>
  <c r="I691" i="9"/>
  <c r="I731" i="9"/>
  <c r="I747" i="9"/>
  <c r="I803" i="9"/>
  <c r="I851" i="9"/>
  <c r="I883" i="9"/>
  <c r="I899" i="9"/>
  <c r="I939" i="9"/>
  <c r="N971" i="9"/>
  <c r="N1011" i="9"/>
  <c r="I1042" i="9"/>
  <c r="I1043" i="9"/>
  <c r="AT1252" i="9"/>
  <c r="BA550" i="9"/>
  <c r="BH550" i="9" s="1"/>
  <c r="BM550" i="9" s="1"/>
  <c r="BG530" i="9"/>
  <c r="BD542" i="9"/>
  <c r="BP542" i="9" s="1"/>
  <c r="BA526" i="9"/>
  <c r="BH526" i="9" s="1"/>
  <c r="BM526" i="9" s="1"/>
  <c r="BF690" i="9"/>
  <c r="BF705" i="9"/>
  <c r="BG714" i="9"/>
  <c r="BA723" i="9"/>
  <c r="BH723" i="9" s="1"/>
  <c r="BM723" i="9" s="1"/>
  <c r="BG734" i="9"/>
  <c r="BF741" i="9"/>
  <c r="BF776" i="9"/>
  <c r="BF818" i="9"/>
  <c r="BF842" i="9"/>
  <c r="BD749" i="9"/>
  <c r="BP749" i="9" s="1"/>
  <c r="BD806" i="9"/>
  <c r="BP806" i="9" s="1"/>
  <c r="I643" i="9"/>
  <c r="N667" i="9"/>
  <c r="I811" i="9"/>
  <c r="I819" i="9"/>
  <c r="I907" i="9"/>
  <c r="I915" i="9"/>
  <c r="Q516" i="9"/>
  <c r="BF619" i="9"/>
  <c r="BG751" i="9"/>
  <c r="BF516" i="9"/>
  <c r="BG566" i="9"/>
  <c r="BF569" i="9"/>
  <c r="BF583" i="9"/>
  <c r="BL589" i="9"/>
  <c r="BJ589" i="9" s="1"/>
  <c r="BR589" i="9" s="1"/>
  <c r="BC591" i="9"/>
  <c r="BO591" i="9" s="1"/>
  <c r="BF653" i="9"/>
  <c r="BG705" i="9"/>
  <c r="BB723" i="9"/>
  <c r="BN723" i="9" s="1"/>
  <c r="BF726" i="9"/>
  <c r="BG741" i="9"/>
  <c r="BD745" i="9"/>
  <c r="BP745" i="9" s="1"/>
  <c r="BG776" i="9"/>
  <c r="BF785" i="9"/>
  <c r="BB811" i="9"/>
  <c r="BN811" i="9" s="1"/>
  <c r="BG818" i="9"/>
  <c r="BF825" i="9"/>
  <c r="BB831" i="9"/>
  <c r="BN831" i="9" s="1"/>
  <c r="BG842" i="9"/>
  <c r="BF923" i="9"/>
  <c r="BC987" i="9"/>
  <c r="BO987" i="9" s="1"/>
  <c r="BA1008" i="9"/>
  <c r="BH1008" i="9" s="1"/>
  <c r="BM1008" i="9" s="1"/>
  <c r="BA1046" i="9"/>
  <c r="BH1046" i="9" s="1"/>
  <c r="BM1046" i="9" s="1"/>
  <c r="BA1070" i="9"/>
  <c r="BH1070" i="9" s="1"/>
  <c r="BM1070" i="9" s="1"/>
  <c r="BF1085" i="9"/>
  <c r="BC1103" i="9"/>
  <c r="BO1103" i="9" s="1"/>
  <c r="BK597" i="9"/>
  <c r="BI597" i="9" s="1"/>
  <c r="AT597" i="9" s="1"/>
  <c r="BB806" i="9"/>
  <c r="BN806" i="9" s="1"/>
  <c r="N635" i="9"/>
  <c r="I1049" i="9"/>
  <c r="N1088" i="9"/>
  <c r="BK1515" i="9"/>
  <c r="BI1515" i="9" s="1"/>
  <c r="BQ1515" i="9" s="1"/>
  <c r="AW1515" i="9" s="1"/>
  <c r="BK1121" i="9"/>
  <c r="BI1121" i="9" s="1"/>
  <c r="BG666" i="9"/>
  <c r="BF946" i="9"/>
  <c r="BF530" i="9"/>
  <c r="BF550" i="9"/>
  <c r="BG516" i="9"/>
  <c r="F37" i="9"/>
  <c r="BF566" i="9"/>
  <c r="BA516" i="9"/>
  <c r="BH516" i="9" s="1"/>
  <c r="BM516" i="9" s="1"/>
  <c r="BG544" i="9"/>
  <c r="BD550" i="9"/>
  <c r="BP550" i="9" s="1"/>
  <c r="BD529" i="9"/>
  <c r="BP529" i="9" s="1"/>
  <c r="BE567" i="9"/>
  <c r="BK567" i="9" s="1"/>
  <c r="BI567" i="9" s="1"/>
  <c r="BQ567" i="9" s="1"/>
  <c r="BE527" i="9"/>
  <c r="BG569" i="9"/>
  <c r="BF579" i="9"/>
  <c r="BG583" i="9"/>
  <c r="BD594" i="9"/>
  <c r="BP594" i="9" s="1"/>
  <c r="BF601" i="9"/>
  <c r="BG653" i="9"/>
  <c r="BF665" i="9"/>
  <c r="BF721" i="9"/>
  <c r="BG726" i="9"/>
  <c r="BE745" i="9"/>
  <c r="BK745" i="9" s="1"/>
  <c r="BI745" i="9" s="1"/>
  <c r="BG785" i="9"/>
  <c r="BG825" i="9"/>
  <c r="BF843" i="9"/>
  <c r="BG923" i="9"/>
  <c r="BF1017" i="9"/>
  <c r="BG1028" i="9"/>
  <c r="BF1031" i="9"/>
  <c r="BG656" i="9"/>
  <c r="BG806" i="9"/>
  <c r="I995" i="9"/>
  <c r="N1027" i="9"/>
  <c r="I1057" i="9"/>
  <c r="N1096" i="9"/>
  <c r="BK1379" i="9"/>
  <c r="BI1379" i="9" s="1"/>
  <c r="BF713" i="9"/>
  <c r="BC516" i="9"/>
  <c r="BO516" i="9" s="1"/>
  <c r="BF544" i="9"/>
  <c r="BC550" i="9"/>
  <c r="BO550" i="9" s="1"/>
  <c r="BB544" i="9"/>
  <c r="BN544" i="9" s="1"/>
  <c r="BA536" i="9"/>
  <c r="BH536" i="9" s="1"/>
  <c r="BM536" i="9" s="1"/>
  <c r="BC566" i="9"/>
  <c r="BO566" i="9" s="1"/>
  <c r="BF570" i="9"/>
  <c r="BA583" i="9"/>
  <c r="BH583" i="9" s="1"/>
  <c r="BM583" i="9" s="1"/>
  <c r="BG586" i="9"/>
  <c r="BG590" i="9"/>
  <c r="BK594" i="9"/>
  <c r="BI594" i="9" s="1"/>
  <c r="BQ594" i="9" s="1"/>
  <c r="BF627" i="9"/>
  <c r="BG665" i="9"/>
  <c r="BF697" i="9"/>
  <c r="BF707" i="9"/>
  <c r="BG721" i="9"/>
  <c r="BB726" i="9"/>
  <c r="BN726" i="9" s="1"/>
  <c r="BF763" i="9"/>
  <c r="BF802" i="9"/>
  <c r="BF828" i="9"/>
  <c r="BG843" i="9"/>
  <c r="BF889" i="9"/>
  <c r="BF924" i="9"/>
  <c r="BF939" i="9"/>
  <c r="BF996" i="9"/>
  <c r="BG1017" i="9"/>
  <c r="BA1028" i="9"/>
  <c r="BH1028" i="9" s="1"/>
  <c r="BM1028" i="9" s="1"/>
  <c r="BF1082" i="9"/>
  <c r="BA1086" i="9"/>
  <c r="BH1086" i="9" s="1"/>
  <c r="BM1086" i="9" s="1"/>
  <c r="BF656" i="9"/>
  <c r="BD721" i="9"/>
  <c r="BP721" i="9" s="1"/>
  <c r="BD733" i="9"/>
  <c r="BP733" i="9" s="1"/>
  <c r="BC751" i="9"/>
  <c r="BO751" i="9" s="1"/>
  <c r="BD776" i="9"/>
  <c r="BP776" i="9" s="1"/>
  <c r="BA802" i="9"/>
  <c r="BH802" i="9" s="1"/>
  <c r="BM802" i="9" s="1"/>
  <c r="BF806" i="9"/>
  <c r="BE818" i="9"/>
  <c r="BL818" i="9" s="1"/>
  <c r="BJ818" i="9" s="1"/>
  <c r="N675" i="9"/>
  <c r="N1071" i="9"/>
  <c r="N1091" i="9"/>
  <c r="BD638" i="9"/>
  <c r="BP638" i="9" s="1"/>
  <c r="BL1120" i="9"/>
  <c r="BJ1120" i="9" s="1"/>
  <c r="BR1120" i="9" s="1"/>
  <c r="I1052" i="9"/>
  <c r="I1060" i="9"/>
  <c r="I1068" i="9"/>
  <c r="N1004" i="9"/>
  <c r="N982" i="9"/>
  <c r="N1014" i="9"/>
  <c r="N955" i="9"/>
  <c r="N716" i="9"/>
  <c r="N684" i="9"/>
  <c r="I692" i="9"/>
  <c r="I700" i="9"/>
  <c r="BF744" i="9"/>
  <c r="BE744" i="9"/>
  <c r="BG744" i="9"/>
  <c r="BE564" i="9"/>
  <c r="BD564" i="9"/>
  <c r="BP564" i="9" s="1"/>
  <c r="BE548" i="9"/>
  <c r="BK548" i="9" s="1"/>
  <c r="BI548" i="9" s="1"/>
  <c r="BA548" i="9"/>
  <c r="BH548" i="9" s="1"/>
  <c r="BM548" i="9" s="1"/>
  <c r="BB548" i="9"/>
  <c r="BN548" i="9" s="1"/>
  <c r="BC548" i="9"/>
  <c r="BO548" i="9" s="1"/>
  <c r="BD548" i="9"/>
  <c r="BP548" i="9" s="1"/>
  <c r="BG820" i="9"/>
  <c r="BB820" i="9"/>
  <c r="BN820" i="9" s="1"/>
  <c r="BQ1268" i="9"/>
  <c r="BC783" i="9"/>
  <c r="BO783" i="9" s="1"/>
  <c r="BB783" i="9"/>
  <c r="BN783" i="9" s="1"/>
  <c r="BG783" i="9"/>
  <c r="BF783" i="9"/>
  <c r="BB839" i="9"/>
  <c r="BN839" i="9" s="1"/>
  <c r="BE839" i="9"/>
  <c r="BL839" i="9" s="1"/>
  <c r="BJ839" i="9" s="1"/>
  <c r="BG839" i="9"/>
  <c r="BF839" i="9"/>
  <c r="BE1015" i="9"/>
  <c r="BL1015" i="9" s="1"/>
  <c r="BJ1015" i="9" s="1"/>
  <c r="BR1015" i="9" s="1"/>
  <c r="BD1015" i="9"/>
  <c r="BP1015" i="9" s="1"/>
  <c r="BB592" i="9"/>
  <c r="BN592" i="9" s="1"/>
  <c r="BG592" i="9"/>
  <c r="BF592" i="9"/>
  <c r="BC832" i="9"/>
  <c r="BO832" i="9" s="1"/>
  <c r="BB832" i="9"/>
  <c r="BN832" i="9" s="1"/>
  <c r="BF832" i="9"/>
  <c r="BD756" i="9"/>
  <c r="BP756" i="9" s="1"/>
  <c r="BF756" i="9"/>
  <c r="BC922" i="9"/>
  <c r="BO922" i="9" s="1"/>
  <c r="BG922" i="9"/>
  <c r="BF922" i="9"/>
  <c r="BA931" i="9"/>
  <c r="BH931" i="9" s="1"/>
  <c r="BM931" i="9" s="1"/>
  <c r="BG931" i="9"/>
  <c r="BF931" i="9"/>
  <c r="BE945" i="9"/>
  <c r="BL945" i="9" s="1"/>
  <c r="BJ945" i="9" s="1"/>
  <c r="BR945" i="9" s="1"/>
  <c r="BG945" i="9"/>
  <c r="BF945" i="9"/>
  <c r="BD580" i="9"/>
  <c r="BP580" i="9" s="1"/>
  <c r="BG580" i="9"/>
  <c r="BE1054" i="9"/>
  <c r="BL1054" i="9" s="1"/>
  <c r="BJ1054" i="9" s="1"/>
  <c r="BG1054" i="9"/>
  <c r="BB789" i="9"/>
  <c r="BN789" i="9" s="1"/>
  <c r="BD789" i="9"/>
  <c r="BP789" i="9" s="1"/>
  <c r="BA789" i="9"/>
  <c r="BH789" i="9" s="1"/>
  <c r="BM789" i="9" s="1"/>
  <c r="BB961" i="9"/>
  <c r="BN961" i="9" s="1"/>
  <c r="BG961" i="9"/>
  <c r="A69" i="9"/>
  <c r="A70" i="9" s="1"/>
  <c r="A71" i="9" s="1"/>
  <c r="B71" i="9" s="1"/>
  <c r="B68" i="9"/>
  <c r="BA835" i="9"/>
  <c r="BH835" i="9" s="1"/>
  <c r="BM835" i="9" s="1"/>
  <c r="BE835" i="9"/>
  <c r="BL835" i="9" s="1"/>
  <c r="BJ835" i="9" s="1"/>
  <c r="BG835" i="9"/>
  <c r="BF835" i="9"/>
  <c r="BA901" i="9"/>
  <c r="BH901" i="9" s="1"/>
  <c r="BM901" i="9" s="1"/>
  <c r="BG901" i="9"/>
  <c r="BF901" i="9"/>
  <c r="BE911" i="9"/>
  <c r="BL911" i="9" s="1"/>
  <c r="BJ911" i="9" s="1"/>
  <c r="BG911" i="9"/>
  <c r="BF911" i="9"/>
  <c r="BA614" i="9"/>
  <c r="BH614" i="9" s="1"/>
  <c r="BM614" i="9" s="1"/>
  <c r="BF614" i="9"/>
  <c r="BA829" i="9"/>
  <c r="BH829" i="9" s="1"/>
  <c r="BM829" i="9" s="1"/>
  <c r="BB829" i="9"/>
  <c r="BN829" i="9" s="1"/>
  <c r="BE596" i="9"/>
  <c r="BL596" i="9" s="1"/>
  <c r="BJ596" i="9" s="1"/>
  <c r="BG596" i="9"/>
  <c r="BB742" i="9"/>
  <c r="BN742" i="9" s="1"/>
  <c r="BA742" i="9"/>
  <c r="BH742" i="9" s="1"/>
  <c r="BM742" i="9" s="1"/>
  <c r="BG742" i="9"/>
  <c r="BF742" i="9"/>
  <c r="BG819" i="9"/>
  <c r="BF819" i="9"/>
  <c r="BA826" i="9"/>
  <c r="BH826" i="9" s="1"/>
  <c r="BM826" i="9" s="1"/>
  <c r="BG826" i="9"/>
  <c r="BF826" i="9"/>
  <c r="BE518" i="9"/>
  <c r="BL518" i="9" s="1"/>
  <c r="BJ518" i="9" s="1"/>
  <c r="BR518" i="9" s="1"/>
  <c r="BF518" i="9"/>
  <c r="BC518" i="9"/>
  <c r="BO518" i="9" s="1"/>
  <c r="BD518" i="9"/>
  <c r="BP518" i="9" s="1"/>
  <c r="BA518" i="9"/>
  <c r="BH518" i="9" s="1"/>
  <c r="BM518" i="9" s="1"/>
  <c r="A24" i="9"/>
  <c r="B23" i="9"/>
  <c r="C23" i="9"/>
  <c r="BF582" i="9"/>
  <c r="BE582" i="9"/>
  <c r="BK582" i="9" s="1"/>
  <c r="BI582" i="9" s="1"/>
  <c r="BQ582" i="9" s="1"/>
  <c r="BC582" i="9"/>
  <c r="BO582" i="9" s="1"/>
  <c r="BG582" i="9"/>
  <c r="BB799" i="9"/>
  <c r="BN799" i="9" s="1"/>
  <c r="BE799" i="9"/>
  <c r="BD799" i="9"/>
  <c r="BP799" i="9" s="1"/>
  <c r="BE646" i="9"/>
  <c r="BG646" i="9"/>
  <c r="BE691" i="9"/>
  <c r="BL691" i="9" s="1"/>
  <c r="BJ691" i="9" s="1"/>
  <c r="BR691" i="9" s="1"/>
  <c r="BG691" i="9"/>
  <c r="BF691" i="9"/>
  <c r="BE814" i="9"/>
  <c r="BD814" i="9"/>
  <c r="BP814" i="9" s="1"/>
  <c r="BF814" i="9"/>
  <c r="BE859" i="9"/>
  <c r="BL859" i="9" s="1"/>
  <c r="BJ859" i="9" s="1"/>
  <c r="BR859" i="9" s="1"/>
  <c r="BB859" i="9"/>
  <c r="BN859" i="9" s="1"/>
  <c r="BG859" i="9"/>
  <c r="BC859" i="9"/>
  <c r="BO859" i="9" s="1"/>
  <c r="BF859" i="9"/>
  <c r="BD859" i="9"/>
  <c r="BP859" i="9" s="1"/>
  <c r="BB868" i="9"/>
  <c r="BN868" i="9" s="1"/>
  <c r="BG868" i="9"/>
  <c r="BF868" i="9"/>
  <c r="BB882" i="9"/>
  <c r="BN882" i="9" s="1"/>
  <c r="BG882" i="9"/>
  <c r="BF882" i="9"/>
  <c r="BB896" i="9"/>
  <c r="BN896" i="9" s="1"/>
  <c r="BG896" i="9"/>
  <c r="BF896" i="9"/>
  <c r="BG605" i="9"/>
  <c r="BF605" i="9"/>
  <c r="BE1022" i="9"/>
  <c r="BB1022" i="9"/>
  <c r="BN1022" i="9" s="1"/>
  <c r="BE537" i="9"/>
  <c r="BL537" i="9" s="1"/>
  <c r="BJ537" i="9" s="1"/>
  <c r="BR537" i="9" s="1"/>
  <c r="BA537" i="9"/>
  <c r="BH537" i="9" s="1"/>
  <c r="BM537" i="9" s="1"/>
  <c r="AT526" i="9"/>
  <c r="BQ526" i="9"/>
  <c r="BE517" i="9"/>
  <c r="BA517" i="9"/>
  <c r="BH517" i="9" s="1"/>
  <c r="BM517" i="9" s="1"/>
  <c r="BC517" i="9"/>
  <c r="BO517" i="9" s="1"/>
  <c r="BD517" i="9"/>
  <c r="BP517" i="9" s="1"/>
  <c r="BB517" i="9"/>
  <c r="BN517" i="9" s="1"/>
  <c r="BG1033" i="9"/>
  <c r="BC1033" i="9"/>
  <c r="BO1033" i="9" s="1"/>
  <c r="BA1033" i="9"/>
  <c r="BH1033" i="9" s="1"/>
  <c r="BM1033" i="9" s="1"/>
  <c r="BE549" i="9"/>
  <c r="BB549" i="9"/>
  <c r="BN549" i="9" s="1"/>
  <c r="BC549" i="9"/>
  <c r="BO549" i="9" s="1"/>
  <c r="BD549" i="9"/>
  <c r="BP549" i="9" s="1"/>
  <c r="BF549" i="9"/>
  <c r="BG549" i="9"/>
  <c r="BA543" i="9"/>
  <c r="BH543" i="9" s="1"/>
  <c r="BM543" i="9" s="1"/>
  <c r="BF543" i="9"/>
  <c r="BG543" i="9"/>
  <c r="BD543" i="9"/>
  <c r="BP543" i="9" s="1"/>
  <c r="BF521" i="9"/>
  <c r="BD521" i="9"/>
  <c r="BP521" i="9" s="1"/>
  <c r="BA521" i="9"/>
  <c r="BH521" i="9" s="1"/>
  <c r="BM521" i="9" s="1"/>
  <c r="BE778" i="9"/>
  <c r="BB778" i="9"/>
  <c r="BN778" i="9" s="1"/>
  <c r="BE820" i="9"/>
  <c r="BK820" i="9" s="1"/>
  <c r="BI820" i="9" s="1"/>
  <c r="BE793" i="9"/>
  <c r="BA793" i="9"/>
  <c r="BH793" i="9" s="1"/>
  <c r="BM793" i="9" s="1"/>
  <c r="BD793" i="9"/>
  <c r="BP793" i="9" s="1"/>
  <c r="BG793" i="9"/>
  <c r="BF793" i="9"/>
  <c r="BD798" i="9"/>
  <c r="BP798" i="9" s="1"/>
  <c r="BG798" i="9"/>
  <c r="BF798" i="9"/>
  <c r="N655" i="9"/>
  <c r="N687" i="9"/>
  <c r="I711" i="9"/>
  <c r="I727" i="9"/>
  <c r="I783" i="9"/>
  <c r="N791" i="9"/>
  <c r="N815" i="9"/>
  <c r="I855" i="9"/>
  <c r="N903" i="9"/>
  <c r="N927" i="9"/>
  <c r="N1015" i="9"/>
  <c r="I1047" i="9"/>
  <c r="N1055" i="9"/>
  <c r="I1079" i="9"/>
  <c r="BK1410" i="9"/>
  <c r="BI1410" i="9" s="1"/>
  <c r="BK1378" i="9"/>
  <c r="BI1378" i="9" s="1"/>
  <c r="BK1365" i="9"/>
  <c r="BI1365" i="9" s="1"/>
  <c r="BL1268" i="9"/>
  <c r="BJ1268" i="9" s="1"/>
  <c r="BR1268" i="9" s="1"/>
  <c r="I679" i="9"/>
  <c r="I695" i="9"/>
  <c r="I735" i="9"/>
  <c r="N751" i="9"/>
  <c r="N759" i="9"/>
  <c r="N799" i="9"/>
  <c r="N871" i="9"/>
  <c r="N975" i="9"/>
  <c r="I1063" i="9"/>
  <c r="N1087" i="9"/>
  <c r="BQ1252" i="9"/>
  <c r="AW1252" i="9" s="1"/>
  <c r="BG553" i="9"/>
  <c r="BD526" i="9"/>
  <c r="BP526" i="9" s="1"/>
  <c r="BL723" i="9"/>
  <c r="BJ723" i="9" s="1"/>
  <c r="BC611" i="9"/>
  <c r="BO611" i="9" s="1"/>
  <c r="I807" i="9"/>
  <c r="I831" i="9"/>
  <c r="I847" i="9"/>
  <c r="I863" i="9"/>
  <c r="I959" i="9"/>
  <c r="I991" i="9"/>
  <c r="I999" i="9"/>
  <c r="I1006" i="9"/>
  <c r="I1030" i="9"/>
  <c r="I1039" i="9"/>
  <c r="I1094" i="9"/>
  <c r="I1102" i="9"/>
  <c r="BE645" i="9"/>
  <c r="BK645" i="9" s="1"/>
  <c r="BI645" i="9" s="1"/>
  <c r="BQ1256" i="9"/>
  <c r="BB516" i="9"/>
  <c r="BN516" i="9" s="1"/>
  <c r="BF553" i="9"/>
  <c r="BC526" i="9"/>
  <c r="BO526" i="9" s="1"/>
  <c r="BF1084" i="9"/>
  <c r="BD899" i="9"/>
  <c r="BP899" i="9" s="1"/>
  <c r="I615" i="9"/>
  <c r="I703" i="9"/>
  <c r="I879" i="9"/>
  <c r="I967" i="9"/>
  <c r="I1007" i="9"/>
  <c r="I1023" i="9"/>
  <c r="N1062" i="9"/>
  <c r="I1098" i="9"/>
  <c r="BD645" i="9"/>
  <c r="BP645" i="9" s="1"/>
  <c r="BL1256" i="9"/>
  <c r="BJ1256" i="9" s="1"/>
  <c r="BR1256" i="9" s="1"/>
  <c r="BB526" i="9"/>
  <c r="BN526" i="9" s="1"/>
  <c r="BD598" i="9"/>
  <c r="BP598" i="9" s="1"/>
  <c r="BD1008" i="9"/>
  <c r="BP1008" i="9" s="1"/>
  <c r="BA1049" i="9"/>
  <c r="BH1049" i="9" s="1"/>
  <c r="BM1049" i="9" s="1"/>
  <c r="BG1084" i="9"/>
  <c r="BA813" i="9"/>
  <c r="BH813" i="9" s="1"/>
  <c r="BM813" i="9" s="1"/>
  <c r="BB818" i="9"/>
  <c r="BN818" i="9" s="1"/>
  <c r="BA899" i="9"/>
  <c r="BH899" i="9" s="1"/>
  <c r="BM899" i="9" s="1"/>
  <c r="BD920" i="9"/>
  <c r="BP920" i="9" s="1"/>
  <c r="I671" i="9"/>
  <c r="N1095" i="9"/>
  <c r="I1103" i="9"/>
  <c r="BD516" i="9"/>
  <c r="BP516" i="9" s="1"/>
  <c r="BC536" i="9"/>
  <c r="BO536" i="9" s="1"/>
  <c r="BE590" i="9"/>
  <c r="BK590" i="9" s="1"/>
  <c r="BI590" i="9" s="1"/>
  <c r="BA594" i="9"/>
  <c r="BH594" i="9" s="1"/>
  <c r="BM594" i="9" s="1"/>
  <c r="BB1049" i="9"/>
  <c r="BN1049" i="9" s="1"/>
  <c r="BA1084" i="9"/>
  <c r="BH1084" i="9" s="1"/>
  <c r="BM1084" i="9" s="1"/>
  <c r="B114" i="9"/>
  <c r="AE571" i="9"/>
  <c r="BK1251" i="9"/>
  <c r="BI1251" i="9" s="1"/>
  <c r="BB594" i="9"/>
  <c r="BN594" i="9" s="1"/>
  <c r="BF811" i="9"/>
  <c r="BF1028" i="9"/>
  <c r="BD1049" i="9"/>
  <c r="BP1049" i="9" s="1"/>
  <c r="BB1084" i="9"/>
  <c r="BN1084" i="9" s="1"/>
  <c r="BD751" i="9"/>
  <c r="BP751" i="9" s="1"/>
  <c r="N639" i="9"/>
  <c r="N1070" i="9"/>
  <c r="I1076" i="9"/>
  <c r="AE586" i="9"/>
  <c r="BL1506" i="9"/>
  <c r="BJ1506" i="9" s="1"/>
  <c r="BR1506" i="9" s="1"/>
  <c r="AW1506" i="9" s="1"/>
  <c r="AZ1506" i="9" s="1"/>
  <c r="H142" i="21"/>
  <c r="H33" i="21"/>
  <c r="I755" i="9"/>
  <c r="H103" i="21"/>
  <c r="H111" i="21"/>
  <c r="H118" i="21"/>
  <c r="H114" i="21"/>
  <c r="H121" i="21"/>
  <c r="H87" i="21"/>
  <c r="H40" i="21"/>
  <c r="H99" i="21"/>
  <c r="H85" i="21"/>
  <c r="H69" i="21"/>
  <c r="H36" i="21"/>
  <c r="H41" i="21"/>
  <c r="H52" i="21"/>
  <c r="H76" i="21"/>
  <c r="H72" i="21"/>
  <c r="H60" i="21"/>
  <c r="H71" i="21"/>
  <c r="H31" i="21"/>
  <c r="H13" i="21"/>
  <c r="H17" i="21"/>
  <c r="H55" i="21"/>
  <c r="H51" i="21"/>
  <c r="H146" i="21"/>
  <c r="H105" i="21"/>
  <c r="H110" i="21"/>
  <c r="H107" i="21"/>
  <c r="H147" i="21"/>
  <c r="H91" i="21"/>
  <c r="H49" i="21"/>
  <c r="H48" i="21"/>
  <c r="H84" i="21"/>
  <c r="H35" i="21"/>
  <c r="H64" i="21"/>
  <c r="H32" i="21"/>
  <c r="H26" i="21"/>
  <c r="H126" i="21"/>
  <c r="H86" i="21"/>
  <c r="H127" i="21"/>
  <c r="H44" i="21"/>
  <c r="H4" i="21"/>
  <c r="BK596" i="9"/>
  <c r="BI596" i="9" s="1"/>
  <c r="BK547" i="9"/>
  <c r="BI547" i="9" s="1"/>
  <c r="BL547" i="9"/>
  <c r="BJ547" i="9" s="1"/>
  <c r="BK600" i="9"/>
  <c r="BI600" i="9" s="1"/>
  <c r="BQ600" i="9" s="1"/>
  <c r="BL600" i="9"/>
  <c r="BJ600" i="9" s="1"/>
  <c r="D32" i="9"/>
  <c r="D33" i="9" s="1"/>
  <c r="D34" i="9" s="1"/>
  <c r="D35" i="9" s="1"/>
  <c r="BK539" i="9"/>
  <c r="BI539" i="9" s="1"/>
  <c r="BL539" i="9"/>
  <c r="BJ539" i="9" s="1"/>
  <c r="BK565" i="9"/>
  <c r="BI565" i="9" s="1"/>
  <c r="BL565" i="9"/>
  <c r="BJ565" i="9" s="1"/>
  <c r="BR565" i="9" s="1"/>
  <c r="BK531" i="9"/>
  <c r="BI531" i="9" s="1"/>
  <c r="BL531" i="9"/>
  <c r="BJ531" i="9" s="1"/>
  <c r="BR531" i="9" s="1"/>
  <c r="BG547" i="9"/>
  <c r="BC542" i="9"/>
  <c r="BO542" i="9" s="1"/>
  <c r="BA531" i="9"/>
  <c r="BH531" i="9" s="1"/>
  <c r="BM531" i="9" s="1"/>
  <c r="BE584" i="9"/>
  <c r="BA584" i="9"/>
  <c r="BH584" i="9" s="1"/>
  <c r="BM584" i="9" s="1"/>
  <c r="BA588" i="9"/>
  <c r="BH588" i="9" s="1"/>
  <c r="BM588" i="9" s="1"/>
  <c r="BF600" i="9"/>
  <c r="BC601" i="9"/>
  <c r="BO601" i="9" s="1"/>
  <c r="BB601" i="9"/>
  <c r="BN601" i="9" s="1"/>
  <c r="BA757" i="9"/>
  <c r="BH757" i="9" s="1"/>
  <c r="BM757" i="9" s="1"/>
  <c r="BD757" i="9"/>
  <c r="BP757" i="9" s="1"/>
  <c r="BB757" i="9"/>
  <c r="BN757" i="9" s="1"/>
  <c r="BB810" i="9"/>
  <c r="BN810" i="9" s="1"/>
  <c r="BE810" i="9"/>
  <c r="BK810" i="9" s="1"/>
  <c r="BI810" i="9" s="1"/>
  <c r="BD810" i="9"/>
  <c r="BP810" i="9" s="1"/>
  <c r="BC810" i="9"/>
  <c r="BO810" i="9" s="1"/>
  <c r="BA810" i="9"/>
  <c r="BH810" i="9" s="1"/>
  <c r="BM810" i="9" s="1"/>
  <c r="BF810" i="9"/>
  <c r="BA852" i="9"/>
  <c r="BH852" i="9" s="1"/>
  <c r="BM852" i="9" s="1"/>
  <c r="BD852" i="9"/>
  <c r="BP852" i="9" s="1"/>
  <c r="BD1062" i="9"/>
  <c r="BP1062" i="9" s="1"/>
  <c r="BG1062" i="9"/>
  <c r="BF1062" i="9"/>
  <c r="BL1078" i="9"/>
  <c r="BJ1078" i="9" s="1"/>
  <c r="BR1078" i="9" s="1"/>
  <c r="BK1078" i="9"/>
  <c r="BI1078" i="9" s="1"/>
  <c r="BQ1078" i="9" s="1"/>
  <c r="BB1107" i="9"/>
  <c r="BN1107" i="9" s="1"/>
  <c r="BF1107" i="9"/>
  <c r="BA596" i="9"/>
  <c r="BH596" i="9" s="1"/>
  <c r="BM596" i="9" s="1"/>
  <c r="BF547" i="9"/>
  <c r="BD547" i="9"/>
  <c r="BP547" i="9" s="1"/>
  <c r="BD525" i="9"/>
  <c r="BP525" i="9" s="1"/>
  <c r="BD565" i="9"/>
  <c r="BP565" i="9" s="1"/>
  <c r="BD566" i="9"/>
  <c r="BP566" i="9" s="1"/>
  <c r="BL566" i="9"/>
  <c r="BJ566" i="9" s="1"/>
  <c r="BR566" i="9" s="1"/>
  <c r="BL532" i="9"/>
  <c r="BJ532" i="9" s="1"/>
  <c r="BR532" i="9" s="1"/>
  <c r="BD588" i="9"/>
  <c r="BP588" i="9" s="1"/>
  <c r="BL593" i="9"/>
  <c r="BJ593" i="9" s="1"/>
  <c r="BR593" i="9" s="1"/>
  <c r="BK593" i="9"/>
  <c r="BI593" i="9" s="1"/>
  <c r="BQ593" i="9" s="1"/>
  <c r="BG600" i="9"/>
  <c r="BG601" i="9"/>
  <c r="BD841" i="9"/>
  <c r="BP841" i="9" s="1"/>
  <c r="BA841" i="9"/>
  <c r="BH841" i="9" s="1"/>
  <c r="BM841" i="9" s="1"/>
  <c r="BG841" i="9"/>
  <c r="BF841" i="9"/>
  <c r="BC1000" i="9"/>
  <c r="BO1000" i="9" s="1"/>
  <c r="BG1078" i="9"/>
  <c r="BD1078" i="9"/>
  <c r="BP1078" i="9" s="1"/>
  <c r="BC1078" i="9"/>
  <c r="BO1078" i="9" s="1"/>
  <c r="BB1078" i="9"/>
  <c r="BN1078" i="9" s="1"/>
  <c r="BE1083" i="9"/>
  <c r="BG1083" i="9"/>
  <c r="BF1083" i="9"/>
  <c r="BB784" i="9"/>
  <c r="BN784" i="9" s="1"/>
  <c r="BA784" i="9"/>
  <c r="BH784" i="9" s="1"/>
  <c r="BM784" i="9" s="1"/>
  <c r="BE784" i="9"/>
  <c r="BA815" i="9"/>
  <c r="BH815" i="9" s="1"/>
  <c r="BM815" i="9" s="1"/>
  <c r="BG815" i="9"/>
  <c r="BF815" i="9"/>
  <c r="BD903" i="9"/>
  <c r="BP903" i="9" s="1"/>
  <c r="BG903" i="9"/>
  <c r="BF903" i="9"/>
  <c r="BA1016" i="9"/>
  <c r="BH1016" i="9" s="1"/>
  <c r="BM1016" i="9" s="1"/>
  <c r="BG1016" i="9"/>
  <c r="BF1016" i="9"/>
  <c r="BG565" i="9"/>
  <c r="BF565" i="9"/>
  <c r="BG542" i="9"/>
  <c r="BB542" i="9"/>
  <c r="BN542" i="9" s="1"/>
  <c r="BC540" i="9"/>
  <c r="BO540" i="9" s="1"/>
  <c r="BD539" i="9"/>
  <c r="BP539" i="9" s="1"/>
  <c r="BD531" i="9"/>
  <c r="BP531" i="9" s="1"/>
  <c r="BC565" i="9"/>
  <c r="BO565" i="9" s="1"/>
  <c r="BL540" i="9"/>
  <c r="BJ540" i="9" s="1"/>
  <c r="BR540" i="9" s="1"/>
  <c r="BG526" i="9"/>
  <c r="BL522" i="9"/>
  <c r="BJ522" i="9" s="1"/>
  <c r="BR522" i="9" s="1"/>
  <c r="BB583" i="9"/>
  <c r="BN583" i="9" s="1"/>
  <c r="BF584" i="9"/>
  <c r="BE588" i="9"/>
  <c r="BL588" i="9" s="1"/>
  <c r="BJ588" i="9" s="1"/>
  <c r="BR588" i="9" s="1"/>
  <c r="BB600" i="9"/>
  <c r="BN600" i="9" s="1"/>
  <c r="BA601" i="9"/>
  <c r="BH601" i="9" s="1"/>
  <c r="BM601" i="9" s="1"/>
  <c r="BD1000" i="9"/>
  <c r="BP1000" i="9" s="1"/>
  <c r="BE1007" i="9"/>
  <c r="BD1045" i="9"/>
  <c r="BP1045" i="9" s="1"/>
  <c r="BF1045" i="9"/>
  <c r="BC1054" i="9"/>
  <c r="BO1054" i="9" s="1"/>
  <c r="BD1054" i="9"/>
  <c r="BP1054" i="9" s="1"/>
  <c r="BB1054" i="9"/>
  <c r="BN1054" i="9" s="1"/>
  <c r="BA1054" i="9"/>
  <c r="BH1054" i="9" s="1"/>
  <c r="BM1054" i="9" s="1"/>
  <c r="BE1079" i="9"/>
  <c r="BD1079" i="9"/>
  <c r="BP1079" i="9" s="1"/>
  <c r="BB1079" i="9"/>
  <c r="BN1079" i="9" s="1"/>
  <c r="BA1079" i="9"/>
  <c r="BH1079" i="9" s="1"/>
  <c r="BM1079" i="9" s="1"/>
  <c r="BF1079" i="9"/>
  <c r="E575" i="9"/>
  <c r="AF576" i="9"/>
  <c r="AF577" i="9" s="1"/>
  <c r="BF542" i="9"/>
  <c r="BC531" i="9"/>
  <c r="BO531" i="9" s="1"/>
  <c r="BC525" i="9"/>
  <c r="BO525" i="9" s="1"/>
  <c r="BE952" i="9"/>
  <c r="BC952" i="9"/>
  <c r="BO952" i="9" s="1"/>
  <c r="BA988" i="9"/>
  <c r="BH988" i="9" s="1"/>
  <c r="BM988" i="9" s="1"/>
  <c r="BD988" i="9"/>
  <c r="BP988" i="9" s="1"/>
  <c r="BC1092" i="9"/>
  <c r="BO1092" i="9" s="1"/>
  <c r="BD1092" i="9"/>
  <c r="BP1092" i="9" s="1"/>
  <c r="BG1092" i="9"/>
  <c r="BF1092" i="9"/>
  <c r="BE1098" i="9"/>
  <c r="BK1098" i="9" s="1"/>
  <c r="BI1098" i="9" s="1"/>
  <c r="BF1098" i="9"/>
  <c r="BC596" i="9"/>
  <c r="BO596" i="9" s="1"/>
  <c r="BF596" i="9"/>
  <c r="BD596" i="9"/>
  <c r="BP596" i="9" s="1"/>
  <c r="BB596" i="9"/>
  <c r="BN596" i="9" s="1"/>
  <c r="A189" i="9"/>
  <c r="B188" i="9"/>
  <c r="BA731" i="9"/>
  <c r="BH731" i="9" s="1"/>
  <c r="BM731" i="9" s="1"/>
  <c r="BG731" i="9"/>
  <c r="BF731" i="9"/>
  <c r="BA972" i="9"/>
  <c r="BH972" i="9" s="1"/>
  <c r="BM972" i="9" s="1"/>
  <c r="BG972" i="9"/>
  <c r="BB618" i="9"/>
  <c r="BN618" i="9" s="1"/>
  <c r="BF618" i="9"/>
  <c r="BA622" i="9"/>
  <c r="BH622" i="9" s="1"/>
  <c r="BM622" i="9" s="1"/>
  <c r="BG622" i="9"/>
  <c r="BA626" i="9"/>
  <c r="BH626" i="9" s="1"/>
  <c r="BM626" i="9" s="1"/>
  <c r="BF626" i="9"/>
  <c r="BA636" i="9"/>
  <c r="BH636" i="9" s="1"/>
  <c r="BM636" i="9" s="1"/>
  <c r="BF636" i="9"/>
  <c r="BA654" i="9"/>
  <c r="BH654" i="9" s="1"/>
  <c r="BM654" i="9" s="1"/>
  <c r="BF654" i="9"/>
  <c r="BG654" i="9"/>
  <c r="BC547" i="9"/>
  <c r="BO547" i="9" s="1"/>
  <c r="BB565" i="9"/>
  <c r="BN565" i="9" s="1"/>
  <c r="BG531" i="9"/>
  <c r="BG539" i="9"/>
  <c r="BB547" i="9"/>
  <c r="BN547" i="9" s="1"/>
  <c r="BA542" i="9"/>
  <c r="BH542" i="9" s="1"/>
  <c r="BM542" i="9" s="1"/>
  <c r="BC539" i="9"/>
  <c r="BO539" i="9" s="1"/>
  <c r="BF567" i="9"/>
  <c r="BA565" i="9"/>
  <c r="BH565" i="9" s="1"/>
  <c r="BM565" i="9" s="1"/>
  <c r="BG581" i="9"/>
  <c r="BD582" i="9"/>
  <c r="BP582" i="9" s="1"/>
  <c r="BC583" i="9"/>
  <c r="BO583" i="9" s="1"/>
  <c r="BB584" i="9"/>
  <c r="BN584" i="9" s="1"/>
  <c r="BE586" i="9"/>
  <c r="BB586" i="9"/>
  <c r="BN586" i="9" s="1"/>
  <c r="BF589" i="9"/>
  <c r="BD590" i="9"/>
  <c r="BP590" i="9" s="1"/>
  <c r="BE592" i="9"/>
  <c r="BD592" i="9"/>
  <c r="BP592" i="9" s="1"/>
  <c r="BC592" i="9"/>
  <c r="BO592" i="9" s="1"/>
  <c r="BL598" i="9"/>
  <c r="BJ598" i="9" s="1"/>
  <c r="AT598" i="9" s="1"/>
  <c r="BC600" i="9"/>
  <c r="BO600" i="9" s="1"/>
  <c r="BD725" i="9"/>
  <c r="BP725" i="9" s="1"/>
  <c r="BB725" i="9"/>
  <c r="BN725" i="9" s="1"/>
  <c r="BF909" i="9"/>
  <c r="BF1078" i="9"/>
  <c r="BC1093" i="9"/>
  <c r="BO1093" i="9" s="1"/>
  <c r="BA877" i="9"/>
  <c r="BH877" i="9" s="1"/>
  <c r="BM877" i="9" s="1"/>
  <c r="BF877" i="9"/>
  <c r="BB886" i="9"/>
  <c r="BN886" i="9" s="1"/>
  <c r="BG886" i="9"/>
  <c r="BF886" i="9"/>
  <c r="BF531" i="9"/>
  <c r="BF539" i="9"/>
  <c r="BB539" i="9"/>
  <c r="BN539" i="9" s="1"/>
  <c r="BB531" i="9"/>
  <c r="BN531" i="9" s="1"/>
  <c r="BB525" i="9"/>
  <c r="BN525" i="9" s="1"/>
  <c r="BB566" i="9"/>
  <c r="BN566" i="9" s="1"/>
  <c r="BG527" i="9"/>
  <c r="BK525" i="9"/>
  <c r="BI525" i="9" s="1"/>
  <c r="AT525" i="9" s="1"/>
  <c r="BK518" i="9"/>
  <c r="BI518" i="9" s="1"/>
  <c r="BC584" i="9"/>
  <c r="BO584" i="9" s="1"/>
  <c r="BK591" i="9"/>
  <c r="BI591" i="9" s="1"/>
  <c r="BQ591" i="9" s="1"/>
  <c r="BL591" i="9"/>
  <c r="BJ591" i="9" s="1"/>
  <c r="BL744" i="9"/>
  <c r="BJ744" i="9" s="1"/>
  <c r="BK744" i="9"/>
  <c r="BI744" i="9" s="1"/>
  <c r="BF809" i="9"/>
  <c r="C69" i="9"/>
  <c r="B69" i="9"/>
  <c r="A159" i="9"/>
  <c r="A160" i="9" s="1"/>
  <c r="BA539" i="9"/>
  <c r="BH539" i="9" s="1"/>
  <c r="BM539" i="9" s="1"/>
  <c r="BA525" i="9"/>
  <c r="BH525" i="9" s="1"/>
  <c r="BM525" i="9" s="1"/>
  <c r="BA566" i="9"/>
  <c r="BH566" i="9" s="1"/>
  <c r="BM566" i="9" s="1"/>
  <c r="BL542" i="9"/>
  <c r="BJ542" i="9" s="1"/>
  <c r="BG525" i="9"/>
  <c r="BG518" i="9"/>
  <c r="BL581" i="9"/>
  <c r="BJ581" i="9" s="1"/>
  <c r="BR581" i="9" s="1"/>
  <c r="BD584" i="9"/>
  <c r="BP584" i="9" s="1"/>
  <c r="BE585" i="9"/>
  <c r="BB585" i="9"/>
  <c r="BN585" i="9" s="1"/>
  <c r="BC589" i="9"/>
  <c r="BO589" i="9" s="1"/>
  <c r="BF591" i="9"/>
  <c r="BD591" i="9"/>
  <c r="BP591" i="9" s="1"/>
  <c r="BD744" i="9"/>
  <c r="BP744" i="9" s="1"/>
  <c r="BC744" i="9"/>
  <c r="BO744" i="9" s="1"/>
  <c r="BF778" i="9"/>
  <c r="BE809" i="9"/>
  <c r="BK809" i="9" s="1"/>
  <c r="BI809" i="9" s="1"/>
  <c r="BQ809" i="9" s="1"/>
  <c r="BA902" i="9"/>
  <c r="BH902" i="9" s="1"/>
  <c r="BM902" i="9" s="1"/>
  <c r="BD1021" i="9"/>
  <c r="BP1021" i="9" s="1"/>
  <c r="BB1062" i="9"/>
  <c r="BN1062" i="9" s="1"/>
  <c r="BE1087" i="9"/>
  <c r="BL1087" i="9" s="1"/>
  <c r="BJ1087" i="9" s="1"/>
  <c r="BB1087" i="9"/>
  <c r="BN1087" i="9" s="1"/>
  <c r="B143" i="9"/>
  <c r="BC750" i="9"/>
  <c r="BO750" i="9" s="1"/>
  <c r="BA750" i="9"/>
  <c r="BH750" i="9" s="1"/>
  <c r="BM750" i="9" s="1"/>
  <c r="BF750" i="9"/>
  <c r="BE599" i="9"/>
  <c r="BK599" i="9" s="1"/>
  <c r="BI599" i="9" s="1"/>
  <c r="BQ599" i="9" s="1"/>
  <c r="BF599" i="9"/>
  <c r="BA600" i="9"/>
  <c r="BH600" i="9" s="1"/>
  <c r="BM600" i="9" s="1"/>
  <c r="BD600" i="9"/>
  <c r="BP600" i="9" s="1"/>
  <c r="BE775" i="9"/>
  <c r="BL775" i="9" s="1"/>
  <c r="BJ775" i="9" s="1"/>
  <c r="BR775" i="9" s="1"/>
  <c r="BG775" i="9"/>
  <c r="BF775" i="9"/>
  <c r="I706" i="9"/>
  <c r="I738" i="9"/>
  <c r="N762" i="9"/>
  <c r="N770" i="9"/>
  <c r="I778" i="9"/>
  <c r="I802" i="9"/>
  <c r="I818" i="9"/>
  <c r="I834" i="9"/>
  <c r="N850" i="9"/>
  <c r="I890" i="9"/>
  <c r="I898" i="9"/>
  <c r="N906" i="9"/>
  <c r="I922" i="9"/>
  <c r="N946" i="9"/>
  <c r="I954" i="9"/>
  <c r="N970" i="9"/>
  <c r="N994" i="9"/>
  <c r="I610" i="9"/>
  <c r="N690" i="9"/>
  <c r="N714" i="9"/>
  <c r="I722" i="9"/>
  <c r="N746" i="9"/>
  <c r="N842" i="9"/>
  <c r="N866" i="9"/>
  <c r="I930" i="9"/>
  <c r="N1018" i="9"/>
  <c r="I1026" i="9"/>
  <c r="I1050" i="9"/>
  <c r="N1082" i="9"/>
  <c r="I1090" i="9"/>
  <c r="BA726" i="9"/>
  <c r="BH726" i="9" s="1"/>
  <c r="BM726" i="9" s="1"/>
  <c r="BA820" i="9"/>
  <c r="BH820" i="9" s="1"/>
  <c r="BM820" i="9" s="1"/>
  <c r="BD961" i="9"/>
  <c r="BP961" i="9" s="1"/>
  <c r="A84" i="9"/>
  <c r="BB575" i="9"/>
  <c r="BN575" i="9" s="1"/>
  <c r="BE576" i="9"/>
  <c r="BL576" i="9" s="1"/>
  <c r="BJ576" i="9" s="1"/>
  <c r="BR576" i="9" s="1"/>
  <c r="BB577" i="9"/>
  <c r="BN577" i="9" s="1"/>
  <c r="BB733" i="9"/>
  <c r="BN733" i="9" s="1"/>
  <c r="BA751" i="9"/>
  <c r="BH751" i="9" s="1"/>
  <c r="BM751" i="9" s="1"/>
  <c r="BC755" i="9"/>
  <c r="BO755" i="9" s="1"/>
  <c r="BC759" i="9"/>
  <c r="BO759" i="9" s="1"/>
  <c r="BB770" i="9"/>
  <c r="BN770" i="9" s="1"/>
  <c r="BA783" i="9"/>
  <c r="BH783" i="9" s="1"/>
  <c r="BM783" i="9" s="1"/>
  <c r="BC791" i="9"/>
  <c r="BO791" i="9" s="1"/>
  <c r="BE806" i="9"/>
  <c r="BL806" i="9" s="1"/>
  <c r="BJ806" i="9" s="1"/>
  <c r="BR806" i="9" s="1"/>
  <c r="BC814" i="9"/>
  <c r="BO814" i="9" s="1"/>
  <c r="BD817" i="9"/>
  <c r="BP817" i="9" s="1"/>
  <c r="BE1017" i="9"/>
  <c r="I698" i="9"/>
  <c r="I754" i="9"/>
  <c r="I882" i="9"/>
  <c r="I938" i="9"/>
  <c r="I962" i="9"/>
  <c r="I978" i="9"/>
  <c r="I1002" i="9"/>
  <c r="I1016" i="9"/>
  <c r="I1065" i="9"/>
  <c r="I1073" i="9"/>
  <c r="I1080" i="9"/>
  <c r="I1104" i="9"/>
  <c r="D571" i="9"/>
  <c r="BK1255" i="9"/>
  <c r="BI1255" i="9" s="1"/>
  <c r="AT1255" i="9" s="1"/>
  <c r="BA597" i="9"/>
  <c r="BH597" i="9" s="1"/>
  <c r="BM597" i="9" s="1"/>
  <c r="BB791" i="9"/>
  <c r="BN791" i="9" s="1"/>
  <c r="BC817" i="9"/>
  <c r="BO817" i="9" s="1"/>
  <c r="AT833" i="9"/>
  <c r="BD901" i="9"/>
  <c r="BP901" i="9" s="1"/>
  <c r="I602" i="9"/>
  <c r="I658" i="9"/>
  <c r="I794" i="9"/>
  <c r="I992" i="9"/>
  <c r="I1033" i="9"/>
  <c r="I1040" i="9"/>
  <c r="I1058" i="9"/>
  <c r="E584" i="9"/>
  <c r="E587" i="9"/>
  <c r="BK1132" i="9"/>
  <c r="BI1132" i="9" s="1"/>
  <c r="AT1132" i="9" s="1"/>
  <c r="BK1124" i="9"/>
  <c r="BI1124" i="9" s="1"/>
  <c r="AT1124" i="9" s="1"/>
  <c r="BB962" i="9"/>
  <c r="BN962" i="9" s="1"/>
  <c r="BD987" i="9"/>
  <c r="BP987" i="9" s="1"/>
  <c r="BC999" i="9"/>
  <c r="BO999" i="9" s="1"/>
  <c r="BC1035" i="9"/>
  <c r="BO1035" i="9" s="1"/>
  <c r="BF1039" i="9"/>
  <c r="BF1044" i="9"/>
  <c r="BF1050" i="9"/>
  <c r="BF1076" i="9"/>
  <c r="BE1086" i="9"/>
  <c r="BL1086" i="9" s="1"/>
  <c r="BJ1086" i="9" s="1"/>
  <c r="BF1101" i="9"/>
  <c r="BE798" i="9"/>
  <c r="BL798" i="9" s="1"/>
  <c r="BJ798" i="9" s="1"/>
  <c r="BD805" i="9"/>
  <c r="BP805" i="9" s="1"/>
  <c r="BD813" i="9"/>
  <c r="BP813" i="9" s="1"/>
  <c r="BB814" i="9"/>
  <c r="BN814" i="9" s="1"/>
  <c r="BE834" i="9"/>
  <c r="BL834" i="9" s="1"/>
  <c r="BJ834" i="9" s="1"/>
  <c r="BR834" i="9" s="1"/>
  <c r="BE836" i="9"/>
  <c r="BD842" i="9"/>
  <c r="BP842" i="9" s="1"/>
  <c r="BC901" i="9"/>
  <c r="BO901" i="9" s="1"/>
  <c r="BD919" i="9"/>
  <c r="BP919" i="9" s="1"/>
  <c r="BC1015" i="9"/>
  <c r="BO1015" i="9" s="1"/>
  <c r="BD962" i="9"/>
  <c r="BP962" i="9" s="1"/>
  <c r="BE999" i="9"/>
  <c r="BA1024" i="9"/>
  <c r="BH1024" i="9" s="1"/>
  <c r="BM1024" i="9" s="1"/>
  <c r="BA1039" i="9"/>
  <c r="BH1039" i="9" s="1"/>
  <c r="BM1039" i="9" s="1"/>
  <c r="BK1058" i="9"/>
  <c r="BI1058" i="9" s="1"/>
  <c r="AT1058" i="9" s="1"/>
  <c r="BB597" i="9"/>
  <c r="BN597" i="9" s="1"/>
  <c r="BE569" i="9"/>
  <c r="BB735" i="9"/>
  <c r="BN735" i="9" s="1"/>
  <c r="BC741" i="9"/>
  <c r="BO741" i="9" s="1"/>
  <c r="BD753" i="9"/>
  <c r="BP753" i="9" s="1"/>
  <c r="BC756" i="9"/>
  <c r="BO756" i="9" s="1"/>
  <c r="BE791" i="9"/>
  <c r="BG813" i="9"/>
  <c r="BA814" i="9"/>
  <c r="BH814" i="9" s="1"/>
  <c r="BM814" i="9" s="1"/>
  <c r="BB908" i="9"/>
  <c r="BN908" i="9" s="1"/>
  <c r="BC919" i="9"/>
  <c r="BO919" i="9" s="1"/>
  <c r="BE971" i="9"/>
  <c r="BL971" i="9" s="1"/>
  <c r="BJ971" i="9" s="1"/>
  <c r="BG1015" i="9"/>
  <c r="BF831" i="9"/>
  <c r="BC597" i="9"/>
  <c r="BO597" i="9" s="1"/>
  <c r="BE735" i="9"/>
  <c r="BL735" i="9" s="1"/>
  <c r="BJ735" i="9" s="1"/>
  <c r="BF753" i="9"/>
  <c r="BE813" i="9"/>
  <c r="BK813" i="9" s="1"/>
  <c r="BI813" i="9" s="1"/>
  <c r="BD818" i="9"/>
  <c r="BP818" i="9" s="1"/>
  <c r="BD822" i="9"/>
  <c r="BP822" i="9" s="1"/>
  <c r="BB827" i="9"/>
  <c r="BN827" i="9" s="1"/>
  <c r="BC835" i="9"/>
  <c r="BO835" i="9" s="1"/>
  <c r="N666" i="9"/>
  <c r="BK1128" i="9"/>
  <c r="BI1128" i="9" s="1"/>
  <c r="BQ1128" i="9" s="1"/>
  <c r="AT1507" i="9"/>
  <c r="H143" i="21"/>
  <c r="H140" i="21"/>
  <c r="H136" i="21"/>
  <c r="H90" i="21"/>
  <c r="H104" i="21"/>
  <c r="H106" i="21"/>
  <c r="H89" i="21"/>
  <c r="H96" i="21"/>
  <c r="H70" i="21"/>
  <c r="H45" i="21"/>
  <c r="H130" i="21"/>
  <c r="H123" i="21"/>
  <c r="H83" i="21"/>
  <c r="H63" i="21"/>
  <c r="H50" i="21"/>
  <c r="H68" i="21"/>
  <c r="H67" i="21"/>
  <c r="H47" i="21"/>
  <c r="H148" i="21"/>
  <c r="H132" i="21"/>
  <c r="H139" i="21"/>
  <c r="H150" i="21"/>
  <c r="H134" i="21"/>
  <c r="H156" i="21"/>
  <c r="H135" i="21"/>
  <c r="H101" i="21"/>
  <c r="H116" i="21"/>
  <c r="H98" i="21"/>
  <c r="H93" i="21"/>
  <c r="H88" i="21"/>
  <c r="H100" i="21"/>
  <c r="H108" i="21"/>
  <c r="H82" i="21"/>
  <c r="H57" i="21"/>
  <c r="H73" i="21"/>
  <c r="H77" i="21"/>
  <c r="H61" i="21"/>
  <c r="H25" i="21"/>
  <c r="H24" i="21"/>
  <c r="H30" i="21"/>
  <c r="H29" i="21"/>
  <c r="H28" i="21"/>
  <c r="H27" i="21"/>
  <c r="H37" i="21"/>
  <c r="H14" i="21"/>
  <c r="H11" i="21"/>
  <c r="H9" i="21"/>
  <c r="H10" i="21"/>
  <c r="H7" i="21"/>
  <c r="H5" i="21"/>
  <c r="H8" i="21"/>
  <c r="H6" i="21"/>
  <c r="H15" i="21"/>
  <c r="AW1458" i="9"/>
  <c r="AX1458" i="9" s="1"/>
  <c r="AY1458" i="9" s="1"/>
  <c r="AT1506" i="9"/>
  <c r="BG1091" i="9"/>
  <c r="BE1092" i="9"/>
  <c r="BK1092" i="9" s="1"/>
  <c r="BI1092" i="9" s="1"/>
  <c r="BQ1092" i="9" s="1"/>
  <c r="BC1099" i="9"/>
  <c r="BO1099" i="9" s="1"/>
  <c r="BL1106" i="9"/>
  <c r="BJ1106" i="9" s="1"/>
  <c r="BD1099" i="9"/>
  <c r="BP1099" i="9" s="1"/>
  <c r="I1105" i="9"/>
  <c r="I1097" i="9"/>
  <c r="BA1092" i="9"/>
  <c r="BH1092" i="9" s="1"/>
  <c r="BM1092" i="9" s="1"/>
  <c r="BC1098" i="9"/>
  <c r="BO1098" i="9" s="1"/>
  <c r="BK1103" i="9"/>
  <c r="BI1103" i="9" s="1"/>
  <c r="AT1103" i="9" s="1"/>
  <c r="BB1092" i="9"/>
  <c r="BN1092" i="9" s="1"/>
  <c r="BF1095" i="9"/>
  <c r="BD1098" i="9"/>
  <c r="BP1098" i="9" s="1"/>
  <c r="BA1108" i="9"/>
  <c r="BH1108" i="9" s="1"/>
  <c r="BM1108" i="9" s="1"/>
  <c r="BK1095" i="9"/>
  <c r="BI1095" i="9" s="1"/>
  <c r="AT1095" i="9" s="1"/>
  <c r="BB1101" i="9"/>
  <c r="BN1101" i="9" s="1"/>
  <c r="BB1108" i="9"/>
  <c r="BN1108" i="9" s="1"/>
  <c r="BC1108" i="9"/>
  <c r="BO1108" i="9" s="1"/>
  <c r="BL1499" i="9"/>
  <c r="BJ1499" i="9" s="1"/>
  <c r="BR1499" i="9" s="1"/>
  <c r="BK1499" i="9"/>
  <c r="BI1499" i="9" s="1"/>
  <c r="BL1492" i="9"/>
  <c r="BJ1492" i="9" s="1"/>
  <c r="BR1492" i="9" s="1"/>
  <c r="BK1492" i="9"/>
  <c r="BI1492" i="9" s="1"/>
  <c r="BL1490" i="9"/>
  <c r="BJ1490" i="9" s="1"/>
  <c r="BR1490" i="9" s="1"/>
  <c r="BK1490" i="9"/>
  <c r="BI1490" i="9" s="1"/>
  <c r="BL1491" i="9"/>
  <c r="BJ1491" i="9" s="1"/>
  <c r="BR1491" i="9" s="1"/>
  <c r="BK1491" i="9"/>
  <c r="BI1491" i="9" s="1"/>
  <c r="AT1476" i="9"/>
  <c r="BQ1476" i="9"/>
  <c r="BL1464" i="9"/>
  <c r="BJ1464" i="9" s="1"/>
  <c r="BR1464" i="9" s="1"/>
  <c r="BK1464" i="9"/>
  <c r="BI1464" i="9" s="1"/>
  <c r="BL1467" i="9"/>
  <c r="BJ1467" i="9" s="1"/>
  <c r="BR1467" i="9" s="1"/>
  <c r="BK1467" i="9"/>
  <c r="BI1467" i="9" s="1"/>
  <c r="AT1482" i="9"/>
  <c r="BQ1482" i="9"/>
  <c r="AT1474" i="9"/>
  <c r="BQ1474" i="9"/>
  <c r="BK1457" i="9"/>
  <c r="BI1457" i="9" s="1"/>
  <c r="BL1457" i="9"/>
  <c r="BJ1457" i="9" s="1"/>
  <c r="BR1457" i="9" s="1"/>
  <c r="BL1441" i="9"/>
  <c r="BJ1441" i="9" s="1"/>
  <c r="BR1441" i="9" s="1"/>
  <c r="BK1441" i="9"/>
  <c r="BI1441" i="9" s="1"/>
  <c r="BL1411" i="9"/>
  <c r="BJ1411" i="9" s="1"/>
  <c r="BR1411" i="9" s="1"/>
  <c r="BK1411" i="9"/>
  <c r="BI1411" i="9" s="1"/>
  <c r="BL1439" i="9"/>
  <c r="BJ1439" i="9" s="1"/>
  <c r="BR1439" i="9" s="1"/>
  <c r="BK1439" i="9"/>
  <c r="BI1439" i="9" s="1"/>
  <c r="BL1437" i="9"/>
  <c r="BJ1437" i="9" s="1"/>
  <c r="BR1437" i="9" s="1"/>
  <c r="BK1437" i="9"/>
  <c r="BI1437" i="9" s="1"/>
  <c r="BL1435" i="9"/>
  <c r="BJ1435" i="9" s="1"/>
  <c r="BR1435" i="9" s="1"/>
  <c r="BK1435" i="9"/>
  <c r="BI1435" i="9" s="1"/>
  <c r="BL1433" i="9"/>
  <c r="BJ1433" i="9" s="1"/>
  <c r="BR1433" i="9" s="1"/>
  <c r="BK1433" i="9"/>
  <c r="BI1433" i="9" s="1"/>
  <c r="BL1431" i="9"/>
  <c r="BJ1431" i="9" s="1"/>
  <c r="BR1431" i="9" s="1"/>
  <c r="BK1431" i="9"/>
  <c r="BI1431" i="9" s="1"/>
  <c r="BL1429" i="9"/>
  <c r="BJ1429" i="9" s="1"/>
  <c r="BR1429" i="9" s="1"/>
  <c r="BK1429" i="9"/>
  <c r="BI1429" i="9" s="1"/>
  <c r="BL1427" i="9"/>
  <c r="BJ1427" i="9" s="1"/>
  <c r="BR1427" i="9" s="1"/>
  <c r="BK1427" i="9"/>
  <c r="BI1427" i="9" s="1"/>
  <c r="BL1425" i="9"/>
  <c r="BJ1425" i="9" s="1"/>
  <c r="BR1425" i="9" s="1"/>
  <c r="BK1425" i="9"/>
  <c r="BI1425" i="9" s="1"/>
  <c r="BL1423" i="9"/>
  <c r="BJ1423" i="9" s="1"/>
  <c r="BR1423" i="9" s="1"/>
  <c r="BK1423" i="9"/>
  <c r="BI1423" i="9" s="1"/>
  <c r="BL1421" i="9"/>
  <c r="BJ1421" i="9" s="1"/>
  <c r="BR1421" i="9" s="1"/>
  <c r="BK1421" i="9"/>
  <c r="BI1421" i="9" s="1"/>
  <c r="BL1419" i="9"/>
  <c r="BJ1419" i="9" s="1"/>
  <c r="BR1419" i="9" s="1"/>
  <c r="BK1419" i="9"/>
  <c r="BI1419" i="9" s="1"/>
  <c r="BL1417" i="9"/>
  <c r="BJ1417" i="9" s="1"/>
  <c r="BR1417" i="9" s="1"/>
  <c r="BK1417" i="9"/>
  <c r="BI1417" i="9" s="1"/>
  <c r="BQ1403" i="9"/>
  <c r="AT1406" i="9"/>
  <c r="BQ1406" i="9"/>
  <c r="AT1381" i="9"/>
  <c r="BQ1381" i="9"/>
  <c r="AT1401" i="9"/>
  <c r="BQ1401" i="9"/>
  <c r="AW1401" i="9" s="1"/>
  <c r="BQ1364" i="9"/>
  <c r="AT1364" i="9"/>
  <c r="BL1350" i="9"/>
  <c r="BJ1350" i="9" s="1"/>
  <c r="BR1350" i="9" s="1"/>
  <c r="BK1350" i="9"/>
  <c r="BI1350" i="9" s="1"/>
  <c r="BK1342" i="9"/>
  <c r="BI1342" i="9" s="1"/>
  <c r="BL1342" i="9"/>
  <c r="BJ1342" i="9" s="1"/>
  <c r="BR1342" i="9" s="1"/>
  <c r="AT1388" i="9"/>
  <c r="BQ1388" i="9"/>
  <c r="BQ1394" i="9"/>
  <c r="AT1389" i="9"/>
  <c r="BL1328" i="9"/>
  <c r="BJ1328" i="9" s="1"/>
  <c r="BR1328" i="9" s="1"/>
  <c r="BK1328" i="9"/>
  <c r="BI1328" i="9" s="1"/>
  <c r="BL1320" i="9"/>
  <c r="BJ1320" i="9" s="1"/>
  <c r="BR1320" i="9" s="1"/>
  <c r="BK1320" i="9"/>
  <c r="BI1320" i="9" s="1"/>
  <c r="BL1312" i="9"/>
  <c r="BJ1312" i="9" s="1"/>
  <c r="BR1312" i="9" s="1"/>
  <c r="BK1312" i="9"/>
  <c r="BI1312" i="9" s="1"/>
  <c r="BL1304" i="9"/>
  <c r="BJ1304" i="9" s="1"/>
  <c r="BR1304" i="9" s="1"/>
  <c r="BK1304" i="9"/>
  <c r="BI1304" i="9" s="1"/>
  <c r="BL1296" i="9"/>
  <c r="BJ1296" i="9" s="1"/>
  <c r="BR1296" i="9" s="1"/>
  <c r="BK1296" i="9"/>
  <c r="BI1296" i="9" s="1"/>
  <c r="BL1282" i="9"/>
  <c r="BJ1282" i="9" s="1"/>
  <c r="BR1282" i="9" s="1"/>
  <c r="BK1282" i="9"/>
  <c r="BI1282" i="9" s="1"/>
  <c r="BK1266" i="9"/>
  <c r="BI1266" i="9" s="1"/>
  <c r="BL1266" i="9"/>
  <c r="BJ1266" i="9" s="1"/>
  <c r="BR1266" i="9" s="1"/>
  <c r="AT1250" i="9"/>
  <c r="BQ1250" i="9"/>
  <c r="BL1230" i="9"/>
  <c r="BJ1230" i="9" s="1"/>
  <c r="BR1230" i="9" s="1"/>
  <c r="BK1230" i="9"/>
  <c r="BI1230" i="9" s="1"/>
  <c r="BL1222" i="9"/>
  <c r="BJ1222" i="9" s="1"/>
  <c r="BR1222" i="9" s="1"/>
  <c r="BK1222" i="9"/>
  <c r="BI1222" i="9" s="1"/>
  <c r="BL1214" i="9"/>
  <c r="BJ1214" i="9" s="1"/>
  <c r="BR1214" i="9" s="1"/>
  <c r="BK1214" i="9"/>
  <c r="BI1214" i="9" s="1"/>
  <c r="BK1206" i="9"/>
  <c r="BI1206" i="9" s="1"/>
  <c r="BL1206" i="9"/>
  <c r="BJ1206" i="9" s="1"/>
  <c r="BR1206" i="9" s="1"/>
  <c r="BK1198" i="9"/>
  <c r="BI1198" i="9" s="1"/>
  <c r="BL1198" i="9"/>
  <c r="BJ1198" i="9" s="1"/>
  <c r="BR1198" i="9" s="1"/>
  <c r="BL1292" i="9"/>
  <c r="BJ1292" i="9" s="1"/>
  <c r="BR1292" i="9" s="1"/>
  <c r="BK1292" i="9"/>
  <c r="BI1292" i="9" s="1"/>
  <c r="BL1232" i="9"/>
  <c r="BJ1232" i="9" s="1"/>
  <c r="BR1232" i="9" s="1"/>
  <c r="BK1232" i="9"/>
  <c r="BI1232" i="9" s="1"/>
  <c r="BL1188" i="9"/>
  <c r="BJ1188" i="9" s="1"/>
  <c r="BR1188" i="9" s="1"/>
  <c r="BK1188" i="9"/>
  <c r="BI1188" i="9" s="1"/>
  <c r="BL1180" i="9"/>
  <c r="BJ1180" i="9" s="1"/>
  <c r="BR1180" i="9" s="1"/>
  <c r="BK1180" i="9"/>
  <c r="BI1180" i="9" s="1"/>
  <c r="BL1172" i="9"/>
  <c r="BJ1172" i="9" s="1"/>
  <c r="BR1172" i="9" s="1"/>
  <c r="BK1172" i="9"/>
  <c r="BI1172" i="9" s="1"/>
  <c r="BL1164" i="9"/>
  <c r="BJ1164" i="9" s="1"/>
  <c r="BR1164" i="9" s="1"/>
  <c r="BK1164" i="9"/>
  <c r="BI1164" i="9" s="1"/>
  <c r="BL1145" i="9"/>
  <c r="BJ1145" i="9" s="1"/>
  <c r="BR1145" i="9" s="1"/>
  <c r="BK1145" i="9"/>
  <c r="BI1145" i="9" s="1"/>
  <c r="AT1131" i="9"/>
  <c r="BQ1131" i="9"/>
  <c r="AT1127" i="9"/>
  <c r="BQ1127" i="9"/>
  <c r="AW1127" i="9" s="1"/>
  <c r="AT1123" i="9"/>
  <c r="BQ1123" i="9"/>
  <c r="AT1119" i="9"/>
  <c r="BQ1119" i="9"/>
  <c r="BL1498" i="9"/>
  <c r="BJ1498" i="9" s="1"/>
  <c r="BR1498" i="9" s="1"/>
  <c r="BK1498" i="9"/>
  <c r="BI1498" i="9" s="1"/>
  <c r="BL1496" i="9"/>
  <c r="BJ1496" i="9" s="1"/>
  <c r="BR1496" i="9" s="1"/>
  <c r="BK1496" i="9"/>
  <c r="BI1496" i="9" s="1"/>
  <c r="AT1480" i="9"/>
  <c r="BQ1480" i="9"/>
  <c r="BL1442" i="9"/>
  <c r="BJ1442" i="9" s="1"/>
  <c r="BR1442" i="9" s="1"/>
  <c r="BK1442" i="9"/>
  <c r="BI1442" i="9" s="1"/>
  <c r="BL1466" i="9"/>
  <c r="BJ1466" i="9" s="1"/>
  <c r="BR1466" i="9" s="1"/>
  <c r="BK1466" i="9"/>
  <c r="BI1466" i="9" s="1"/>
  <c r="BL1453" i="9"/>
  <c r="BJ1453" i="9" s="1"/>
  <c r="BR1453" i="9" s="1"/>
  <c r="BK1453" i="9"/>
  <c r="BI1453" i="9" s="1"/>
  <c r="BL1445" i="9"/>
  <c r="BJ1445" i="9" s="1"/>
  <c r="BR1445" i="9" s="1"/>
  <c r="BK1445" i="9"/>
  <c r="BI1445" i="9" s="1"/>
  <c r="BL1456" i="9"/>
  <c r="BJ1456" i="9" s="1"/>
  <c r="BR1456" i="9" s="1"/>
  <c r="BK1456" i="9"/>
  <c r="BI1456" i="9" s="1"/>
  <c r="BL1444" i="9"/>
  <c r="BJ1444" i="9" s="1"/>
  <c r="BR1444" i="9" s="1"/>
  <c r="BK1444" i="9"/>
  <c r="BI1444" i="9" s="1"/>
  <c r="BL1447" i="9"/>
  <c r="BJ1447" i="9" s="1"/>
  <c r="BR1447" i="9" s="1"/>
  <c r="BK1447" i="9"/>
  <c r="BI1447" i="9" s="1"/>
  <c r="AT1392" i="9"/>
  <c r="BQ1392" i="9"/>
  <c r="AW1392" i="9" s="1"/>
  <c r="BL1357" i="9"/>
  <c r="BJ1357" i="9" s="1"/>
  <c r="BR1357" i="9" s="1"/>
  <c r="BK1357" i="9"/>
  <c r="BI1357" i="9" s="1"/>
  <c r="BL1349" i="9"/>
  <c r="BJ1349" i="9" s="1"/>
  <c r="BR1349" i="9" s="1"/>
  <c r="BK1349" i="9"/>
  <c r="BI1349" i="9" s="1"/>
  <c r="BK1341" i="9"/>
  <c r="BI1341" i="9" s="1"/>
  <c r="BL1341" i="9"/>
  <c r="BJ1341" i="9" s="1"/>
  <c r="BR1341" i="9" s="1"/>
  <c r="AT1383" i="9"/>
  <c r="BQ1383" i="9"/>
  <c r="AW1383" i="9" s="1"/>
  <c r="AT1374" i="9"/>
  <c r="BQ1374" i="9"/>
  <c r="AW1374" i="9" s="1"/>
  <c r="AT1370" i="9"/>
  <c r="BQ1370" i="9"/>
  <c r="BL1338" i="9"/>
  <c r="BJ1338" i="9" s="1"/>
  <c r="BR1338" i="9" s="1"/>
  <c r="BK1338" i="9"/>
  <c r="BI1338" i="9" s="1"/>
  <c r="BK1337" i="9"/>
  <c r="BI1337" i="9" s="1"/>
  <c r="BL1337" i="9"/>
  <c r="BJ1337" i="9" s="1"/>
  <c r="BR1337" i="9" s="1"/>
  <c r="BL1327" i="9"/>
  <c r="BJ1327" i="9" s="1"/>
  <c r="BR1327" i="9" s="1"/>
  <c r="BK1327" i="9"/>
  <c r="BI1327" i="9" s="1"/>
  <c r="BL1319" i="9"/>
  <c r="BJ1319" i="9" s="1"/>
  <c r="BR1319" i="9" s="1"/>
  <c r="BK1319" i="9"/>
  <c r="BI1319" i="9" s="1"/>
  <c r="BL1311" i="9"/>
  <c r="BJ1311" i="9" s="1"/>
  <c r="BR1311" i="9" s="1"/>
  <c r="BK1311" i="9"/>
  <c r="BI1311" i="9" s="1"/>
  <c r="BL1303" i="9"/>
  <c r="BJ1303" i="9" s="1"/>
  <c r="BR1303" i="9" s="1"/>
  <c r="BK1303" i="9"/>
  <c r="BI1303" i="9" s="1"/>
  <c r="BL1295" i="9"/>
  <c r="BJ1295" i="9" s="1"/>
  <c r="BR1295" i="9" s="1"/>
  <c r="BK1295" i="9"/>
  <c r="BI1295" i="9" s="1"/>
  <c r="BL1332" i="9"/>
  <c r="BJ1332" i="9" s="1"/>
  <c r="BR1332" i="9" s="1"/>
  <c r="BK1332" i="9"/>
  <c r="BI1332" i="9" s="1"/>
  <c r="BL1277" i="9"/>
  <c r="BJ1277" i="9" s="1"/>
  <c r="BR1277" i="9" s="1"/>
  <c r="BK1277" i="9"/>
  <c r="BI1277" i="9" s="1"/>
  <c r="BL1249" i="9"/>
  <c r="BJ1249" i="9" s="1"/>
  <c r="BR1249" i="9" s="1"/>
  <c r="BK1249" i="9"/>
  <c r="BI1249" i="9" s="1"/>
  <c r="BL1245" i="9"/>
  <c r="BJ1245" i="9" s="1"/>
  <c r="BR1245" i="9" s="1"/>
  <c r="BK1245" i="9"/>
  <c r="BI1245" i="9" s="1"/>
  <c r="BL1241" i="9"/>
  <c r="BJ1241" i="9" s="1"/>
  <c r="BR1241" i="9" s="1"/>
  <c r="BK1241" i="9"/>
  <c r="BI1241" i="9" s="1"/>
  <c r="AT1259" i="9"/>
  <c r="BQ1259" i="9"/>
  <c r="AW1259" i="9" s="1"/>
  <c r="BL1229" i="9"/>
  <c r="BJ1229" i="9" s="1"/>
  <c r="BR1229" i="9" s="1"/>
  <c r="BK1229" i="9"/>
  <c r="BI1229" i="9" s="1"/>
  <c r="BL1221" i="9"/>
  <c r="BJ1221" i="9" s="1"/>
  <c r="BR1221" i="9" s="1"/>
  <c r="BK1221" i="9"/>
  <c r="BI1221" i="9" s="1"/>
  <c r="BK1213" i="9"/>
  <c r="BI1213" i="9" s="1"/>
  <c r="BL1213" i="9"/>
  <c r="BJ1213" i="9" s="1"/>
  <c r="BR1213" i="9" s="1"/>
  <c r="BK1205" i="9"/>
  <c r="BI1205" i="9" s="1"/>
  <c r="BL1205" i="9"/>
  <c r="BJ1205" i="9" s="1"/>
  <c r="BR1205" i="9" s="1"/>
  <c r="BK1197" i="9"/>
  <c r="BI1197" i="9" s="1"/>
  <c r="BL1197" i="9"/>
  <c r="BJ1197" i="9" s="1"/>
  <c r="BR1197" i="9" s="1"/>
  <c r="AT1261" i="9"/>
  <c r="BQ1261" i="9"/>
  <c r="AW1261" i="9" s="1"/>
  <c r="BL1187" i="9"/>
  <c r="BJ1187" i="9" s="1"/>
  <c r="BR1187" i="9" s="1"/>
  <c r="BK1187" i="9"/>
  <c r="BI1187" i="9" s="1"/>
  <c r="BL1179" i="9"/>
  <c r="BJ1179" i="9" s="1"/>
  <c r="BR1179" i="9" s="1"/>
  <c r="BK1179" i="9"/>
  <c r="BI1179" i="9" s="1"/>
  <c r="BL1171" i="9"/>
  <c r="BJ1171" i="9" s="1"/>
  <c r="BR1171" i="9" s="1"/>
  <c r="BK1171" i="9"/>
  <c r="BI1171" i="9" s="1"/>
  <c r="BL1163" i="9"/>
  <c r="BJ1163" i="9" s="1"/>
  <c r="BR1163" i="9" s="1"/>
  <c r="BK1163" i="9"/>
  <c r="BI1163" i="9" s="1"/>
  <c r="BL1138" i="9"/>
  <c r="BJ1138" i="9" s="1"/>
  <c r="BR1138" i="9" s="1"/>
  <c r="BK1138" i="9"/>
  <c r="BI1138" i="9" s="1"/>
  <c r="BL1139" i="9"/>
  <c r="BJ1139" i="9" s="1"/>
  <c r="BR1139" i="9" s="1"/>
  <c r="BK1139" i="9"/>
  <c r="BI1139" i="9" s="1"/>
  <c r="BL1146" i="9"/>
  <c r="BJ1146" i="9" s="1"/>
  <c r="BR1146" i="9" s="1"/>
  <c r="BK1146" i="9"/>
  <c r="BI1146" i="9" s="1"/>
  <c r="BL1155" i="9"/>
  <c r="BJ1155" i="9" s="1"/>
  <c r="BR1155" i="9" s="1"/>
  <c r="BK1155" i="9"/>
  <c r="BI1155" i="9" s="1"/>
  <c r="AT1112" i="9"/>
  <c r="BQ1112" i="9"/>
  <c r="AT1115" i="9"/>
  <c r="BQ1115" i="9"/>
  <c r="AT1509" i="9"/>
  <c r="BQ1509" i="9"/>
  <c r="BL1505" i="9"/>
  <c r="BJ1505" i="9" s="1"/>
  <c r="BR1505" i="9" s="1"/>
  <c r="BK1505" i="9"/>
  <c r="BI1505" i="9" s="1"/>
  <c r="AT1510" i="9"/>
  <c r="BQ1510" i="9"/>
  <c r="AW1510" i="9" s="1"/>
  <c r="BL1484" i="9"/>
  <c r="BJ1484" i="9" s="1"/>
  <c r="BR1484" i="9" s="1"/>
  <c r="BK1484" i="9"/>
  <c r="BI1484" i="9" s="1"/>
  <c r="BL1472" i="9"/>
  <c r="BJ1472" i="9" s="1"/>
  <c r="BR1472" i="9" s="1"/>
  <c r="BK1472" i="9"/>
  <c r="BI1472" i="9" s="1"/>
  <c r="BL1465" i="9"/>
  <c r="BJ1465" i="9" s="1"/>
  <c r="BR1465" i="9" s="1"/>
  <c r="BK1465" i="9"/>
  <c r="BI1465" i="9" s="1"/>
  <c r="BL1454" i="9"/>
  <c r="BJ1454" i="9" s="1"/>
  <c r="BR1454" i="9" s="1"/>
  <c r="BK1454" i="9"/>
  <c r="BI1454" i="9" s="1"/>
  <c r="AT1479" i="9"/>
  <c r="BQ1479" i="9"/>
  <c r="BL1462" i="9"/>
  <c r="BJ1462" i="9" s="1"/>
  <c r="BR1462" i="9" s="1"/>
  <c r="BK1462" i="9"/>
  <c r="BI1462" i="9" s="1"/>
  <c r="BK1415" i="9"/>
  <c r="BI1415" i="9" s="1"/>
  <c r="BL1415" i="9"/>
  <c r="BJ1415" i="9" s="1"/>
  <c r="BR1415" i="9" s="1"/>
  <c r="BL1413" i="9"/>
  <c r="BJ1413" i="9" s="1"/>
  <c r="BR1413" i="9" s="1"/>
  <c r="BK1413" i="9"/>
  <c r="BI1413" i="9" s="1"/>
  <c r="AT1395" i="9"/>
  <c r="BQ1395" i="9"/>
  <c r="AW1395" i="9" s="1"/>
  <c r="BQ1367" i="9"/>
  <c r="AW1367" i="9" s="1"/>
  <c r="AT1367" i="9"/>
  <c r="AT1398" i="9"/>
  <c r="BQ1398" i="9"/>
  <c r="AT1380" i="9"/>
  <c r="BQ1380" i="9"/>
  <c r="AT1393" i="9"/>
  <c r="BQ1393" i="9"/>
  <c r="BQ1363" i="9"/>
  <c r="AW1363" i="9" s="1"/>
  <c r="AT1363" i="9"/>
  <c r="BL1356" i="9"/>
  <c r="BJ1356" i="9" s="1"/>
  <c r="BR1356" i="9" s="1"/>
  <c r="BK1356" i="9"/>
  <c r="BI1356" i="9" s="1"/>
  <c r="BL1348" i="9"/>
  <c r="BJ1348" i="9" s="1"/>
  <c r="BR1348" i="9" s="1"/>
  <c r="BK1348" i="9"/>
  <c r="BI1348" i="9" s="1"/>
  <c r="BL1361" i="9"/>
  <c r="BJ1361" i="9" s="1"/>
  <c r="BR1361" i="9" s="1"/>
  <c r="BK1361" i="9"/>
  <c r="BI1361" i="9" s="1"/>
  <c r="AT1386" i="9"/>
  <c r="BQ1386" i="9"/>
  <c r="BL1360" i="9"/>
  <c r="BJ1360" i="9" s="1"/>
  <c r="BR1360" i="9" s="1"/>
  <c r="BK1360" i="9"/>
  <c r="BI1360" i="9" s="1"/>
  <c r="BL1326" i="9"/>
  <c r="BJ1326" i="9" s="1"/>
  <c r="BR1326" i="9" s="1"/>
  <c r="BK1326" i="9"/>
  <c r="BI1326" i="9" s="1"/>
  <c r="BL1318" i="9"/>
  <c r="BJ1318" i="9" s="1"/>
  <c r="BR1318" i="9" s="1"/>
  <c r="BK1318" i="9"/>
  <c r="BI1318" i="9" s="1"/>
  <c r="BL1310" i="9"/>
  <c r="BJ1310" i="9" s="1"/>
  <c r="BR1310" i="9" s="1"/>
  <c r="BK1310" i="9"/>
  <c r="BI1310" i="9" s="1"/>
  <c r="BL1302" i="9"/>
  <c r="BJ1302" i="9" s="1"/>
  <c r="BR1302" i="9" s="1"/>
  <c r="BK1302" i="9"/>
  <c r="BI1302" i="9" s="1"/>
  <c r="BL1294" i="9"/>
  <c r="BJ1294" i="9" s="1"/>
  <c r="BR1294" i="9" s="1"/>
  <c r="BK1294" i="9"/>
  <c r="BI1294" i="9" s="1"/>
  <c r="BL1336" i="9"/>
  <c r="BJ1336" i="9" s="1"/>
  <c r="BR1336" i="9" s="1"/>
  <c r="BK1336" i="9"/>
  <c r="BI1336" i="9" s="1"/>
  <c r="BL1290" i="9"/>
  <c r="BJ1290" i="9" s="1"/>
  <c r="BR1290" i="9" s="1"/>
  <c r="BK1290" i="9"/>
  <c r="BI1290" i="9" s="1"/>
  <c r="BL1273" i="9"/>
  <c r="BJ1273" i="9" s="1"/>
  <c r="BR1273" i="9" s="1"/>
  <c r="BK1273" i="9"/>
  <c r="BI1273" i="9" s="1"/>
  <c r="BL1279" i="9"/>
  <c r="BJ1279" i="9" s="1"/>
  <c r="BR1279" i="9" s="1"/>
  <c r="BK1279" i="9"/>
  <c r="BI1279" i="9" s="1"/>
  <c r="BK1262" i="9"/>
  <c r="BI1262" i="9" s="1"/>
  <c r="BL1262" i="9"/>
  <c r="BJ1262" i="9" s="1"/>
  <c r="BR1262" i="9" s="1"/>
  <c r="BL1228" i="9"/>
  <c r="BJ1228" i="9" s="1"/>
  <c r="BR1228" i="9" s="1"/>
  <c r="BK1228" i="9"/>
  <c r="BI1228" i="9" s="1"/>
  <c r="BL1220" i="9"/>
  <c r="BJ1220" i="9" s="1"/>
  <c r="BR1220" i="9" s="1"/>
  <c r="BK1220" i="9"/>
  <c r="BI1220" i="9" s="1"/>
  <c r="BK1212" i="9"/>
  <c r="BI1212" i="9" s="1"/>
  <c r="BL1212" i="9"/>
  <c r="BJ1212" i="9" s="1"/>
  <c r="BR1212" i="9" s="1"/>
  <c r="BK1204" i="9"/>
  <c r="BI1204" i="9" s="1"/>
  <c r="BL1204" i="9"/>
  <c r="BJ1204" i="9" s="1"/>
  <c r="BR1204" i="9" s="1"/>
  <c r="BK1196" i="9"/>
  <c r="BI1196" i="9" s="1"/>
  <c r="BL1196" i="9"/>
  <c r="BJ1196" i="9" s="1"/>
  <c r="BR1196" i="9" s="1"/>
  <c r="BK1189" i="9"/>
  <c r="BI1189" i="9" s="1"/>
  <c r="BL1189" i="9"/>
  <c r="BJ1189" i="9" s="1"/>
  <c r="BR1189" i="9" s="1"/>
  <c r="BL1186" i="9"/>
  <c r="BJ1186" i="9" s="1"/>
  <c r="BR1186" i="9" s="1"/>
  <c r="BK1186" i="9"/>
  <c r="BI1186" i="9" s="1"/>
  <c r="BL1178" i="9"/>
  <c r="BJ1178" i="9" s="1"/>
  <c r="BR1178" i="9" s="1"/>
  <c r="BK1178" i="9"/>
  <c r="BI1178" i="9" s="1"/>
  <c r="BL1170" i="9"/>
  <c r="BJ1170" i="9" s="1"/>
  <c r="BR1170" i="9" s="1"/>
  <c r="BK1170" i="9"/>
  <c r="BI1170" i="9" s="1"/>
  <c r="BL1162" i="9"/>
  <c r="BJ1162" i="9" s="1"/>
  <c r="BR1162" i="9" s="1"/>
  <c r="BK1162" i="9"/>
  <c r="BI1162" i="9" s="1"/>
  <c r="BL1150" i="9"/>
  <c r="BJ1150" i="9" s="1"/>
  <c r="BR1150" i="9" s="1"/>
  <c r="BK1150" i="9"/>
  <c r="BI1150" i="9" s="1"/>
  <c r="BL1144" i="9"/>
  <c r="BJ1144" i="9" s="1"/>
  <c r="BR1144" i="9" s="1"/>
  <c r="BK1144" i="9"/>
  <c r="BI1144" i="9" s="1"/>
  <c r="AT1130" i="9"/>
  <c r="BQ1130" i="9"/>
  <c r="AT1126" i="9"/>
  <c r="BQ1126" i="9"/>
  <c r="AT1122" i="9"/>
  <c r="BQ1122" i="9"/>
  <c r="AT1114" i="9"/>
  <c r="BQ1114" i="9"/>
  <c r="AW1114" i="9" s="1"/>
  <c r="BL1504" i="9"/>
  <c r="BJ1504" i="9" s="1"/>
  <c r="BR1504" i="9" s="1"/>
  <c r="BK1504" i="9"/>
  <c r="BI1504" i="9" s="1"/>
  <c r="AT1515" i="9"/>
  <c r="BQ1513" i="9"/>
  <c r="AW1513" i="9" s="1"/>
  <c r="AT1513" i="9"/>
  <c r="BL1487" i="9"/>
  <c r="BJ1487" i="9" s="1"/>
  <c r="BR1487" i="9" s="1"/>
  <c r="BK1487" i="9"/>
  <c r="BI1487" i="9" s="1"/>
  <c r="BL1495" i="9"/>
  <c r="BJ1495" i="9" s="1"/>
  <c r="BR1495" i="9" s="1"/>
  <c r="BK1495" i="9"/>
  <c r="BI1495" i="9" s="1"/>
  <c r="BL1494" i="9"/>
  <c r="BJ1494" i="9" s="1"/>
  <c r="BR1494" i="9" s="1"/>
  <c r="BK1494" i="9"/>
  <c r="BI1494" i="9" s="1"/>
  <c r="BL1463" i="9"/>
  <c r="BJ1463" i="9" s="1"/>
  <c r="BR1463" i="9" s="1"/>
  <c r="BK1463" i="9"/>
  <c r="BI1463" i="9" s="1"/>
  <c r="BL1473" i="9"/>
  <c r="BJ1473" i="9" s="1"/>
  <c r="BR1473" i="9" s="1"/>
  <c r="BK1473" i="9"/>
  <c r="BI1473" i="9" s="1"/>
  <c r="BL1452" i="9"/>
  <c r="BJ1452" i="9" s="1"/>
  <c r="BR1452" i="9" s="1"/>
  <c r="BK1452" i="9"/>
  <c r="BI1452" i="9" s="1"/>
  <c r="BL1455" i="9"/>
  <c r="BJ1455" i="9" s="1"/>
  <c r="BR1455" i="9" s="1"/>
  <c r="BK1455" i="9"/>
  <c r="BI1455" i="9" s="1"/>
  <c r="BK1461" i="9"/>
  <c r="BI1461" i="9" s="1"/>
  <c r="BL1461" i="9"/>
  <c r="BJ1461" i="9" s="1"/>
  <c r="BR1461" i="9" s="1"/>
  <c r="AT1384" i="9"/>
  <c r="BQ1384" i="9"/>
  <c r="AW1384" i="9" s="1"/>
  <c r="BL1355" i="9"/>
  <c r="BJ1355" i="9" s="1"/>
  <c r="BR1355" i="9" s="1"/>
  <c r="BK1355" i="9"/>
  <c r="BI1355" i="9" s="1"/>
  <c r="BL1347" i="9"/>
  <c r="BJ1347" i="9" s="1"/>
  <c r="BR1347" i="9" s="1"/>
  <c r="BK1347" i="9"/>
  <c r="BI1347" i="9" s="1"/>
  <c r="BQ1407" i="9"/>
  <c r="AT1407" i="9"/>
  <c r="AT1379" i="9"/>
  <c r="BQ1379" i="9"/>
  <c r="AT1373" i="9"/>
  <c r="BQ1373" i="9"/>
  <c r="AW1373" i="9" s="1"/>
  <c r="BQ1369" i="9"/>
  <c r="BL1325" i="9"/>
  <c r="BJ1325" i="9" s="1"/>
  <c r="BR1325" i="9" s="1"/>
  <c r="BK1325" i="9"/>
  <c r="BI1325" i="9" s="1"/>
  <c r="BL1317" i="9"/>
  <c r="BJ1317" i="9" s="1"/>
  <c r="BR1317" i="9" s="1"/>
  <c r="BK1317" i="9"/>
  <c r="BI1317" i="9" s="1"/>
  <c r="BL1309" i="9"/>
  <c r="BJ1309" i="9" s="1"/>
  <c r="BR1309" i="9" s="1"/>
  <c r="BK1309" i="9"/>
  <c r="BI1309" i="9" s="1"/>
  <c r="BL1301" i="9"/>
  <c r="BJ1301" i="9" s="1"/>
  <c r="BR1301" i="9" s="1"/>
  <c r="BK1301" i="9"/>
  <c r="BI1301" i="9" s="1"/>
  <c r="BL1293" i="9"/>
  <c r="BJ1293" i="9" s="1"/>
  <c r="BR1293" i="9" s="1"/>
  <c r="BK1293" i="9"/>
  <c r="BI1293" i="9" s="1"/>
  <c r="BL1275" i="9"/>
  <c r="BJ1275" i="9" s="1"/>
  <c r="BR1275" i="9" s="1"/>
  <c r="BK1275" i="9"/>
  <c r="BI1275" i="9" s="1"/>
  <c r="BL1285" i="9"/>
  <c r="BJ1285" i="9" s="1"/>
  <c r="BR1285" i="9" s="1"/>
  <c r="BK1285" i="9"/>
  <c r="BI1285" i="9" s="1"/>
  <c r="BL1284" i="9"/>
  <c r="BJ1284" i="9" s="1"/>
  <c r="BR1284" i="9" s="1"/>
  <c r="BK1284" i="9"/>
  <c r="BI1284" i="9" s="1"/>
  <c r="BL1248" i="9"/>
  <c r="BJ1248" i="9" s="1"/>
  <c r="BR1248" i="9" s="1"/>
  <c r="BK1248" i="9"/>
  <c r="BI1248" i="9" s="1"/>
  <c r="BL1244" i="9"/>
  <c r="BJ1244" i="9" s="1"/>
  <c r="BR1244" i="9" s="1"/>
  <c r="BK1244" i="9"/>
  <c r="BI1244" i="9" s="1"/>
  <c r="BL1240" i="9"/>
  <c r="BJ1240" i="9" s="1"/>
  <c r="BR1240" i="9" s="1"/>
  <c r="BK1240" i="9"/>
  <c r="BI1240" i="9" s="1"/>
  <c r="AT1263" i="9"/>
  <c r="BQ1263" i="9"/>
  <c r="AW1263" i="9" s="1"/>
  <c r="BL1233" i="9"/>
  <c r="BJ1233" i="9" s="1"/>
  <c r="BR1233" i="9" s="1"/>
  <c r="BK1233" i="9"/>
  <c r="BI1233" i="9" s="1"/>
  <c r="BL1227" i="9"/>
  <c r="BJ1227" i="9" s="1"/>
  <c r="BR1227" i="9" s="1"/>
  <c r="BK1227" i="9"/>
  <c r="BI1227" i="9" s="1"/>
  <c r="BL1219" i="9"/>
  <c r="BJ1219" i="9" s="1"/>
  <c r="BR1219" i="9" s="1"/>
  <c r="BK1219" i="9"/>
  <c r="BI1219" i="9" s="1"/>
  <c r="BK1211" i="9"/>
  <c r="BI1211" i="9" s="1"/>
  <c r="BL1211" i="9"/>
  <c r="BJ1211" i="9" s="1"/>
  <c r="BR1211" i="9" s="1"/>
  <c r="BK1203" i="9"/>
  <c r="BI1203" i="9" s="1"/>
  <c r="BL1203" i="9"/>
  <c r="BJ1203" i="9" s="1"/>
  <c r="BR1203" i="9" s="1"/>
  <c r="BK1195" i="9"/>
  <c r="BI1195" i="9" s="1"/>
  <c r="BL1195" i="9"/>
  <c r="BJ1195" i="9" s="1"/>
  <c r="BR1195" i="9" s="1"/>
  <c r="BK1231" i="9"/>
  <c r="BI1231" i="9" s="1"/>
  <c r="BL1231" i="9"/>
  <c r="BJ1231" i="9" s="1"/>
  <c r="BR1231" i="9" s="1"/>
  <c r="AT1253" i="9"/>
  <c r="BQ1253" i="9"/>
  <c r="AW1253" i="9" s="1"/>
  <c r="BL1185" i="9"/>
  <c r="BJ1185" i="9" s="1"/>
  <c r="BR1185" i="9" s="1"/>
  <c r="BK1185" i="9"/>
  <c r="BI1185" i="9" s="1"/>
  <c r="BL1177" i="9"/>
  <c r="BJ1177" i="9" s="1"/>
  <c r="BR1177" i="9" s="1"/>
  <c r="BK1177" i="9"/>
  <c r="BI1177" i="9" s="1"/>
  <c r="BL1169" i="9"/>
  <c r="BJ1169" i="9" s="1"/>
  <c r="BR1169" i="9" s="1"/>
  <c r="BK1169" i="9"/>
  <c r="BI1169" i="9" s="1"/>
  <c r="BL1161" i="9"/>
  <c r="BJ1161" i="9" s="1"/>
  <c r="BR1161" i="9" s="1"/>
  <c r="BK1161" i="9"/>
  <c r="BI1161" i="9" s="1"/>
  <c r="BL1158" i="9"/>
  <c r="BJ1158" i="9" s="1"/>
  <c r="BR1158" i="9" s="1"/>
  <c r="BK1158" i="9"/>
  <c r="BI1158" i="9" s="1"/>
  <c r="BL1135" i="9"/>
  <c r="BJ1135" i="9" s="1"/>
  <c r="BR1135" i="9" s="1"/>
  <c r="BK1135" i="9"/>
  <c r="BI1135" i="9" s="1"/>
  <c r="BL1151" i="9"/>
  <c r="BJ1151" i="9" s="1"/>
  <c r="BR1151" i="9" s="1"/>
  <c r="BK1151" i="9"/>
  <c r="BI1151" i="9" s="1"/>
  <c r="AT1118" i="9"/>
  <c r="BQ1118" i="9"/>
  <c r="BL1503" i="9"/>
  <c r="BJ1503" i="9" s="1"/>
  <c r="BR1503" i="9" s="1"/>
  <c r="BK1503" i="9"/>
  <c r="BI1503" i="9" s="1"/>
  <c r="BL1497" i="9"/>
  <c r="BJ1497" i="9" s="1"/>
  <c r="BR1497" i="9" s="1"/>
  <c r="BK1497" i="9"/>
  <c r="BI1497" i="9" s="1"/>
  <c r="AT1483" i="9"/>
  <c r="BQ1483" i="9"/>
  <c r="BL1446" i="9"/>
  <c r="BJ1446" i="9" s="1"/>
  <c r="BR1446" i="9" s="1"/>
  <c r="BK1446" i="9"/>
  <c r="BI1446" i="9" s="1"/>
  <c r="AT1477" i="9"/>
  <c r="BQ1477" i="9"/>
  <c r="BL1443" i="9"/>
  <c r="BJ1443" i="9" s="1"/>
  <c r="BR1443" i="9" s="1"/>
  <c r="BK1443" i="9"/>
  <c r="BI1443" i="9" s="1"/>
  <c r="AT1410" i="9"/>
  <c r="BQ1410" i="9"/>
  <c r="AW1410" i="9" s="1"/>
  <c r="BL1438" i="9"/>
  <c r="BJ1438" i="9" s="1"/>
  <c r="BR1438" i="9" s="1"/>
  <c r="BK1438" i="9"/>
  <c r="BI1438" i="9" s="1"/>
  <c r="BL1436" i="9"/>
  <c r="BJ1436" i="9" s="1"/>
  <c r="BR1436" i="9" s="1"/>
  <c r="BK1436" i="9"/>
  <c r="BI1436" i="9" s="1"/>
  <c r="BL1434" i="9"/>
  <c r="BJ1434" i="9" s="1"/>
  <c r="BR1434" i="9" s="1"/>
  <c r="BK1434" i="9"/>
  <c r="BI1434" i="9" s="1"/>
  <c r="BL1432" i="9"/>
  <c r="BJ1432" i="9" s="1"/>
  <c r="BR1432" i="9" s="1"/>
  <c r="BK1432" i="9"/>
  <c r="BI1432" i="9" s="1"/>
  <c r="BL1430" i="9"/>
  <c r="BJ1430" i="9" s="1"/>
  <c r="BR1430" i="9" s="1"/>
  <c r="BK1430" i="9"/>
  <c r="BI1430" i="9" s="1"/>
  <c r="BL1428" i="9"/>
  <c r="BJ1428" i="9" s="1"/>
  <c r="BR1428" i="9" s="1"/>
  <c r="BK1428" i="9"/>
  <c r="BI1428" i="9" s="1"/>
  <c r="BL1426" i="9"/>
  <c r="BJ1426" i="9" s="1"/>
  <c r="BR1426" i="9" s="1"/>
  <c r="BK1426" i="9"/>
  <c r="BI1426" i="9" s="1"/>
  <c r="BL1424" i="9"/>
  <c r="BJ1424" i="9" s="1"/>
  <c r="BR1424" i="9" s="1"/>
  <c r="BK1424" i="9"/>
  <c r="BI1424" i="9" s="1"/>
  <c r="BL1422" i="9"/>
  <c r="BJ1422" i="9" s="1"/>
  <c r="BR1422" i="9" s="1"/>
  <c r="BK1422" i="9"/>
  <c r="BI1422" i="9" s="1"/>
  <c r="BL1420" i="9"/>
  <c r="BJ1420" i="9" s="1"/>
  <c r="BR1420" i="9" s="1"/>
  <c r="BK1420" i="9"/>
  <c r="BI1420" i="9" s="1"/>
  <c r="BL1418" i="9"/>
  <c r="BJ1418" i="9" s="1"/>
  <c r="BR1418" i="9" s="1"/>
  <c r="BK1418" i="9"/>
  <c r="BI1418" i="9" s="1"/>
  <c r="BL1416" i="9"/>
  <c r="BJ1416" i="9" s="1"/>
  <c r="BR1416" i="9" s="1"/>
  <c r="BK1416" i="9"/>
  <c r="BI1416" i="9" s="1"/>
  <c r="BL1412" i="9"/>
  <c r="BJ1412" i="9" s="1"/>
  <c r="BR1412" i="9" s="1"/>
  <c r="BK1412" i="9"/>
  <c r="BI1412" i="9" s="1"/>
  <c r="AT1387" i="9"/>
  <c r="BQ1387" i="9"/>
  <c r="AT1390" i="9"/>
  <c r="BQ1390" i="9"/>
  <c r="AT1385" i="9"/>
  <c r="BQ1385" i="9"/>
  <c r="AW1385" i="9" s="1"/>
  <c r="BL1354" i="9"/>
  <c r="BJ1354" i="9" s="1"/>
  <c r="BR1354" i="9" s="1"/>
  <c r="BK1354" i="9"/>
  <c r="BI1354" i="9" s="1"/>
  <c r="BK1346" i="9"/>
  <c r="BI1346" i="9" s="1"/>
  <c r="BL1346" i="9"/>
  <c r="BJ1346" i="9" s="1"/>
  <c r="BR1346" i="9" s="1"/>
  <c r="AT1404" i="9"/>
  <c r="BQ1404" i="9"/>
  <c r="BL1358" i="9"/>
  <c r="BJ1358" i="9" s="1"/>
  <c r="BR1358" i="9" s="1"/>
  <c r="BK1358" i="9"/>
  <c r="BI1358" i="9" s="1"/>
  <c r="AT1405" i="9"/>
  <c r="BQ1405" i="9"/>
  <c r="BL1334" i="9"/>
  <c r="BJ1334" i="9" s="1"/>
  <c r="BR1334" i="9" s="1"/>
  <c r="BK1334" i="9"/>
  <c r="BI1334" i="9" s="1"/>
  <c r="BL1324" i="9"/>
  <c r="BJ1324" i="9" s="1"/>
  <c r="BR1324" i="9" s="1"/>
  <c r="BK1324" i="9"/>
  <c r="BI1324" i="9" s="1"/>
  <c r="BL1316" i="9"/>
  <c r="BJ1316" i="9" s="1"/>
  <c r="BR1316" i="9" s="1"/>
  <c r="BK1316" i="9"/>
  <c r="BI1316" i="9" s="1"/>
  <c r="BL1308" i="9"/>
  <c r="BJ1308" i="9" s="1"/>
  <c r="BR1308" i="9" s="1"/>
  <c r="BK1308" i="9"/>
  <c r="BI1308" i="9" s="1"/>
  <c r="BL1300" i="9"/>
  <c r="BJ1300" i="9" s="1"/>
  <c r="BR1300" i="9" s="1"/>
  <c r="BK1300" i="9"/>
  <c r="BI1300" i="9" s="1"/>
  <c r="BK1331" i="9"/>
  <c r="BI1331" i="9" s="1"/>
  <c r="BL1331" i="9"/>
  <c r="BJ1331" i="9" s="1"/>
  <c r="BR1331" i="9" s="1"/>
  <c r="BK1340" i="9"/>
  <c r="BI1340" i="9" s="1"/>
  <c r="BL1340" i="9"/>
  <c r="BJ1340" i="9" s="1"/>
  <c r="BR1340" i="9" s="1"/>
  <c r="BK1278" i="9"/>
  <c r="BI1278" i="9" s="1"/>
  <c r="BL1278" i="9"/>
  <c r="BJ1278" i="9" s="1"/>
  <c r="BR1278" i="9" s="1"/>
  <c r="BK1258" i="9"/>
  <c r="BI1258" i="9" s="1"/>
  <c r="BL1258" i="9"/>
  <c r="BJ1258" i="9" s="1"/>
  <c r="BR1258" i="9" s="1"/>
  <c r="BL1226" i="9"/>
  <c r="BJ1226" i="9" s="1"/>
  <c r="BR1226" i="9" s="1"/>
  <c r="BK1226" i="9"/>
  <c r="BI1226" i="9" s="1"/>
  <c r="BL1218" i="9"/>
  <c r="BJ1218" i="9" s="1"/>
  <c r="BR1218" i="9" s="1"/>
  <c r="BK1218" i="9"/>
  <c r="BI1218" i="9" s="1"/>
  <c r="BK1210" i="9"/>
  <c r="BI1210" i="9" s="1"/>
  <c r="BL1210" i="9"/>
  <c r="BJ1210" i="9" s="1"/>
  <c r="BR1210" i="9" s="1"/>
  <c r="BK1202" i="9"/>
  <c r="BI1202" i="9" s="1"/>
  <c r="BL1202" i="9"/>
  <c r="BJ1202" i="9" s="1"/>
  <c r="BR1202" i="9" s="1"/>
  <c r="BK1194" i="9"/>
  <c r="BI1194" i="9" s="1"/>
  <c r="BL1194" i="9"/>
  <c r="BJ1194" i="9" s="1"/>
  <c r="BR1194" i="9" s="1"/>
  <c r="AT1265" i="9"/>
  <c r="BQ1265" i="9"/>
  <c r="AW1265" i="9" s="1"/>
  <c r="BL1237" i="9"/>
  <c r="BJ1237" i="9" s="1"/>
  <c r="BR1237" i="9" s="1"/>
  <c r="BK1237" i="9"/>
  <c r="BI1237" i="9" s="1"/>
  <c r="BL1184" i="9"/>
  <c r="BJ1184" i="9" s="1"/>
  <c r="BR1184" i="9" s="1"/>
  <c r="BK1184" i="9"/>
  <c r="BI1184" i="9" s="1"/>
  <c r="BL1176" i="9"/>
  <c r="BJ1176" i="9" s="1"/>
  <c r="BR1176" i="9" s="1"/>
  <c r="BK1176" i="9"/>
  <c r="BI1176" i="9" s="1"/>
  <c r="BL1168" i="9"/>
  <c r="BJ1168" i="9" s="1"/>
  <c r="BR1168" i="9" s="1"/>
  <c r="BK1168" i="9"/>
  <c r="BI1168" i="9" s="1"/>
  <c r="BL1134" i="9"/>
  <c r="BJ1134" i="9" s="1"/>
  <c r="BR1134" i="9" s="1"/>
  <c r="BK1134" i="9"/>
  <c r="BI1134" i="9" s="1"/>
  <c r="BL1148" i="9"/>
  <c r="BJ1148" i="9" s="1"/>
  <c r="BR1148" i="9" s="1"/>
  <c r="BK1148" i="9"/>
  <c r="BI1148" i="9" s="1"/>
  <c r="BL1159" i="9"/>
  <c r="BJ1159" i="9" s="1"/>
  <c r="BR1159" i="9" s="1"/>
  <c r="BK1159" i="9"/>
  <c r="BI1159" i="9" s="1"/>
  <c r="AT1136" i="9"/>
  <c r="BQ1136" i="9"/>
  <c r="BK1147" i="9"/>
  <c r="BI1147" i="9" s="1"/>
  <c r="BL1147" i="9"/>
  <c r="BJ1147" i="9" s="1"/>
  <c r="BR1147" i="9" s="1"/>
  <c r="BL1152" i="9"/>
  <c r="BJ1152" i="9" s="1"/>
  <c r="BR1152" i="9" s="1"/>
  <c r="BK1152" i="9"/>
  <c r="BI1152" i="9" s="1"/>
  <c r="AT1125" i="9"/>
  <c r="BQ1125" i="9"/>
  <c r="AW1125" i="9" s="1"/>
  <c r="AT1121" i="9"/>
  <c r="BQ1121" i="9"/>
  <c r="AW1121" i="9" s="1"/>
  <c r="AT1117" i="9"/>
  <c r="BQ1117" i="9"/>
  <c r="AT1111" i="9"/>
  <c r="BQ1111" i="9"/>
  <c r="AW1111" i="9" s="1"/>
  <c r="BL1502" i="9"/>
  <c r="BJ1502" i="9" s="1"/>
  <c r="BR1502" i="9" s="1"/>
  <c r="BK1502" i="9"/>
  <c r="BI1502" i="9" s="1"/>
  <c r="BL1493" i="9"/>
  <c r="BJ1493" i="9" s="1"/>
  <c r="BR1493" i="9" s="1"/>
  <c r="BK1493" i="9"/>
  <c r="BI1493" i="9" s="1"/>
  <c r="BL1468" i="9"/>
  <c r="BJ1468" i="9" s="1"/>
  <c r="BR1468" i="9" s="1"/>
  <c r="BK1468" i="9"/>
  <c r="BI1468" i="9" s="1"/>
  <c r="BL1471" i="9"/>
  <c r="BJ1471" i="9" s="1"/>
  <c r="BR1471" i="9" s="1"/>
  <c r="BK1471" i="9"/>
  <c r="BI1471" i="9" s="1"/>
  <c r="BK1459" i="9"/>
  <c r="BI1459" i="9" s="1"/>
  <c r="BL1459" i="9"/>
  <c r="BJ1459" i="9" s="1"/>
  <c r="BR1459" i="9" s="1"/>
  <c r="BL1449" i="9"/>
  <c r="BJ1449" i="9" s="1"/>
  <c r="BR1449" i="9" s="1"/>
  <c r="BK1449" i="9"/>
  <c r="BI1449" i="9" s="1"/>
  <c r="BL1469" i="9"/>
  <c r="BJ1469" i="9" s="1"/>
  <c r="BR1469" i="9" s="1"/>
  <c r="BK1469" i="9"/>
  <c r="BI1469" i="9" s="1"/>
  <c r="BQ1485" i="9"/>
  <c r="BL1470" i="9"/>
  <c r="BJ1470" i="9" s="1"/>
  <c r="BR1470" i="9" s="1"/>
  <c r="BK1470" i="9"/>
  <c r="BI1470" i="9" s="1"/>
  <c r="BL1353" i="9"/>
  <c r="BJ1353" i="9" s="1"/>
  <c r="BR1353" i="9" s="1"/>
  <c r="BK1353" i="9"/>
  <c r="BI1353" i="9" s="1"/>
  <c r="BK1345" i="9"/>
  <c r="BI1345" i="9" s="1"/>
  <c r="BL1345" i="9"/>
  <c r="BJ1345" i="9" s="1"/>
  <c r="BR1345" i="9" s="1"/>
  <c r="AT1399" i="9"/>
  <c r="BQ1399" i="9"/>
  <c r="AW1399" i="9" s="1"/>
  <c r="AT1377" i="9"/>
  <c r="BQ1377" i="9"/>
  <c r="AW1377" i="9" s="1"/>
  <c r="AT1372" i="9"/>
  <c r="BQ1372" i="9"/>
  <c r="AW1372" i="9" s="1"/>
  <c r="BQ1368" i="9"/>
  <c r="AT1368" i="9"/>
  <c r="BL1323" i="9"/>
  <c r="BJ1323" i="9" s="1"/>
  <c r="BR1323" i="9" s="1"/>
  <c r="BK1323" i="9"/>
  <c r="BI1323" i="9" s="1"/>
  <c r="BL1315" i="9"/>
  <c r="BJ1315" i="9" s="1"/>
  <c r="BR1315" i="9" s="1"/>
  <c r="BK1315" i="9"/>
  <c r="BI1315" i="9" s="1"/>
  <c r="BL1307" i="9"/>
  <c r="BJ1307" i="9" s="1"/>
  <c r="BR1307" i="9" s="1"/>
  <c r="BK1307" i="9"/>
  <c r="BI1307" i="9" s="1"/>
  <c r="BL1299" i="9"/>
  <c r="BJ1299" i="9" s="1"/>
  <c r="BR1299" i="9" s="1"/>
  <c r="BK1299" i="9"/>
  <c r="BI1299" i="9" s="1"/>
  <c r="BL1247" i="9"/>
  <c r="BJ1247" i="9" s="1"/>
  <c r="BR1247" i="9" s="1"/>
  <c r="BK1247" i="9"/>
  <c r="BI1247" i="9" s="1"/>
  <c r="BL1243" i="9"/>
  <c r="BJ1243" i="9" s="1"/>
  <c r="BR1243" i="9" s="1"/>
  <c r="BK1243" i="9"/>
  <c r="BI1243" i="9" s="1"/>
  <c r="AT1267" i="9"/>
  <c r="BQ1267" i="9"/>
  <c r="AT1251" i="9"/>
  <c r="BQ1251" i="9"/>
  <c r="AW1251" i="9" s="1"/>
  <c r="BL1225" i="9"/>
  <c r="BJ1225" i="9" s="1"/>
  <c r="BR1225" i="9" s="1"/>
  <c r="BK1225" i="9"/>
  <c r="BI1225" i="9" s="1"/>
  <c r="BL1217" i="9"/>
  <c r="BJ1217" i="9" s="1"/>
  <c r="BR1217" i="9" s="1"/>
  <c r="BK1217" i="9"/>
  <c r="BI1217" i="9" s="1"/>
  <c r="BK1209" i="9"/>
  <c r="BI1209" i="9" s="1"/>
  <c r="BL1209" i="9"/>
  <c r="BJ1209" i="9" s="1"/>
  <c r="BR1209" i="9" s="1"/>
  <c r="BK1201" i="9"/>
  <c r="BI1201" i="9" s="1"/>
  <c r="BL1201" i="9"/>
  <c r="BJ1201" i="9" s="1"/>
  <c r="BR1201" i="9" s="1"/>
  <c r="BL1283" i="9"/>
  <c r="BJ1283" i="9" s="1"/>
  <c r="BR1283" i="9" s="1"/>
  <c r="BK1283" i="9"/>
  <c r="BI1283" i="9" s="1"/>
  <c r="BL1236" i="9"/>
  <c r="BJ1236" i="9" s="1"/>
  <c r="BR1236" i="9" s="1"/>
  <c r="BK1236" i="9"/>
  <c r="BI1236" i="9" s="1"/>
  <c r="BK1239" i="9"/>
  <c r="BI1239" i="9" s="1"/>
  <c r="BL1239" i="9"/>
  <c r="BJ1239" i="9" s="1"/>
  <c r="BR1239" i="9" s="1"/>
  <c r="BL1234" i="9"/>
  <c r="BJ1234" i="9" s="1"/>
  <c r="BR1234" i="9" s="1"/>
  <c r="BK1234" i="9"/>
  <c r="BI1234" i="9" s="1"/>
  <c r="BL1190" i="9"/>
  <c r="BJ1190" i="9" s="1"/>
  <c r="BR1190" i="9" s="1"/>
  <c r="BK1190" i="9"/>
  <c r="BI1190" i="9" s="1"/>
  <c r="BL1192" i="9"/>
  <c r="BJ1192" i="9" s="1"/>
  <c r="BR1192" i="9" s="1"/>
  <c r="BK1192" i="9"/>
  <c r="BI1192" i="9" s="1"/>
  <c r="BL1183" i="9"/>
  <c r="BJ1183" i="9" s="1"/>
  <c r="BR1183" i="9" s="1"/>
  <c r="BK1183" i="9"/>
  <c r="BI1183" i="9" s="1"/>
  <c r="BL1175" i="9"/>
  <c r="BJ1175" i="9" s="1"/>
  <c r="BR1175" i="9" s="1"/>
  <c r="BK1175" i="9"/>
  <c r="BI1175" i="9" s="1"/>
  <c r="BL1167" i="9"/>
  <c r="BJ1167" i="9" s="1"/>
  <c r="BR1167" i="9" s="1"/>
  <c r="BK1167" i="9"/>
  <c r="BI1167" i="9" s="1"/>
  <c r="BL1191" i="9"/>
  <c r="BJ1191" i="9" s="1"/>
  <c r="BR1191" i="9" s="1"/>
  <c r="BK1191" i="9"/>
  <c r="BI1191" i="9" s="1"/>
  <c r="BL1133" i="9"/>
  <c r="BJ1133" i="9" s="1"/>
  <c r="BR1133" i="9" s="1"/>
  <c r="BK1133" i="9"/>
  <c r="BI1133" i="9" s="1"/>
  <c r="BL1156" i="9"/>
  <c r="BJ1156" i="9" s="1"/>
  <c r="BR1156" i="9" s="1"/>
  <c r="BK1156" i="9"/>
  <c r="BI1156" i="9" s="1"/>
  <c r="AT1516" i="9"/>
  <c r="BQ1516" i="9"/>
  <c r="AW1516" i="9" s="1"/>
  <c r="BL1501" i="9"/>
  <c r="BJ1501" i="9" s="1"/>
  <c r="BR1501" i="9" s="1"/>
  <c r="BK1501" i="9"/>
  <c r="BI1501" i="9" s="1"/>
  <c r="BQ1511" i="9"/>
  <c r="AW1511" i="9" s="1"/>
  <c r="AT1511" i="9"/>
  <c r="AT1481" i="9"/>
  <c r="BQ1481" i="9"/>
  <c r="AW1481" i="9" s="1"/>
  <c r="AT1478" i="9"/>
  <c r="BQ1478" i="9"/>
  <c r="BL1489" i="9"/>
  <c r="BJ1489" i="9" s="1"/>
  <c r="BR1489" i="9" s="1"/>
  <c r="BK1489" i="9"/>
  <c r="BI1489" i="9" s="1"/>
  <c r="AT1475" i="9"/>
  <c r="BQ1475" i="9"/>
  <c r="BL1448" i="9"/>
  <c r="BJ1448" i="9" s="1"/>
  <c r="BR1448" i="9" s="1"/>
  <c r="BK1448" i="9"/>
  <c r="BI1448" i="9" s="1"/>
  <c r="BL1451" i="9"/>
  <c r="BJ1451" i="9" s="1"/>
  <c r="BR1451" i="9" s="1"/>
  <c r="BK1451" i="9"/>
  <c r="BI1451" i="9" s="1"/>
  <c r="AT1409" i="9"/>
  <c r="BQ1409" i="9"/>
  <c r="AW1409" i="9" s="1"/>
  <c r="AT1378" i="9"/>
  <c r="BQ1378" i="9"/>
  <c r="BQ1408" i="9"/>
  <c r="AT1408" i="9"/>
  <c r="AT1382" i="9"/>
  <c r="BQ1382" i="9"/>
  <c r="BL1359" i="9"/>
  <c r="BJ1359" i="9" s="1"/>
  <c r="BR1359" i="9" s="1"/>
  <c r="BK1359" i="9"/>
  <c r="BI1359" i="9" s="1"/>
  <c r="BQ1365" i="9"/>
  <c r="AT1365" i="9"/>
  <c r="BL1352" i="9"/>
  <c r="BJ1352" i="9" s="1"/>
  <c r="BR1352" i="9" s="1"/>
  <c r="BK1352" i="9"/>
  <c r="BI1352" i="9" s="1"/>
  <c r="BK1344" i="9"/>
  <c r="BI1344" i="9" s="1"/>
  <c r="BL1344" i="9"/>
  <c r="BJ1344" i="9" s="1"/>
  <c r="BR1344" i="9" s="1"/>
  <c r="AT1396" i="9"/>
  <c r="BQ1396" i="9"/>
  <c r="AW1396" i="9" s="1"/>
  <c r="AT1402" i="9"/>
  <c r="BQ1402" i="9"/>
  <c r="AT1397" i="9"/>
  <c r="BQ1397" i="9"/>
  <c r="AW1397" i="9" s="1"/>
  <c r="BL1333" i="9"/>
  <c r="BJ1333" i="9" s="1"/>
  <c r="BR1333" i="9" s="1"/>
  <c r="BK1333" i="9"/>
  <c r="BI1333" i="9" s="1"/>
  <c r="BL1339" i="9"/>
  <c r="BJ1339" i="9" s="1"/>
  <c r="BR1339" i="9" s="1"/>
  <c r="BK1339" i="9"/>
  <c r="BI1339" i="9" s="1"/>
  <c r="BL1330" i="9"/>
  <c r="BJ1330" i="9" s="1"/>
  <c r="BR1330" i="9" s="1"/>
  <c r="BK1330" i="9"/>
  <c r="BI1330" i="9" s="1"/>
  <c r="BL1322" i="9"/>
  <c r="BJ1322" i="9" s="1"/>
  <c r="BR1322" i="9" s="1"/>
  <c r="BK1322" i="9"/>
  <c r="BI1322" i="9" s="1"/>
  <c r="BL1314" i="9"/>
  <c r="BJ1314" i="9" s="1"/>
  <c r="BR1314" i="9" s="1"/>
  <c r="BK1314" i="9"/>
  <c r="BI1314" i="9" s="1"/>
  <c r="BL1306" i="9"/>
  <c r="BJ1306" i="9" s="1"/>
  <c r="BR1306" i="9" s="1"/>
  <c r="BK1306" i="9"/>
  <c r="BI1306" i="9" s="1"/>
  <c r="BL1298" i="9"/>
  <c r="BJ1298" i="9" s="1"/>
  <c r="BR1298" i="9" s="1"/>
  <c r="BK1298" i="9"/>
  <c r="BI1298" i="9" s="1"/>
  <c r="BL1287" i="9"/>
  <c r="BJ1287" i="9" s="1"/>
  <c r="BR1287" i="9" s="1"/>
  <c r="BK1287" i="9"/>
  <c r="BI1287" i="9" s="1"/>
  <c r="BL1274" i="9"/>
  <c r="BJ1274" i="9" s="1"/>
  <c r="BR1274" i="9" s="1"/>
  <c r="BK1274" i="9"/>
  <c r="BI1274" i="9" s="1"/>
  <c r="BL1288" i="9"/>
  <c r="BJ1288" i="9" s="1"/>
  <c r="BR1288" i="9" s="1"/>
  <c r="BK1288" i="9"/>
  <c r="BI1288" i="9" s="1"/>
  <c r="BL1281" i="9"/>
  <c r="BJ1281" i="9" s="1"/>
  <c r="BR1281" i="9" s="1"/>
  <c r="BK1281" i="9"/>
  <c r="BI1281" i="9" s="1"/>
  <c r="BL1291" i="9"/>
  <c r="BJ1291" i="9" s="1"/>
  <c r="BR1291" i="9" s="1"/>
  <c r="BK1291" i="9"/>
  <c r="BI1291" i="9" s="1"/>
  <c r="BL1235" i="9"/>
  <c r="BJ1235" i="9" s="1"/>
  <c r="BR1235" i="9" s="1"/>
  <c r="BK1235" i="9"/>
  <c r="BI1235" i="9" s="1"/>
  <c r="BK1270" i="9"/>
  <c r="BI1270" i="9" s="1"/>
  <c r="BL1270" i="9"/>
  <c r="BJ1270" i="9" s="1"/>
  <c r="BR1270" i="9" s="1"/>
  <c r="BK1254" i="9"/>
  <c r="BI1254" i="9" s="1"/>
  <c r="BL1254" i="9"/>
  <c r="BJ1254" i="9" s="1"/>
  <c r="BR1254" i="9" s="1"/>
  <c r="BL1238" i="9"/>
  <c r="BJ1238" i="9" s="1"/>
  <c r="BR1238" i="9" s="1"/>
  <c r="BK1238" i="9"/>
  <c r="BI1238" i="9" s="1"/>
  <c r="BL1224" i="9"/>
  <c r="BJ1224" i="9" s="1"/>
  <c r="BR1224" i="9" s="1"/>
  <c r="BK1224" i="9"/>
  <c r="BI1224" i="9" s="1"/>
  <c r="BL1216" i="9"/>
  <c r="BJ1216" i="9" s="1"/>
  <c r="BR1216" i="9" s="1"/>
  <c r="BK1216" i="9"/>
  <c r="BI1216" i="9" s="1"/>
  <c r="BK1208" i="9"/>
  <c r="BI1208" i="9" s="1"/>
  <c r="BL1208" i="9"/>
  <c r="BJ1208" i="9" s="1"/>
  <c r="BR1208" i="9" s="1"/>
  <c r="BK1200" i="9"/>
  <c r="BI1200" i="9" s="1"/>
  <c r="BL1200" i="9"/>
  <c r="BJ1200" i="9" s="1"/>
  <c r="BR1200" i="9" s="1"/>
  <c r="AT1257" i="9"/>
  <c r="BQ1257" i="9"/>
  <c r="AW1257" i="9" s="1"/>
  <c r="BK1193" i="9"/>
  <c r="BI1193" i="9" s="1"/>
  <c r="BL1193" i="9"/>
  <c r="BJ1193" i="9" s="1"/>
  <c r="BR1193" i="9" s="1"/>
  <c r="BL1182" i="9"/>
  <c r="BJ1182" i="9" s="1"/>
  <c r="BR1182" i="9" s="1"/>
  <c r="BK1182" i="9"/>
  <c r="BI1182" i="9" s="1"/>
  <c r="BL1174" i="9"/>
  <c r="BJ1174" i="9" s="1"/>
  <c r="BR1174" i="9" s="1"/>
  <c r="BK1174" i="9"/>
  <c r="BI1174" i="9" s="1"/>
  <c r="BL1166" i="9"/>
  <c r="BJ1166" i="9" s="1"/>
  <c r="BR1166" i="9" s="1"/>
  <c r="BK1166" i="9"/>
  <c r="BI1166" i="9" s="1"/>
  <c r="BL1142" i="9"/>
  <c r="BJ1142" i="9" s="1"/>
  <c r="BR1142" i="9" s="1"/>
  <c r="BK1142" i="9"/>
  <c r="BI1142" i="9" s="1"/>
  <c r="AT1140" i="9"/>
  <c r="BQ1140" i="9"/>
  <c r="AW1140" i="9" s="1"/>
  <c r="BL1149" i="9"/>
  <c r="BJ1149" i="9" s="1"/>
  <c r="BR1149" i="9" s="1"/>
  <c r="BK1149" i="9"/>
  <c r="BI1149" i="9" s="1"/>
  <c r="BL1160" i="9"/>
  <c r="BJ1160" i="9" s="1"/>
  <c r="BR1160" i="9" s="1"/>
  <c r="BK1160" i="9"/>
  <c r="BI1160" i="9" s="1"/>
  <c r="AT1113" i="9"/>
  <c r="BQ1113" i="9"/>
  <c r="AT1128" i="9"/>
  <c r="BQ1120" i="9"/>
  <c r="AT1116" i="9"/>
  <c r="BQ1116" i="9"/>
  <c r="AW1116" i="9" s="1"/>
  <c r="AT1110" i="9"/>
  <c r="BQ1110" i="9"/>
  <c r="AW1110" i="9" s="1"/>
  <c r="BL1500" i="9"/>
  <c r="BJ1500" i="9" s="1"/>
  <c r="BR1500" i="9" s="1"/>
  <c r="BK1500" i="9"/>
  <c r="BI1500" i="9" s="1"/>
  <c r="BQ1514" i="9"/>
  <c r="AT1514" i="9"/>
  <c r="BL1488" i="9"/>
  <c r="BJ1488" i="9" s="1"/>
  <c r="BR1488" i="9" s="1"/>
  <c r="BK1488" i="9"/>
  <c r="BI1488" i="9" s="1"/>
  <c r="BL1486" i="9"/>
  <c r="BJ1486" i="9" s="1"/>
  <c r="BR1486" i="9" s="1"/>
  <c r="BK1486" i="9"/>
  <c r="BI1486" i="9" s="1"/>
  <c r="BL1450" i="9"/>
  <c r="BJ1450" i="9" s="1"/>
  <c r="BR1450" i="9" s="1"/>
  <c r="BK1450" i="9"/>
  <c r="BI1450" i="9" s="1"/>
  <c r="BL1440" i="9"/>
  <c r="BJ1440" i="9" s="1"/>
  <c r="BR1440" i="9" s="1"/>
  <c r="BK1440" i="9"/>
  <c r="BI1440" i="9" s="1"/>
  <c r="BL1414" i="9"/>
  <c r="BJ1414" i="9" s="1"/>
  <c r="BR1414" i="9" s="1"/>
  <c r="BK1414" i="9"/>
  <c r="BI1414" i="9" s="1"/>
  <c r="AT1400" i="9"/>
  <c r="BQ1400" i="9"/>
  <c r="BL1351" i="9"/>
  <c r="BJ1351" i="9" s="1"/>
  <c r="BR1351" i="9" s="1"/>
  <c r="BK1351" i="9"/>
  <c r="BI1351" i="9" s="1"/>
  <c r="BK1343" i="9"/>
  <c r="BI1343" i="9" s="1"/>
  <c r="BL1343" i="9"/>
  <c r="BJ1343" i="9" s="1"/>
  <c r="BR1343" i="9" s="1"/>
  <c r="AT1391" i="9"/>
  <c r="BQ1391" i="9"/>
  <c r="AW1391" i="9" s="1"/>
  <c r="AT1375" i="9"/>
  <c r="BQ1375" i="9"/>
  <c r="AW1375" i="9" s="1"/>
  <c r="AT1371" i="9"/>
  <c r="BQ1371" i="9"/>
  <c r="AW1371" i="9" s="1"/>
  <c r="BQ1366" i="9"/>
  <c r="AW1366" i="9" s="1"/>
  <c r="AT1366" i="9"/>
  <c r="BL1329" i="9"/>
  <c r="BJ1329" i="9" s="1"/>
  <c r="BR1329" i="9" s="1"/>
  <c r="BK1329" i="9"/>
  <c r="BI1329" i="9" s="1"/>
  <c r="BL1321" i="9"/>
  <c r="BJ1321" i="9" s="1"/>
  <c r="BR1321" i="9" s="1"/>
  <c r="BK1321" i="9"/>
  <c r="BI1321" i="9" s="1"/>
  <c r="BL1313" i="9"/>
  <c r="BJ1313" i="9" s="1"/>
  <c r="BR1313" i="9" s="1"/>
  <c r="BK1313" i="9"/>
  <c r="BI1313" i="9" s="1"/>
  <c r="BL1305" i="9"/>
  <c r="BJ1305" i="9" s="1"/>
  <c r="BR1305" i="9" s="1"/>
  <c r="BK1305" i="9"/>
  <c r="BI1305" i="9" s="1"/>
  <c r="BL1297" i="9"/>
  <c r="BJ1297" i="9" s="1"/>
  <c r="BR1297" i="9" s="1"/>
  <c r="BK1297" i="9"/>
  <c r="BI1297" i="9" s="1"/>
  <c r="BL1335" i="9"/>
  <c r="BJ1335" i="9" s="1"/>
  <c r="BR1335" i="9" s="1"/>
  <c r="BK1335" i="9"/>
  <c r="BI1335" i="9" s="1"/>
  <c r="BL1286" i="9"/>
  <c r="BJ1286" i="9" s="1"/>
  <c r="BR1286" i="9" s="1"/>
  <c r="BK1286" i="9"/>
  <c r="BI1286" i="9" s="1"/>
  <c r="BL1280" i="9"/>
  <c r="BJ1280" i="9" s="1"/>
  <c r="BR1280" i="9" s="1"/>
  <c r="BK1280" i="9"/>
  <c r="BI1280" i="9" s="1"/>
  <c r="BL1276" i="9"/>
  <c r="BJ1276" i="9" s="1"/>
  <c r="BR1276" i="9" s="1"/>
  <c r="BK1276" i="9"/>
  <c r="BI1276" i="9" s="1"/>
  <c r="BL1246" i="9"/>
  <c r="BJ1246" i="9" s="1"/>
  <c r="BR1246" i="9" s="1"/>
  <c r="BK1246" i="9"/>
  <c r="BI1246" i="9" s="1"/>
  <c r="BL1242" i="9"/>
  <c r="BJ1242" i="9" s="1"/>
  <c r="BR1242" i="9" s="1"/>
  <c r="BK1242" i="9"/>
  <c r="BI1242" i="9" s="1"/>
  <c r="AT1271" i="9"/>
  <c r="BQ1271" i="9"/>
  <c r="BL1223" i="9"/>
  <c r="BJ1223" i="9" s="1"/>
  <c r="BR1223" i="9" s="1"/>
  <c r="BK1223" i="9"/>
  <c r="BI1223" i="9" s="1"/>
  <c r="BL1215" i="9"/>
  <c r="BJ1215" i="9" s="1"/>
  <c r="BR1215" i="9" s="1"/>
  <c r="BK1215" i="9"/>
  <c r="BI1215" i="9" s="1"/>
  <c r="BK1207" i="9"/>
  <c r="BI1207" i="9" s="1"/>
  <c r="BL1207" i="9"/>
  <c r="BJ1207" i="9" s="1"/>
  <c r="BR1207" i="9" s="1"/>
  <c r="BK1199" i="9"/>
  <c r="BI1199" i="9" s="1"/>
  <c r="BL1199" i="9"/>
  <c r="BJ1199" i="9" s="1"/>
  <c r="BR1199" i="9" s="1"/>
  <c r="BL1289" i="9"/>
  <c r="BJ1289" i="9" s="1"/>
  <c r="BR1289" i="9" s="1"/>
  <c r="BK1289" i="9"/>
  <c r="BI1289" i="9" s="1"/>
  <c r="AT1269" i="9"/>
  <c r="BQ1269" i="9"/>
  <c r="BL1181" i="9"/>
  <c r="BJ1181" i="9" s="1"/>
  <c r="BR1181" i="9" s="1"/>
  <c r="BK1181" i="9"/>
  <c r="BI1181" i="9" s="1"/>
  <c r="BL1173" i="9"/>
  <c r="BJ1173" i="9" s="1"/>
  <c r="BR1173" i="9" s="1"/>
  <c r="BK1173" i="9"/>
  <c r="BI1173" i="9" s="1"/>
  <c r="BL1165" i="9"/>
  <c r="BJ1165" i="9" s="1"/>
  <c r="BR1165" i="9" s="1"/>
  <c r="BK1165" i="9"/>
  <c r="BI1165" i="9" s="1"/>
  <c r="BL1153" i="9"/>
  <c r="BJ1153" i="9" s="1"/>
  <c r="BR1153" i="9" s="1"/>
  <c r="BK1153" i="9"/>
  <c r="BI1153" i="9" s="1"/>
  <c r="BL1143" i="9"/>
  <c r="BJ1143" i="9" s="1"/>
  <c r="BR1143" i="9" s="1"/>
  <c r="BK1143" i="9"/>
  <c r="BI1143" i="9" s="1"/>
  <c r="BL1154" i="9"/>
  <c r="BJ1154" i="9" s="1"/>
  <c r="BR1154" i="9" s="1"/>
  <c r="BK1154" i="9"/>
  <c r="BI1154" i="9" s="1"/>
  <c r="BL1157" i="9"/>
  <c r="BJ1157" i="9" s="1"/>
  <c r="BR1157" i="9" s="1"/>
  <c r="BK1157" i="9"/>
  <c r="BI1157" i="9" s="1"/>
  <c r="AT1141" i="9"/>
  <c r="BQ1141" i="9"/>
  <c r="BC1107" i="9"/>
  <c r="BO1107" i="9" s="1"/>
  <c r="BC1101" i="9"/>
  <c r="BO1101" i="9" s="1"/>
  <c r="BD1107" i="9"/>
  <c r="BP1107" i="9" s="1"/>
  <c r="BB1109" i="9"/>
  <c r="BN1109" i="9" s="1"/>
  <c r="BB1093" i="9"/>
  <c r="BN1093" i="9" s="1"/>
  <c r="BE1107" i="9"/>
  <c r="BK1107" i="9" s="1"/>
  <c r="BI1107" i="9" s="1"/>
  <c r="I1108" i="9"/>
  <c r="BG1106" i="9"/>
  <c r="I1092" i="9"/>
  <c r="I1100" i="9"/>
  <c r="N1106" i="9"/>
  <c r="BD1106" i="9"/>
  <c r="BP1106" i="9" s="1"/>
  <c r="N1099" i="9"/>
  <c r="N1107" i="9"/>
  <c r="BC1091" i="9"/>
  <c r="BO1091" i="9" s="1"/>
  <c r="BL1108" i="9"/>
  <c r="BJ1108" i="9" s="1"/>
  <c r="BR1108" i="9" s="1"/>
  <c r="BL1094" i="9"/>
  <c r="BJ1094" i="9" s="1"/>
  <c r="BK1094" i="9"/>
  <c r="BI1094" i="9" s="1"/>
  <c r="BK1100" i="9"/>
  <c r="BI1100" i="9" s="1"/>
  <c r="BQ1100" i="9" s="1"/>
  <c r="BL1100" i="9"/>
  <c r="BJ1100" i="9" s="1"/>
  <c r="BG1102" i="9"/>
  <c r="BF1091" i="9"/>
  <c r="BB1094" i="9"/>
  <c r="BN1094" i="9" s="1"/>
  <c r="BB1100" i="9"/>
  <c r="BN1100" i="9" s="1"/>
  <c r="BA1102" i="9"/>
  <c r="BH1102" i="9" s="1"/>
  <c r="BM1102" i="9" s="1"/>
  <c r="BE1102" i="9"/>
  <c r="BD1093" i="9"/>
  <c r="BP1093" i="9" s="1"/>
  <c r="BC1094" i="9"/>
  <c r="BO1094" i="9" s="1"/>
  <c r="BA1095" i="9"/>
  <c r="BH1095" i="9" s="1"/>
  <c r="BM1095" i="9" s="1"/>
  <c r="BL1098" i="9"/>
  <c r="BJ1098" i="9" s="1"/>
  <c r="AT1098" i="9" s="1"/>
  <c r="BE1099" i="9"/>
  <c r="BK1099" i="9" s="1"/>
  <c r="BI1099" i="9" s="1"/>
  <c r="BQ1099" i="9" s="1"/>
  <c r="BC1100" i="9"/>
  <c r="BO1100" i="9" s="1"/>
  <c r="BB1102" i="9"/>
  <c r="BN1102" i="9" s="1"/>
  <c r="BD1108" i="9"/>
  <c r="BP1108" i="9" s="1"/>
  <c r="BD1109" i="9"/>
  <c r="BP1109" i="9" s="1"/>
  <c r="I1093" i="9"/>
  <c r="I1101" i="9"/>
  <c r="I1109" i="9"/>
  <c r="BF1094" i="9"/>
  <c r="BD1094" i="9"/>
  <c r="BP1094" i="9" s="1"/>
  <c r="BB1095" i="9"/>
  <c r="BN1095" i="9" s="1"/>
  <c r="BD1097" i="9"/>
  <c r="BP1097" i="9" s="1"/>
  <c r="BF1100" i="9"/>
  <c r="BD1100" i="9"/>
  <c r="BP1100" i="9" s="1"/>
  <c r="BD1101" i="9"/>
  <c r="BP1101" i="9" s="1"/>
  <c r="BC1102" i="9"/>
  <c r="BO1102" i="9" s="1"/>
  <c r="BA1103" i="9"/>
  <c r="BH1103" i="9" s="1"/>
  <c r="BM1103" i="9" s="1"/>
  <c r="BG1107" i="9"/>
  <c r="BG1108" i="9"/>
  <c r="BK1108" i="9" s="1"/>
  <c r="BI1108" i="9" s="1"/>
  <c r="BD1091" i="9"/>
  <c r="BP1091" i="9" s="1"/>
  <c r="BF1093" i="9"/>
  <c r="BG1094" i="9"/>
  <c r="BC1095" i="9"/>
  <c r="BO1095" i="9" s="1"/>
  <c r="BF1099" i="9"/>
  <c r="BG1100" i="9"/>
  <c r="BF1090" i="9"/>
  <c r="BE1091" i="9"/>
  <c r="BK1091" i="9" s="1"/>
  <c r="BI1091" i="9" s="1"/>
  <c r="BA1094" i="9"/>
  <c r="BH1094" i="9" s="1"/>
  <c r="BM1094" i="9" s="1"/>
  <c r="BD1095" i="9"/>
  <c r="BP1095" i="9" s="1"/>
  <c r="BG1099" i="9"/>
  <c r="BF1102" i="9"/>
  <c r="BB1103" i="9"/>
  <c r="BN1103" i="9" s="1"/>
  <c r="BF1106" i="9"/>
  <c r="BF1109" i="9"/>
  <c r="BF1038" i="9"/>
  <c r="BD1039" i="9"/>
  <c r="BP1039" i="9" s="1"/>
  <c r="BA1038" i="9"/>
  <c r="BH1038" i="9" s="1"/>
  <c r="BM1038" i="9" s="1"/>
  <c r="BC1038" i="9"/>
  <c r="BO1038" i="9" s="1"/>
  <c r="BF1051" i="9"/>
  <c r="BG1051" i="9"/>
  <c r="BA1051" i="9"/>
  <c r="BH1051" i="9" s="1"/>
  <c r="BM1051" i="9" s="1"/>
  <c r="BC1067" i="9"/>
  <c r="BO1067" i="9" s="1"/>
  <c r="BD1067" i="9"/>
  <c r="BP1067" i="9" s="1"/>
  <c r="BG1076" i="9"/>
  <c r="BE1076" i="9"/>
  <c r="BA1076" i="9"/>
  <c r="BH1076" i="9" s="1"/>
  <c r="BM1076" i="9" s="1"/>
  <c r="BB1076" i="9"/>
  <c r="BN1076" i="9" s="1"/>
  <c r="BC1076" i="9"/>
  <c r="BO1076" i="9" s="1"/>
  <c r="BC1071" i="9"/>
  <c r="BO1071" i="9" s="1"/>
  <c r="BE1068" i="9"/>
  <c r="BK1068" i="9" s="1"/>
  <c r="BI1068" i="9" s="1"/>
  <c r="BQ1068" i="9" s="1"/>
  <c r="BF1068" i="9"/>
  <c r="BG1068" i="9"/>
  <c r="BA1068" i="9"/>
  <c r="BH1068" i="9" s="1"/>
  <c r="BM1068" i="9" s="1"/>
  <c r="BB1068" i="9"/>
  <c r="BN1068" i="9" s="1"/>
  <c r="BG1067" i="9"/>
  <c r="BD1068" i="9"/>
  <c r="BP1068" i="9" s="1"/>
  <c r="BA1064" i="9"/>
  <c r="BH1064" i="9" s="1"/>
  <c r="BM1064" i="9" s="1"/>
  <c r="BA1063" i="9"/>
  <c r="BH1063" i="9" s="1"/>
  <c r="BM1063" i="9" s="1"/>
  <c r="BD1063" i="9"/>
  <c r="BP1063" i="9" s="1"/>
  <c r="BC1060" i="9"/>
  <c r="BO1060" i="9" s="1"/>
  <c r="BE1060" i="9"/>
  <c r="BK1060" i="9" s="1"/>
  <c r="BI1060" i="9" s="1"/>
  <c r="BQ1060" i="9" s="1"/>
  <c r="BA1060" i="9"/>
  <c r="BH1060" i="9" s="1"/>
  <c r="BM1060" i="9" s="1"/>
  <c r="BG1059" i="9"/>
  <c r="BD1059" i="9"/>
  <c r="BP1059" i="9" s="1"/>
  <c r="BA1055" i="9"/>
  <c r="BH1055" i="9" s="1"/>
  <c r="BM1055" i="9" s="1"/>
  <c r="BB1055" i="9"/>
  <c r="BN1055" i="9" s="1"/>
  <c r="BD1055" i="9"/>
  <c r="BP1055" i="9" s="1"/>
  <c r="BC1051" i="9"/>
  <c r="BO1051" i="9" s="1"/>
  <c r="BD1051" i="9"/>
  <c r="BP1051" i="9" s="1"/>
  <c r="BE1051" i="9"/>
  <c r="BG1052" i="9"/>
  <c r="BB1052" i="9"/>
  <c r="BN1052" i="9" s="1"/>
  <c r="BD1048" i="9"/>
  <c r="BP1048" i="9" s="1"/>
  <c r="BL1047" i="9"/>
  <c r="BJ1047" i="9" s="1"/>
  <c r="AT1047" i="9" s="1"/>
  <c r="BF1047" i="9"/>
  <c r="BC1047" i="9"/>
  <c r="BO1047" i="9" s="1"/>
  <c r="BE1044" i="9"/>
  <c r="BK1044" i="9" s="1"/>
  <c r="BI1044" i="9" s="1"/>
  <c r="BG1044" i="9"/>
  <c r="BA1044" i="9"/>
  <c r="BH1044" i="9" s="1"/>
  <c r="BM1044" i="9" s="1"/>
  <c r="BB1044" i="9"/>
  <c r="BN1044" i="9" s="1"/>
  <c r="BC1044" i="9"/>
  <c r="BO1044" i="9" s="1"/>
  <c r="BA1043" i="9"/>
  <c r="BH1043" i="9" s="1"/>
  <c r="BM1043" i="9" s="1"/>
  <c r="BC1043" i="9"/>
  <c r="BO1043" i="9" s="1"/>
  <c r="BG1040" i="9"/>
  <c r="BA1040" i="9"/>
  <c r="BH1040" i="9" s="1"/>
  <c r="BM1040" i="9" s="1"/>
  <c r="BD1040" i="9"/>
  <c r="BP1040" i="9" s="1"/>
  <c r="BD1038" i="9"/>
  <c r="BP1038" i="9" s="1"/>
  <c r="BE1038" i="9"/>
  <c r="BL1038" i="9" s="1"/>
  <c r="BJ1038" i="9" s="1"/>
  <c r="BR1038" i="9" s="1"/>
  <c r="BB1038" i="9"/>
  <c r="BN1038" i="9" s="1"/>
  <c r="BF1036" i="9"/>
  <c r="BA1036" i="9"/>
  <c r="BH1036" i="9" s="1"/>
  <c r="BM1036" i="9" s="1"/>
  <c r="BB1036" i="9"/>
  <c r="BN1036" i="9" s="1"/>
  <c r="BC1036" i="9"/>
  <c r="BO1036" i="9" s="1"/>
  <c r="BD1036" i="9"/>
  <c r="BP1036" i="9" s="1"/>
  <c r="BE1036" i="9"/>
  <c r="BC1034" i="9"/>
  <c r="BO1034" i="9" s="1"/>
  <c r="BF1034" i="9"/>
  <c r="BK1034" i="9"/>
  <c r="BI1034" i="9" s="1"/>
  <c r="BL1034" i="9"/>
  <c r="BJ1034" i="9" s="1"/>
  <c r="BR1034" i="9" s="1"/>
  <c r="BK1083" i="9"/>
  <c r="BI1083" i="9" s="1"/>
  <c r="BQ1083" i="9" s="1"/>
  <c r="BL1083" i="9"/>
  <c r="BJ1083" i="9" s="1"/>
  <c r="BR1083" i="9" s="1"/>
  <c r="BF1030" i="9"/>
  <c r="BD1030" i="9"/>
  <c r="BP1030" i="9" s="1"/>
  <c r="BG1034" i="9"/>
  <c r="BF1046" i="9"/>
  <c r="BD1047" i="9"/>
  <c r="BP1047" i="9" s="1"/>
  <c r="BG1057" i="9"/>
  <c r="BF1070" i="9"/>
  <c r="BD1071" i="9"/>
  <c r="BP1071" i="9" s="1"/>
  <c r="BE1084" i="9"/>
  <c r="BF1086" i="9"/>
  <c r="BC1087" i="9"/>
  <c r="BO1087" i="9" s="1"/>
  <c r="BG1030" i="9"/>
  <c r="BE1030" i="9"/>
  <c r="BL1030" i="9" s="1"/>
  <c r="BJ1030" i="9" s="1"/>
  <c r="BR1030" i="9" s="1"/>
  <c r="BG1046" i="9"/>
  <c r="BE1046" i="9"/>
  <c r="BE1050" i="9"/>
  <c r="BA1052" i="9"/>
  <c r="BH1052" i="9" s="1"/>
  <c r="BM1052" i="9" s="1"/>
  <c r="BF1054" i="9"/>
  <c r="BK1054" i="9"/>
  <c r="BI1054" i="9" s="1"/>
  <c r="AT1054" i="9" s="1"/>
  <c r="BC1055" i="9"/>
  <c r="BO1055" i="9" s="1"/>
  <c r="BA1057" i="9"/>
  <c r="BH1057" i="9" s="1"/>
  <c r="BM1057" i="9" s="1"/>
  <c r="BF1059" i="9"/>
  <c r="BB1060" i="9"/>
  <c r="BN1060" i="9" s="1"/>
  <c r="BF1061" i="9"/>
  <c r="BA1062" i="9"/>
  <c r="BH1062" i="9" s="1"/>
  <c r="BM1062" i="9" s="1"/>
  <c r="BF1063" i="9"/>
  <c r="BF1067" i="9"/>
  <c r="BG1070" i="9"/>
  <c r="BE1070" i="9"/>
  <c r="BC1079" i="9"/>
  <c r="BO1079" i="9" s="1"/>
  <c r="BD1081" i="9"/>
  <c r="BP1081" i="9" s="1"/>
  <c r="BC1083" i="9"/>
  <c r="BO1083" i="9" s="1"/>
  <c r="BG1086" i="9"/>
  <c r="BK1086" i="9"/>
  <c r="BI1086" i="9" s="1"/>
  <c r="AT1086" i="9" s="1"/>
  <c r="BD1087" i="9"/>
  <c r="BP1087" i="9" s="1"/>
  <c r="BF1077" i="9"/>
  <c r="BA1030" i="9"/>
  <c r="BH1030" i="9" s="1"/>
  <c r="BM1030" i="9" s="1"/>
  <c r="BB1046" i="9"/>
  <c r="BN1046" i="9" s="1"/>
  <c r="BG1050" i="9"/>
  <c r="BC1052" i="9"/>
  <c r="BO1052" i="9" s="1"/>
  <c r="BB1069" i="9"/>
  <c r="BN1069" i="9" s="1"/>
  <c r="BB1070" i="9"/>
  <c r="BN1070" i="9" s="1"/>
  <c r="BF1071" i="9"/>
  <c r="BL1071" i="9" s="1"/>
  <c r="BJ1071" i="9" s="1"/>
  <c r="BR1071" i="9" s="1"/>
  <c r="BB1077" i="9"/>
  <c r="BN1077" i="9" s="1"/>
  <c r="BB1085" i="9"/>
  <c r="BN1085" i="9" s="1"/>
  <c r="I1029" i="9"/>
  <c r="I1037" i="9"/>
  <c r="I1045" i="9"/>
  <c r="I1053" i="9"/>
  <c r="I1061" i="9"/>
  <c r="I1069" i="9"/>
  <c r="I1077" i="9"/>
  <c r="I1085" i="9"/>
  <c r="BF1029" i="9"/>
  <c r="BB1030" i="9"/>
  <c r="BN1030" i="9" s="1"/>
  <c r="BD1034" i="9"/>
  <c r="BP1034" i="9" s="1"/>
  <c r="BB1045" i="9"/>
  <c r="BN1045" i="9" s="1"/>
  <c r="BA1047" i="9"/>
  <c r="BH1047" i="9" s="1"/>
  <c r="BM1047" i="9" s="1"/>
  <c r="BC1050" i="9"/>
  <c r="BO1050" i="9" s="1"/>
  <c r="BF1058" i="9"/>
  <c r="BC1062" i="9"/>
  <c r="BO1062" i="9" s="1"/>
  <c r="BA1071" i="9"/>
  <c r="BH1071" i="9" s="1"/>
  <c r="BM1071" i="9" s="1"/>
  <c r="BG1082" i="9"/>
  <c r="BF1087" i="9"/>
  <c r="BB1039" i="9"/>
  <c r="BN1039" i="9" s="1"/>
  <c r="BC1045" i="9"/>
  <c r="BO1045" i="9" s="1"/>
  <c r="BC1046" i="9"/>
  <c r="BO1046" i="9" s="1"/>
  <c r="BD1052" i="9"/>
  <c r="BP1052" i="9" s="1"/>
  <c r="BF1055" i="9"/>
  <c r="BA1056" i="9"/>
  <c r="BH1056" i="9" s="1"/>
  <c r="BM1056" i="9" s="1"/>
  <c r="BG1058" i="9"/>
  <c r="BF1060" i="9"/>
  <c r="BL1060" i="9" s="1"/>
  <c r="BJ1060" i="9" s="1"/>
  <c r="BD1060" i="9"/>
  <c r="BP1060" i="9" s="1"/>
  <c r="BB1063" i="9"/>
  <c r="BN1063" i="9" s="1"/>
  <c r="BD1065" i="9"/>
  <c r="BP1065" i="9" s="1"/>
  <c r="BC1069" i="9"/>
  <c r="BO1069" i="9" s="1"/>
  <c r="BC1077" i="9"/>
  <c r="BO1077" i="9" s="1"/>
  <c r="BC1085" i="9"/>
  <c r="BO1085" i="9" s="1"/>
  <c r="BA1087" i="9"/>
  <c r="BH1087" i="9" s="1"/>
  <c r="BM1087" i="9" s="1"/>
  <c r="BA1088" i="9"/>
  <c r="BH1088" i="9" s="1"/>
  <c r="BM1088" i="9" s="1"/>
  <c r="BA1029" i="9"/>
  <c r="BH1029" i="9" s="1"/>
  <c r="BM1029" i="9" s="1"/>
  <c r="BB1047" i="9"/>
  <c r="BN1047" i="9" s="1"/>
  <c r="BF1052" i="9"/>
  <c r="BD1058" i="9"/>
  <c r="BP1058" i="9" s="1"/>
  <c r="BC1063" i="9"/>
  <c r="BO1063" i="9" s="1"/>
  <c r="BD1069" i="9"/>
  <c r="BP1069" i="9" s="1"/>
  <c r="BD1070" i="9"/>
  <c r="BP1070" i="9" s="1"/>
  <c r="BB1071" i="9"/>
  <c r="BN1071" i="9" s="1"/>
  <c r="BD1077" i="9"/>
  <c r="BP1077" i="9" s="1"/>
  <c r="BD1085" i="9"/>
  <c r="BP1085" i="9" s="1"/>
  <c r="BG967" i="9"/>
  <c r="BG983" i="9"/>
  <c r="BA983" i="9"/>
  <c r="BH983" i="9" s="1"/>
  <c r="BM983" i="9" s="1"/>
  <c r="N988" i="9"/>
  <c r="N1012" i="9"/>
  <c r="BG977" i="9"/>
  <c r="I980" i="9"/>
  <c r="I996" i="9"/>
  <c r="I1003" i="9"/>
  <c r="I1020" i="9"/>
  <c r="BF976" i="9"/>
  <c r="BB983" i="9"/>
  <c r="BN983" i="9" s="1"/>
  <c r="BE987" i="9"/>
  <c r="BB991" i="9"/>
  <c r="BN991" i="9" s="1"/>
  <c r="BF1000" i="9"/>
  <c r="BF1002" i="9"/>
  <c r="BF1007" i="9"/>
  <c r="BF1008" i="9"/>
  <c r="BG1022" i="9"/>
  <c r="BF1025" i="9"/>
  <c r="BF969" i="9"/>
  <c r="BC1009" i="9"/>
  <c r="BO1009" i="9" s="1"/>
  <c r="BE1018" i="9"/>
  <c r="BL1018" i="9" s="1"/>
  <c r="BJ1018" i="9" s="1"/>
  <c r="I981" i="9"/>
  <c r="BC983" i="9"/>
  <c r="BO983" i="9" s="1"/>
  <c r="BG1000" i="9"/>
  <c r="BG1007" i="9"/>
  <c r="BF1014" i="9"/>
  <c r="BG1025" i="9"/>
  <c r="BA1015" i="9"/>
  <c r="BH1015" i="9" s="1"/>
  <c r="BM1015" i="9" s="1"/>
  <c r="BF987" i="9"/>
  <c r="BB988" i="9"/>
  <c r="BN988" i="9" s="1"/>
  <c r="BF999" i="9"/>
  <c r="BA1000" i="9"/>
  <c r="BH1000" i="9" s="1"/>
  <c r="BM1000" i="9" s="1"/>
  <c r="BB1003" i="9"/>
  <c r="BN1003" i="9" s="1"/>
  <c r="BA1007" i="9"/>
  <c r="BH1007" i="9" s="1"/>
  <c r="BM1007" i="9" s="1"/>
  <c r="BG1014" i="9"/>
  <c r="BD1022" i="9"/>
  <c r="BP1022" i="9" s="1"/>
  <c r="BB1025" i="9"/>
  <c r="BN1025" i="9" s="1"/>
  <c r="BF977" i="9"/>
  <c r="BE983" i="9"/>
  <c r="BG987" i="9"/>
  <c r="BC988" i="9"/>
  <c r="BO988" i="9" s="1"/>
  <c r="BG999" i="9"/>
  <c r="BB1000" i="9"/>
  <c r="BN1000" i="9" s="1"/>
  <c r="BC1003" i="9"/>
  <c r="BO1003" i="9" s="1"/>
  <c r="BB1007" i="9"/>
  <c r="BN1007" i="9" s="1"/>
  <c r="BE1025" i="9"/>
  <c r="BK1025" i="9" s="1"/>
  <c r="BI1025" i="9" s="1"/>
  <c r="BQ1025" i="9" s="1"/>
  <c r="BC971" i="9"/>
  <c r="BO971" i="9" s="1"/>
  <c r="BB990" i="9"/>
  <c r="BN990" i="9" s="1"/>
  <c r="BD990" i="9"/>
  <c r="BP990" i="9" s="1"/>
  <c r="BE990" i="9"/>
  <c r="BF990" i="9"/>
  <c r="BG990" i="9"/>
  <c r="BA990" i="9"/>
  <c r="BH990" i="9" s="1"/>
  <c r="BM990" i="9" s="1"/>
  <c r="AT533" i="9"/>
  <c r="AT520" i="9"/>
  <c r="BF998" i="9"/>
  <c r="BL998" i="9" s="1"/>
  <c r="BJ998" i="9" s="1"/>
  <c r="BR998" i="9" s="1"/>
  <c r="BC998" i="9"/>
  <c r="BO998" i="9" s="1"/>
  <c r="BB998" i="9"/>
  <c r="BN998" i="9" s="1"/>
  <c r="BD998" i="9"/>
  <c r="BP998" i="9" s="1"/>
  <c r="BG998" i="9"/>
  <c r="BG1002" i="9"/>
  <c r="BB1002" i="9"/>
  <c r="BN1002" i="9" s="1"/>
  <c r="BD1002" i="9"/>
  <c r="BP1002" i="9" s="1"/>
  <c r="BB1009" i="9"/>
  <c r="BN1009" i="9" s="1"/>
  <c r="BG1009" i="9"/>
  <c r="BE1009" i="9"/>
  <c r="BL1009" i="9" s="1"/>
  <c r="BJ1009" i="9" s="1"/>
  <c r="BR1009" i="9" s="1"/>
  <c r="BB1005" i="9"/>
  <c r="BN1005" i="9" s="1"/>
  <c r="BC1005" i="9"/>
  <c r="BO1005" i="9" s="1"/>
  <c r="BB997" i="9"/>
  <c r="BN997" i="9" s="1"/>
  <c r="BD997" i="9"/>
  <c r="BP997" i="9" s="1"/>
  <c r="BF978" i="9"/>
  <c r="BE978" i="9"/>
  <c r="BL978" i="9" s="1"/>
  <c r="BJ978" i="9" s="1"/>
  <c r="BR978" i="9" s="1"/>
  <c r="BG970" i="9"/>
  <c r="BF970" i="9"/>
  <c r="BA1014" i="9"/>
  <c r="BH1014" i="9" s="1"/>
  <c r="BM1014" i="9" s="1"/>
  <c r="BD1013" i="9"/>
  <c r="BP1013" i="9" s="1"/>
  <c r="BF1013" i="9"/>
  <c r="BB981" i="9"/>
  <c r="BN981" i="9" s="1"/>
  <c r="BD981" i="9"/>
  <c r="BP981" i="9" s="1"/>
  <c r="BF982" i="9"/>
  <c r="BG982" i="9"/>
  <c r="BB982" i="9"/>
  <c r="BN982" i="9" s="1"/>
  <c r="BC982" i="9"/>
  <c r="BO982" i="9" s="1"/>
  <c r="BD982" i="9"/>
  <c r="BP982" i="9" s="1"/>
  <c r="BE982" i="9"/>
  <c r="BL982" i="9" s="1"/>
  <c r="BJ982" i="9" s="1"/>
  <c r="BR982" i="9" s="1"/>
  <c r="BA978" i="9"/>
  <c r="BH978" i="9" s="1"/>
  <c r="BM978" i="9" s="1"/>
  <c r="BD978" i="9"/>
  <c r="BP978" i="9" s="1"/>
  <c r="BC978" i="9"/>
  <c r="BO978" i="9" s="1"/>
  <c r="BB978" i="9"/>
  <c r="BN978" i="9" s="1"/>
  <c r="BD976" i="9"/>
  <c r="BP976" i="9" s="1"/>
  <c r="BL1000" i="9"/>
  <c r="BJ1000" i="9" s="1"/>
  <c r="BR1000" i="9" s="1"/>
  <c r="BK1000" i="9"/>
  <c r="BI1000" i="9" s="1"/>
  <c r="BQ1000" i="9" s="1"/>
  <c r="BL1022" i="9"/>
  <c r="BJ1022" i="9" s="1"/>
  <c r="BR1022" i="9" s="1"/>
  <c r="BK1022" i="9"/>
  <c r="BI1022" i="9" s="1"/>
  <c r="BA980" i="9"/>
  <c r="BH980" i="9" s="1"/>
  <c r="BM980" i="9" s="1"/>
  <c r="BC991" i="9"/>
  <c r="BO991" i="9" s="1"/>
  <c r="BF995" i="9"/>
  <c r="BD1003" i="9"/>
  <c r="BP1003" i="9" s="1"/>
  <c r="BE1008" i="9"/>
  <c r="BK1008" i="9" s="1"/>
  <c r="BI1008" i="9" s="1"/>
  <c r="BC1022" i="9"/>
  <c r="BO1022" i="9" s="1"/>
  <c r="BC980" i="9"/>
  <c r="BO980" i="9" s="1"/>
  <c r="BG995" i="9"/>
  <c r="BB996" i="9"/>
  <c r="BN996" i="9" s="1"/>
  <c r="BB999" i="9"/>
  <c r="BN999" i="9" s="1"/>
  <c r="BA1002" i="9"/>
  <c r="BH1002" i="9" s="1"/>
  <c r="BM1002" i="9" s="1"/>
  <c r="BE1002" i="9"/>
  <c r="BF1022" i="9"/>
  <c r="BA1025" i="9"/>
  <c r="BH1025" i="9" s="1"/>
  <c r="BM1025" i="9" s="1"/>
  <c r="BB973" i="9"/>
  <c r="BN973" i="9" s="1"/>
  <c r="BC1013" i="9"/>
  <c r="BO1013" i="9" s="1"/>
  <c r="BE1013" i="9"/>
  <c r="BB1019" i="9"/>
  <c r="BN1019" i="9" s="1"/>
  <c r="BF991" i="9"/>
  <c r="BL991" i="9" s="1"/>
  <c r="BJ991" i="9" s="1"/>
  <c r="BR991" i="9" s="1"/>
  <c r="BD991" i="9"/>
  <c r="BP991" i="9" s="1"/>
  <c r="BF994" i="9"/>
  <c r="BA995" i="9"/>
  <c r="BH995" i="9" s="1"/>
  <c r="BM995" i="9" s="1"/>
  <c r="BG1004" i="9"/>
  <c r="BB975" i="9"/>
  <c r="BN975" i="9" s="1"/>
  <c r="BC976" i="9"/>
  <c r="BO976" i="9" s="1"/>
  <c r="I997" i="9"/>
  <c r="I1005" i="9"/>
  <c r="I1013" i="9"/>
  <c r="I1021" i="9"/>
  <c r="BD980" i="9"/>
  <c r="BP980" i="9" s="1"/>
  <c r="BB989" i="9"/>
  <c r="BN989" i="9" s="1"/>
  <c r="BG991" i="9"/>
  <c r="BC994" i="9"/>
  <c r="BO994" i="9" s="1"/>
  <c r="BC995" i="9"/>
  <c r="BO995" i="9" s="1"/>
  <c r="BC996" i="9"/>
  <c r="BO996" i="9" s="1"/>
  <c r="BA998" i="9"/>
  <c r="BH998" i="9" s="1"/>
  <c r="BM998" i="9" s="1"/>
  <c r="BF1003" i="9"/>
  <c r="BC1007" i="9"/>
  <c r="BO1007" i="9" s="1"/>
  <c r="BC1025" i="9"/>
  <c r="BO1025" i="9" s="1"/>
  <c r="BG1027" i="9"/>
  <c r="BE975" i="9"/>
  <c r="BK975" i="9" s="1"/>
  <c r="BI975" i="9" s="1"/>
  <c r="BB976" i="9"/>
  <c r="BN976" i="9" s="1"/>
  <c r="BF1009" i="9"/>
  <c r="BB1013" i="9"/>
  <c r="BN1013" i="9" s="1"/>
  <c r="BA1013" i="9"/>
  <c r="BH1013" i="9" s="1"/>
  <c r="BM1013" i="9" s="1"/>
  <c r="BB1015" i="9"/>
  <c r="BN1015" i="9" s="1"/>
  <c r="BD1017" i="9"/>
  <c r="BP1017" i="9" s="1"/>
  <c r="BA1017" i="9"/>
  <c r="BH1017" i="9" s="1"/>
  <c r="BM1017" i="9" s="1"/>
  <c r="BC1020" i="9"/>
  <c r="BO1020" i="9" s="1"/>
  <c r="BF980" i="9"/>
  <c r="BF983" i="9"/>
  <c r="BA987" i="9"/>
  <c r="BH987" i="9" s="1"/>
  <c r="BM987" i="9" s="1"/>
  <c r="BF988" i="9"/>
  <c r="BD989" i="9"/>
  <c r="BP989" i="9" s="1"/>
  <c r="BD994" i="9"/>
  <c r="BP994" i="9" s="1"/>
  <c r="BD996" i="9"/>
  <c r="BP996" i="9" s="1"/>
  <c r="BA1004" i="9"/>
  <c r="BH1004" i="9" s="1"/>
  <c r="BM1004" i="9" s="1"/>
  <c r="BC1006" i="9"/>
  <c r="BO1006" i="9" s="1"/>
  <c r="BC1008" i="9"/>
  <c r="BO1008" i="9" s="1"/>
  <c r="BA1011" i="9"/>
  <c r="BH1011" i="9" s="1"/>
  <c r="BM1011" i="9" s="1"/>
  <c r="BF1011" i="9"/>
  <c r="BK1011" i="9" s="1"/>
  <c r="BI1011" i="9" s="1"/>
  <c r="BA1022" i="9"/>
  <c r="BH1022" i="9" s="1"/>
  <c r="BM1022" i="9" s="1"/>
  <c r="BK1024" i="9"/>
  <c r="BI1024" i="9" s="1"/>
  <c r="AT1024" i="9" s="1"/>
  <c r="BD972" i="9"/>
  <c r="BP972" i="9" s="1"/>
  <c r="BE973" i="9"/>
  <c r="BE976" i="9"/>
  <c r="BL976" i="9" s="1"/>
  <c r="BJ976" i="9" s="1"/>
  <c r="BR976" i="9" s="1"/>
  <c r="BA991" i="9"/>
  <c r="BH991" i="9" s="1"/>
  <c r="BM991" i="9" s="1"/>
  <c r="BD995" i="9"/>
  <c r="BP995" i="9" s="1"/>
  <c r="BD1004" i="9"/>
  <c r="BP1004" i="9" s="1"/>
  <c r="BA1027" i="9"/>
  <c r="BH1027" i="9" s="1"/>
  <c r="BM1027" i="9" s="1"/>
  <c r="BC972" i="9"/>
  <c r="BO972" i="9" s="1"/>
  <c r="BD1009" i="9"/>
  <c r="BP1009" i="9" s="1"/>
  <c r="BF1015" i="9"/>
  <c r="BB1020" i="9"/>
  <c r="BN1020" i="9" s="1"/>
  <c r="BE995" i="9"/>
  <c r="BC1027" i="9"/>
  <c r="BO1027" i="9" s="1"/>
  <c r="BD1018" i="9"/>
  <c r="BP1018" i="9" s="1"/>
  <c r="BE1020" i="9"/>
  <c r="BG953" i="9"/>
  <c r="BA953" i="9"/>
  <c r="BH953" i="9" s="1"/>
  <c r="BM953" i="9" s="1"/>
  <c r="BA933" i="9"/>
  <c r="BH933" i="9" s="1"/>
  <c r="BM933" i="9" s="1"/>
  <c r="BE929" i="9"/>
  <c r="BK929" i="9" s="1"/>
  <c r="BI929" i="9" s="1"/>
  <c r="BE925" i="9"/>
  <c r="BF957" i="9"/>
  <c r="BG957" i="9"/>
  <c r="BB957" i="9"/>
  <c r="BN957" i="9" s="1"/>
  <c r="BC960" i="9"/>
  <c r="BO960" i="9" s="1"/>
  <c r="N957" i="9"/>
  <c r="BC957" i="9"/>
  <c r="BO957" i="9" s="1"/>
  <c r="BF954" i="9"/>
  <c r="BD957" i="9"/>
  <c r="BP957" i="9" s="1"/>
  <c r="BB934" i="9"/>
  <c r="BN934" i="9" s="1"/>
  <c r="BC953" i="9"/>
  <c r="BO953" i="9" s="1"/>
  <c r="BF956" i="9"/>
  <c r="BE939" i="9"/>
  <c r="BK939" i="9" s="1"/>
  <c r="BI939" i="9" s="1"/>
  <c r="BE948" i="9"/>
  <c r="BK948" i="9" s="1"/>
  <c r="BI948" i="9" s="1"/>
  <c r="BF952" i="9"/>
  <c r="BD953" i="9"/>
  <c r="BP953" i="9" s="1"/>
  <c r="BA956" i="9"/>
  <c r="BH956" i="9" s="1"/>
  <c r="BM956" i="9" s="1"/>
  <c r="BF933" i="9"/>
  <c r="BE937" i="9"/>
  <c r="BC956" i="9"/>
  <c r="BO956" i="9" s="1"/>
  <c r="BD929" i="9"/>
  <c r="BP929" i="9" s="1"/>
  <c r="BD940" i="9"/>
  <c r="BP940" i="9" s="1"/>
  <c r="BC942" i="9"/>
  <c r="BO942" i="9" s="1"/>
  <c r="BD949" i="9"/>
  <c r="BP949" i="9" s="1"/>
  <c r="BD933" i="9"/>
  <c r="BP933" i="9" s="1"/>
  <c r="BD938" i="9"/>
  <c r="BP938" i="9" s="1"/>
  <c r="BB954" i="9"/>
  <c r="BN954" i="9" s="1"/>
  <c r="BB940" i="9"/>
  <c r="BN940" i="9" s="1"/>
  <c r="BF953" i="9"/>
  <c r="BD954" i="9"/>
  <c r="BP954" i="9" s="1"/>
  <c r="BC924" i="9"/>
  <c r="BO924" i="9" s="1"/>
  <c r="BE930" i="9"/>
  <c r="BK930" i="9" s="1"/>
  <c r="BI930" i="9" s="1"/>
  <c r="BE940" i="9"/>
  <c r="BL940" i="9" s="1"/>
  <c r="BJ940" i="9" s="1"/>
  <c r="BA918" i="9"/>
  <c r="BH918" i="9" s="1"/>
  <c r="BM918" i="9" s="1"/>
  <c r="BE916" i="9"/>
  <c r="BK916" i="9" s="1"/>
  <c r="BI916" i="9" s="1"/>
  <c r="BQ916" i="9" s="1"/>
  <c r="BC912" i="9"/>
  <c r="BO912" i="9" s="1"/>
  <c r="BL965" i="9"/>
  <c r="BJ965" i="9" s="1"/>
  <c r="BR965" i="9" s="1"/>
  <c r="BK965" i="9"/>
  <c r="BI965" i="9" s="1"/>
  <c r="BK957" i="9"/>
  <c r="BI957" i="9" s="1"/>
  <c r="BL957" i="9"/>
  <c r="BJ957" i="9" s="1"/>
  <c r="BR957" i="9" s="1"/>
  <c r="BG912" i="9"/>
  <c r="BD964" i="9"/>
  <c r="BP964" i="9" s="1"/>
  <c r="BB965" i="9"/>
  <c r="BN965" i="9" s="1"/>
  <c r="BA912" i="9"/>
  <c r="BH912" i="9" s="1"/>
  <c r="BM912" i="9" s="1"/>
  <c r="BG933" i="9"/>
  <c r="BE934" i="9"/>
  <c r="BE938" i="9"/>
  <c r="BD951" i="9"/>
  <c r="BP951" i="9" s="1"/>
  <c r="BE953" i="9"/>
  <c r="BB955" i="9"/>
  <c r="BN955" i="9" s="1"/>
  <c r="BA957" i="9"/>
  <c r="BH957" i="9" s="1"/>
  <c r="BM957" i="9" s="1"/>
  <c r="BF960" i="9"/>
  <c r="BC961" i="9"/>
  <c r="BO961" i="9" s="1"/>
  <c r="BF964" i="9"/>
  <c r="BC965" i="9"/>
  <c r="BO965" i="9" s="1"/>
  <c r="BA966" i="9"/>
  <c r="BH966" i="9" s="1"/>
  <c r="BM966" i="9" s="1"/>
  <c r="BF910" i="9"/>
  <c r="BD922" i="9"/>
  <c r="BP922" i="9" s="1"/>
  <c r="BB939" i="9"/>
  <c r="BN939" i="9" s="1"/>
  <c r="BB942" i="9"/>
  <c r="BN942" i="9" s="1"/>
  <c r="BB944" i="9"/>
  <c r="BN944" i="9" s="1"/>
  <c r="BC948" i="9"/>
  <c r="BO948" i="9" s="1"/>
  <c r="BB949" i="9"/>
  <c r="BN949" i="9" s="1"/>
  <c r="BB912" i="9"/>
  <c r="BN912" i="9" s="1"/>
  <c r="BE915" i="9"/>
  <c r="BK915" i="9" s="1"/>
  <c r="BI915" i="9" s="1"/>
  <c r="BD955" i="9"/>
  <c r="BP955" i="9" s="1"/>
  <c r="BD956" i="9"/>
  <c r="BP956" i="9" s="1"/>
  <c r="BG960" i="9"/>
  <c r="BC962" i="9"/>
  <c r="BO962" i="9" s="1"/>
  <c r="BG964" i="9"/>
  <c r="BE964" i="9"/>
  <c r="BC908" i="9"/>
  <c r="BO908" i="9" s="1"/>
  <c r="BE910" i="9"/>
  <c r="BK910" i="9" s="1"/>
  <c r="BI910" i="9" s="1"/>
  <c r="BE920" i="9"/>
  <c r="BB922" i="9"/>
  <c r="BN922" i="9" s="1"/>
  <c r="BA929" i="9"/>
  <c r="BH929" i="9" s="1"/>
  <c r="BM929" i="9" s="1"/>
  <c r="BE944" i="9"/>
  <c r="BL944" i="9" s="1"/>
  <c r="BJ944" i="9" s="1"/>
  <c r="BR944" i="9" s="1"/>
  <c r="BD946" i="9"/>
  <c r="BP946" i="9" s="1"/>
  <c r="BD965" i="9"/>
  <c r="BP965" i="9" s="1"/>
  <c r="BE922" i="9"/>
  <c r="BK922" i="9" s="1"/>
  <c r="BI922" i="9" s="1"/>
  <c r="BE942" i="9"/>
  <c r="BB946" i="9"/>
  <c r="BN946" i="9" s="1"/>
  <c r="BB948" i="9"/>
  <c r="BN948" i="9" s="1"/>
  <c r="I956" i="9"/>
  <c r="I965" i="9"/>
  <c r="BF916" i="9"/>
  <c r="BD947" i="9"/>
  <c r="BP947" i="9" s="1"/>
  <c r="BF965" i="9"/>
  <c r="BA944" i="9"/>
  <c r="BH944" i="9" s="1"/>
  <c r="BM944" i="9" s="1"/>
  <c r="BD912" i="9"/>
  <c r="BP912" i="9" s="1"/>
  <c r="BD916" i="9"/>
  <c r="BP916" i="9" s="1"/>
  <c r="BE933" i="9"/>
  <c r="BG952" i="9"/>
  <c r="BC954" i="9"/>
  <c r="BO954" i="9" s="1"/>
  <c r="BG956" i="9"/>
  <c r="BE956" i="9"/>
  <c r="BG959" i="9"/>
  <c r="BF961" i="9"/>
  <c r="BE961" i="9"/>
  <c r="BB964" i="9"/>
  <c r="BN964" i="9" s="1"/>
  <c r="BG965" i="9"/>
  <c r="BG908" i="9"/>
  <c r="BA919" i="9"/>
  <c r="BH919" i="9" s="1"/>
  <c r="BM919" i="9" s="1"/>
  <c r="BB921" i="9"/>
  <c r="BN921" i="9" s="1"/>
  <c r="BC923" i="9"/>
  <c r="BO923" i="9" s="1"/>
  <c r="BD959" i="9"/>
  <c r="BP959" i="9" s="1"/>
  <c r="BB963" i="9"/>
  <c r="BN963" i="9" s="1"/>
  <c r="BA965" i="9"/>
  <c r="BH965" i="9" s="1"/>
  <c r="BM965" i="9" s="1"/>
  <c r="BF908" i="9"/>
  <c r="BG921" i="9"/>
  <c r="BD942" i="9"/>
  <c r="BP942" i="9" s="1"/>
  <c r="BD944" i="9"/>
  <c r="BP944" i="9" s="1"/>
  <c r="BD945" i="9"/>
  <c r="BP945" i="9" s="1"/>
  <c r="BF950" i="9"/>
  <c r="BF912" i="9"/>
  <c r="BA961" i="9"/>
  <c r="BH961" i="9" s="1"/>
  <c r="BM961" i="9" s="1"/>
  <c r="BF962" i="9"/>
  <c r="BD963" i="9"/>
  <c r="BP963" i="9" s="1"/>
  <c r="BD907" i="9"/>
  <c r="BP907" i="9" s="1"/>
  <c r="BF921" i="9"/>
  <c r="BB889" i="9"/>
  <c r="BN889" i="9" s="1"/>
  <c r="BG892" i="9"/>
  <c r="BC892" i="9"/>
  <c r="BO892" i="9" s="1"/>
  <c r="BA895" i="9"/>
  <c r="BH895" i="9" s="1"/>
  <c r="BM895" i="9" s="1"/>
  <c r="BA889" i="9"/>
  <c r="BH889" i="9" s="1"/>
  <c r="BM889" i="9" s="1"/>
  <c r="BA885" i="9"/>
  <c r="BH885" i="9" s="1"/>
  <c r="BM885" i="9" s="1"/>
  <c r="BD886" i="9"/>
  <c r="BP886" i="9" s="1"/>
  <c r="BG853" i="9"/>
  <c r="BC853" i="9"/>
  <c r="BO853" i="9" s="1"/>
  <c r="BD853" i="9"/>
  <c r="BP853" i="9" s="1"/>
  <c r="BA880" i="9"/>
  <c r="BH880" i="9" s="1"/>
  <c r="BM880" i="9" s="1"/>
  <c r="BD882" i="9"/>
  <c r="BP882" i="9" s="1"/>
  <c r="BC881" i="9"/>
  <c r="BO881" i="9" s="1"/>
  <c r="BD881" i="9"/>
  <c r="BP881" i="9" s="1"/>
  <c r="BD879" i="9"/>
  <c r="BP879" i="9" s="1"/>
  <c r="I877" i="9"/>
  <c r="BF873" i="9"/>
  <c r="BB873" i="9"/>
  <c r="BN873" i="9" s="1"/>
  <c r="BD874" i="9"/>
  <c r="BP874" i="9" s="1"/>
  <c r="BA875" i="9"/>
  <c r="BH875" i="9" s="1"/>
  <c r="BM875" i="9" s="1"/>
  <c r="BC867" i="9"/>
  <c r="BO867" i="9" s="1"/>
  <c r="BE864" i="9"/>
  <c r="BL864" i="9" s="1"/>
  <c r="BJ864" i="9" s="1"/>
  <c r="BR864" i="9" s="1"/>
  <c r="BC857" i="9"/>
  <c r="BO857" i="9" s="1"/>
  <c r="BD857" i="9"/>
  <c r="BP857" i="9" s="1"/>
  <c r="BL912" i="9"/>
  <c r="BJ912" i="9" s="1"/>
  <c r="BK912" i="9"/>
  <c r="BI912" i="9" s="1"/>
  <c r="BQ912" i="9" s="1"/>
  <c r="BD928" i="9"/>
  <c r="BP928" i="9" s="1"/>
  <c r="BC934" i="9"/>
  <c r="BO934" i="9" s="1"/>
  <c r="BC880" i="9"/>
  <c r="BO880" i="9" s="1"/>
  <c r="BC918" i="9"/>
  <c r="BO918" i="9" s="1"/>
  <c r="BB923" i="9"/>
  <c r="BN923" i="9" s="1"/>
  <c r="N876" i="9"/>
  <c r="N892" i="9"/>
  <c r="BF866" i="9"/>
  <c r="BB909" i="9"/>
  <c r="BN909" i="9" s="1"/>
  <c r="BF915" i="9"/>
  <c r="BG916" i="9"/>
  <c r="BF917" i="9"/>
  <c r="BF938" i="9"/>
  <c r="BL938" i="9" s="1"/>
  <c r="BJ938" i="9" s="1"/>
  <c r="BR938" i="9" s="1"/>
  <c r="BB918" i="9"/>
  <c r="BN918" i="9" s="1"/>
  <c r="BB928" i="9"/>
  <c r="BN928" i="9" s="1"/>
  <c r="BD931" i="9"/>
  <c r="BP931" i="9" s="1"/>
  <c r="I868" i="9"/>
  <c r="I884" i="9"/>
  <c r="I900" i="9"/>
  <c r="I908" i="9"/>
  <c r="I916" i="9"/>
  <c r="I924" i="9"/>
  <c r="I932" i="9"/>
  <c r="BG866" i="9"/>
  <c r="BF887" i="9"/>
  <c r="BB893" i="9"/>
  <c r="BN893" i="9" s="1"/>
  <c r="BF897" i="9"/>
  <c r="BC915" i="9"/>
  <c r="BO915" i="9" s="1"/>
  <c r="BA916" i="9"/>
  <c r="BH916" i="9" s="1"/>
  <c r="BM916" i="9" s="1"/>
  <c r="BF925" i="9"/>
  <c r="BF934" i="9"/>
  <c r="BD934" i="9"/>
  <c r="BP934" i="9" s="1"/>
  <c r="BG938" i="9"/>
  <c r="BE869" i="9"/>
  <c r="BK869" i="9" s="1"/>
  <c r="BI869" i="9" s="1"/>
  <c r="BB880" i="9"/>
  <c r="BN880" i="9" s="1"/>
  <c r="BA883" i="9"/>
  <c r="BH883" i="9" s="1"/>
  <c r="BM883" i="9" s="1"/>
  <c r="BC886" i="9"/>
  <c r="BO886" i="9" s="1"/>
  <c r="BB899" i="9"/>
  <c r="BN899" i="9" s="1"/>
  <c r="BC903" i="9"/>
  <c r="BO903" i="9" s="1"/>
  <c r="BD911" i="9"/>
  <c r="BP911" i="9" s="1"/>
  <c r="BE921" i="9"/>
  <c r="BL921" i="9" s="1"/>
  <c r="BJ921" i="9" s="1"/>
  <c r="BR921" i="9" s="1"/>
  <c r="BE923" i="9"/>
  <c r="BB926" i="9"/>
  <c r="BN926" i="9" s="1"/>
  <c r="BG928" i="9"/>
  <c r="BC929" i="9"/>
  <c r="BO929" i="9" s="1"/>
  <c r="BD930" i="9"/>
  <c r="BP930" i="9" s="1"/>
  <c r="I869" i="9"/>
  <c r="I885" i="9"/>
  <c r="BG872" i="9"/>
  <c r="BF875" i="9"/>
  <c r="BF879" i="9"/>
  <c r="BG891" i="9"/>
  <c r="BC893" i="9"/>
  <c r="BO893" i="9" s="1"/>
  <c r="BG897" i="9"/>
  <c r="BC909" i="9"/>
  <c r="BO909" i="9" s="1"/>
  <c r="BG925" i="9"/>
  <c r="BF927" i="9"/>
  <c r="BB933" i="9"/>
  <c r="BN933" i="9" s="1"/>
  <c r="BG934" i="9"/>
  <c r="BF937" i="9"/>
  <c r="BA938" i="9"/>
  <c r="BH938" i="9" s="1"/>
  <c r="BM938" i="9" s="1"/>
  <c r="BD878" i="9"/>
  <c r="BP878" i="9" s="1"/>
  <c r="BE886" i="9"/>
  <c r="BL886" i="9" s="1"/>
  <c r="BJ886" i="9" s="1"/>
  <c r="BR886" i="9" s="1"/>
  <c r="BD896" i="9"/>
  <c r="BP896" i="9" s="1"/>
  <c r="BC911" i="9"/>
  <c r="BO911" i="9" s="1"/>
  <c r="BD921" i="9"/>
  <c r="BP921" i="9" s="1"/>
  <c r="BA921" i="9"/>
  <c r="BH921" i="9" s="1"/>
  <c r="BM921" i="9" s="1"/>
  <c r="BA922" i="9"/>
  <c r="BH922" i="9" s="1"/>
  <c r="BM922" i="9" s="1"/>
  <c r="BF928" i="9"/>
  <c r="BC931" i="9"/>
  <c r="BO931" i="9" s="1"/>
  <c r="BA872" i="9"/>
  <c r="BH872" i="9" s="1"/>
  <c r="BM872" i="9" s="1"/>
  <c r="BG875" i="9"/>
  <c r="BG879" i="9"/>
  <c r="BB888" i="9"/>
  <c r="BN888" i="9" s="1"/>
  <c r="BC891" i="9"/>
  <c r="BO891" i="9" s="1"/>
  <c r="BF902" i="9"/>
  <c r="BF905" i="9"/>
  <c r="BD909" i="9"/>
  <c r="BP909" i="9" s="1"/>
  <c r="BC916" i="9"/>
  <c r="BO916" i="9" s="1"/>
  <c r="BF918" i="9"/>
  <c r="BC925" i="9"/>
  <c r="BO925" i="9" s="1"/>
  <c r="BG927" i="9"/>
  <c r="BB932" i="9"/>
  <c r="BN932" i="9" s="1"/>
  <c r="BC937" i="9"/>
  <c r="BO937" i="9" s="1"/>
  <c r="BC938" i="9"/>
  <c r="BO938" i="9" s="1"/>
  <c r="BD875" i="9"/>
  <c r="BP875" i="9" s="1"/>
  <c r="BC878" i="9"/>
  <c r="BO878" i="9" s="1"/>
  <c r="BE880" i="9"/>
  <c r="BC884" i="9"/>
  <c r="BO884" i="9" s="1"/>
  <c r="BA886" i="9"/>
  <c r="BH886" i="9" s="1"/>
  <c r="BM886" i="9" s="1"/>
  <c r="BA896" i="9"/>
  <c r="BH896" i="9" s="1"/>
  <c r="BM896" i="9" s="1"/>
  <c r="BB904" i="9"/>
  <c r="BN904" i="9" s="1"/>
  <c r="BD910" i="9"/>
  <c r="BP910" i="9" s="1"/>
  <c r="BE928" i="9"/>
  <c r="BL928" i="9" s="1"/>
  <c r="BJ928" i="9" s="1"/>
  <c r="BR928" i="9" s="1"/>
  <c r="BC930" i="9"/>
  <c r="BO930" i="9" s="1"/>
  <c r="BF880" i="9"/>
  <c r="BD888" i="9"/>
  <c r="BP888" i="9" s="1"/>
  <c r="BD891" i="9"/>
  <c r="BP891" i="9" s="1"/>
  <c r="BG902" i="9"/>
  <c r="BG918" i="9"/>
  <c r="BD932" i="9"/>
  <c r="BP932" i="9" s="1"/>
  <c r="BB875" i="9"/>
  <c r="BN875" i="9" s="1"/>
  <c r="BB910" i="9"/>
  <c r="BN910" i="9" s="1"/>
  <c r="BE918" i="9"/>
  <c r="BD923" i="9"/>
  <c r="BP923" i="9" s="1"/>
  <c r="BD927" i="9"/>
  <c r="BP927" i="9" s="1"/>
  <c r="BA928" i="9"/>
  <c r="BH928" i="9" s="1"/>
  <c r="BM928" i="9" s="1"/>
  <c r="BB930" i="9"/>
  <c r="BN930" i="9" s="1"/>
  <c r="BE861" i="9"/>
  <c r="BB857" i="9"/>
  <c r="BN857" i="9" s="1"/>
  <c r="BE857" i="9"/>
  <c r="BA859" i="9"/>
  <c r="BH859" i="9" s="1"/>
  <c r="BM859" i="9" s="1"/>
  <c r="BD858" i="9"/>
  <c r="BP858" i="9" s="1"/>
  <c r="BC861" i="9"/>
  <c r="BO861" i="9" s="1"/>
  <c r="BB852" i="9"/>
  <c r="BN852" i="9" s="1"/>
  <c r="BE853" i="9"/>
  <c r="BL853" i="9" s="1"/>
  <c r="BJ853" i="9" s="1"/>
  <c r="BR853" i="9" s="1"/>
  <c r="I852" i="9"/>
  <c r="I853" i="9"/>
  <c r="BG850" i="9"/>
  <c r="BD850" i="9"/>
  <c r="BP850" i="9" s="1"/>
  <c r="BA853" i="9"/>
  <c r="BH853" i="9" s="1"/>
  <c r="BM853" i="9" s="1"/>
  <c r="BB855" i="9"/>
  <c r="BN855" i="9" s="1"/>
  <c r="BE850" i="9"/>
  <c r="BL850" i="9" s="1"/>
  <c r="BJ850" i="9" s="1"/>
  <c r="BR850" i="9" s="1"/>
  <c r="BB853" i="9"/>
  <c r="BN853" i="9" s="1"/>
  <c r="BD855" i="9"/>
  <c r="BP855" i="9" s="1"/>
  <c r="BF849" i="9"/>
  <c r="BD849" i="9"/>
  <c r="BP849" i="9" s="1"/>
  <c r="BE849" i="9"/>
  <c r="BK849" i="9" s="1"/>
  <c r="BI849" i="9" s="1"/>
  <c r="BQ849" i="9" s="1"/>
  <c r="BK859" i="9"/>
  <c r="BI859" i="9" s="1"/>
  <c r="BD892" i="9"/>
  <c r="BP892" i="9" s="1"/>
  <c r="BC895" i="9"/>
  <c r="BO895" i="9" s="1"/>
  <c r="BC902" i="9"/>
  <c r="BO902" i="9" s="1"/>
  <c r="BD863" i="9"/>
  <c r="BP863" i="9" s="1"/>
  <c r="BF864" i="9"/>
  <c r="BA867" i="9"/>
  <c r="BH867" i="9" s="1"/>
  <c r="BM867" i="9" s="1"/>
  <c r="BB869" i="9"/>
  <c r="BN869" i="9" s="1"/>
  <c r="BE882" i="9"/>
  <c r="BL882" i="9" s="1"/>
  <c r="BJ882" i="9" s="1"/>
  <c r="BR882" i="9" s="1"/>
  <c r="BB884" i="9"/>
  <c r="BN884" i="9" s="1"/>
  <c r="BC889" i="9"/>
  <c r="BO889" i="9" s="1"/>
  <c r="BA897" i="9"/>
  <c r="BH897" i="9" s="1"/>
  <c r="BM897" i="9" s="1"/>
  <c r="BE899" i="9"/>
  <c r="BE900" i="9"/>
  <c r="BA903" i="9"/>
  <c r="BH903" i="9" s="1"/>
  <c r="BM903" i="9" s="1"/>
  <c r="BC906" i="9"/>
  <c r="BO906" i="9" s="1"/>
  <c r="BD872" i="9"/>
  <c r="BP872" i="9" s="1"/>
  <c r="BF881" i="9"/>
  <c r="BB894" i="9"/>
  <c r="BN894" i="9" s="1"/>
  <c r="BG858" i="9"/>
  <c r="BB906" i="9"/>
  <c r="BN906" i="9" s="1"/>
  <c r="BF850" i="9"/>
  <c r="BF851" i="9"/>
  <c r="BF871" i="9"/>
  <c r="BC873" i="9"/>
  <c r="BO873" i="9" s="1"/>
  <c r="BB874" i="9"/>
  <c r="BN874" i="9" s="1"/>
  <c r="BG881" i="9"/>
  <c r="BF892" i="9"/>
  <c r="BE892" i="9"/>
  <c r="BD894" i="9"/>
  <c r="BP894" i="9" s="1"/>
  <c r="BD895" i="9"/>
  <c r="BP895" i="9" s="1"/>
  <c r="BD902" i="9"/>
  <c r="BP902" i="9" s="1"/>
  <c r="BE858" i="9"/>
  <c r="BB861" i="9"/>
  <c r="BN861" i="9" s="1"/>
  <c r="BC863" i="9"/>
  <c r="BO863" i="9" s="1"/>
  <c r="BD868" i="9"/>
  <c r="BP868" i="9" s="1"/>
  <c r="BE875" i="9"/>
  <c r="BL875" i="9" s="1"/>
  <c r="BJ875" i="9" s="1"/>
  <c r="BR875" i="9" s="1"/>
  <c r="BE890" i="9"/>
  <c r="BG906" i="9"/>
  <c r="BB851" i="9"/>
  <c r="BN851" i="9" s="1"/>
  <c r="BA858" i="9"/>
  <c r="BH858" i="9" s="1"/>
  <c r="BM858" i="9" s="1"/>
  <c r="BE863" i="9"/>
  <c r="BL863" i="9" s="1"/>
  <c r="BJ863" i="9" s="1"/>
  <c r="BR863" i="9" s="1"/>
  <c r="BA864" i="9"/>
  <c r="BH864" i="9" s="1"/>
  <c r="BM864" i="9" s="1"/>
  <c r="BB867" i="9"/>
  <c r="BN867" i="9" s="1"/>
  <c r="BA869" i="9"/>
  <c r="BH869" i="9" s="1"/>
  <c r="BM869" i="9" s="1"/>
  <c r="BE884" i="9"/>
  <c r="BE889" i="9"/>
  <c r="BD900" i="9"/>
  <c r="BP900" i="9" s="1"/>
  <c r="BA900" i="9"/>
  <c r="BH900" i="9" s="1"/>
  <c r="BM900" i="9" s="1"/>
  <c r="BF906" i="9"/>
  <c r="BG849" i="9"/>
  <c r="BA850" i="9"/>
  <c r="BH850" i="9" s="1"/>
  <c r="BM850" i="9" s="1"/>
  <c r="BC851" i="9"/>
  <c r="BO851" i="9" s="1"/>
  <c r="BF872" i="9"/>
  <c r="BE872" i="9"/>
  <c r="BD873" i="9"/>
  <c r="BP873" i="9" s="1"/>
  <c r="BF891" i="9"/>
  <c r="BA892" i="9"/>
  <c r="BH892" i="9" s="1"/>
  <c r="BM892" i="9" s="1"/>
  <c r="BF893" i="9"/>
  <c r="BF895" i="9"/>
  <c r="BE902" i="9"/>
  <c r="BC850" i="9"/>
  <c r="BO850" i="9" s="1"/>
  <c r="BD851" i="9"/>
  <c r="BP851" i="9" s="1"/>
  <c r="BG895" i="9"/>
  <c r="BE895" i="9"/>
  <c r="BB897" i="9"/>
  <c r="BN897" i="9" s="1"/>
  <c r="BC900" i="9"/>
  <c r="BO900" i="9" s="1"/>
  <c r="BA861" i="9"/>
  <c r="BH861" i="9" s="1"/>
  <c r="BM861" i="9" s="1"/>
  <c r="BD864" i="9"/>
  <c r="BP864" i="9" s="1"/>
  <c r="BB866" i="9"/>
  <c r="BN866" i="9" s="1"/>
  <c r="BE867" i="9"/>
  <c r="BD869" i="9"/>
  <c r="BP869" i="9" s="1"/>
  <c r="BB878" i="9"/>
  <c r="BN878" i="9" s="1"/>
  <c r="BC882" i="9"/>
  <c r="BO882" i="9" s="1"/>
  <c r="BD884" i="9"/>
  <c r="BP884" i="9" s="1"/>
  <c r="BD890" i="9"/>
  <c r="BP890" i="9" s="1"/>
  <c r="BB903" i="9"/>
  <c r="BN903" i="9" s="1"/>
  <c r="BC872" i="9"/>
  <c r="BO872" i="9" s="1"/>
  <c r="BG873" i="9"/>
  <c r="BE873" i="9"/>
  <c r="BD893" i="9"/>
  <c r="BP893" i="9" s="1"/>
  <c r="BC890" i="9"/>
  <c r="BO890" i="9" s="1"/>
  <c r="BE897" i="9"/>
  <c r="BL897" i="9" s="1"/>
  <c r="BJ897" i="9" s="1"/>
  <c r="BR897" i="9" s="1"/>
  <c r="BE903" i="9"/>
  <c r="BK903" i="9" s="1"/>
  <c r="BI903" i="9" s="1"/>
  <c r="N668" i="9"/>
  <c r="BG679" i="9"/>
  <c r="I674" i="9"/>
  <c r="BA738" i="9"/>
  <c r="BH738" i="9" s="1"/>
  <c r="BM738" i="9" s="1"/>
  <c r="BA729" i="9"/>
  <c r="BH729" i="9" s="1"/>
  <c r="BM729" i="9" s="1"/>
  <c r="BE734" i="9"/>
  <c r="BE740" i="9"/>
  <c r="BL740" i="9" s="1"/>
  <c r="BJ740" i="9" s="1"/>
  <c r="BR740" i="9" s="1"/>
  <c r="BA740" i="9"/>
  <c r="BH740" i="9" s="1"/>
  <c r="BM740" i="9" s="1"/>
  <c r="I733" i="9"/>
  <c r="BF738" i="9"/>
  <c r="BD739" i="9"/>
  <c r="BP739" i="9" s="1"/>
  <c r="BG738" i="9"/>
  <c r="BA739" i="9"/>
  <c r="BH739" i="9" s="1"/>
  <c r="BM739" i="9" s="1"/>
  <c r="BD738" i="9"/>
  <c r="BP738" i="9" s="1"/>
  <c r="BD735" i="9"/>
  <c r="BP735" i="9" s="1"/>
  <c r="BC738" i="9"/>
  <c r="BO738" i="9" s="1"/>
  <c r="BD740" i="9"/>
  <c r="BP740" i="9" s="1"/>
  <c r="BB738" i="9"/>
  <c r="BN738" i="9" s="1"/>
  <c r="BC740" i="9"/>
  <c r="BO740" i="9" s="1"/>
  <c r="BL831" i="9"/>
  <c r="BJ831" i="9" s="1"/>
  <c r="BR831" i="9" s="1"/>
  <c r="BK831" i="9"/>
  <c r="BI831" i="9" s="1"/>
  <c r="BQ831" i="9" s="1"/>
  <c r="BL738" i="9"/>
  <c r="BJ738" i="9" s="1"/>
  <c r="BR738" i="9" s="1"/>
  <c r="BK738" i="9"/>
  <c r="BI738" i="9" s="1"/>
  <c r="BL751" i="9"/>
  <c r="BJ751" i="9" s="1"/>
  <c r="BR751" i="9" s="1"/>
  <c r="BK751" i="9"/>
  <c r="BI751" i="9" s="1"/>
  <c r="BQ751" i="9" s="1"/>
  <c r="BL746" i="9"/>
  <c r="BJ746" i="9" s="1"/>
  <c r="BR746" i="9" s="1"/>
  <c r="BK746" i="9"/>
  <c r="BI746" i="9" s="1"/>
  <c r="BQ746" i="9" s="1"/>
  <c r="BL814" i="9"/>
  <c r="BJ814" i="9" s="1"/>
  <c r="BK814" i="9"/>
  <c r="BI814" i="9" s="1"/>
  <c r="BK811" i="9"/>
  <c r="BI811" i="9" s="1"/>
  <c r="BQ811" i="9" s="1"/>
  <c r="BL811" i="9"/>
  <c r="BJ811" i="9" s="1"/>
  <c r="BR811" i="9" s="1"/>
  <c r="BL739" i="9"/>
  <c r="BJ739" i="9" s="1"/>
  <c r="BR739" i="9" s="1"/>
  <c r="BK739" i="9"/>
  <c r="BI739" i="9" s="1"/>
  <c r="BQ739" i="9" s="1"/>
  <c r="BK743" i="9"/>
  <c r="BI743" i="9" s="1"/>
  <c r="BQ743" i="9" s="1"/>
  <c r="BL743" i="9"/>
  <c r="BJ743" i="9" s="1"/>
  <c r="BR743" i="9" s="1"/>
  <c r="BL793" i="9"/>
  <c r="BJ793" i="9" s="1"/>
  <c r="BR793" i="9" s="1"/>
  <c r="BK793" i="9"/>
  <c r="BI793" i="9" s="1"/>
  <c r="BQ793" i="9" s="1"/>
  <c r="BE748" i="9"/>
  <c r="BL748" i="9" s="1"/>
  <c r="BJ748" i="9" s="1"/>
  <c r="BR748" i="9" s="1"/>
  <c r="BE790" i="9"/>
  <c r="BL820" i="9"/>
  <c r="BJ820" i="9" s="1"/>
  <c r="AT820" i="9" s="1"/>
  <c r="BE829" i="9"/>
  <c r="BD832" i="9"/>
  <c r="BP832" i="9" s="1"/>
  <c r="BE841" i="9"/>
  <c r="BE730" i="9"/>
  <c r="BA734" i="9"/>
  <c r="BH734" i="9" s="1"/>
  <c r="BM734" i="9" s="1"/>
  <c r="BK735" i="9"/>
  <c r="BI735" i="9" s="1"/>
  <c r="AT735" i="9" s="1"/>
  <c r="BE753" i="9"/>
  <c r="BB755" i="9"/>
  <c r="BN755" i="9" s="1"/>
  <c r="BE759" i="9"/>
  <c r="BL759" i="9" s="1"/>
  <c r="BJ759" i="9" s="1"/>
  <c r="BR759" i="9" s="1"/>
  <c r="BC804" i="9"/>
  <c r="BO804" i="9" s="1"/>
  <c r="BC793" i="9"/>
  <c r="BO793" i="9" s="1"/>
  <c r="BA806" i="9"/>
  <c r="BH806" i="9" s="1"/>
  <c r="BM806" i="9" s="1"/>
  <c r="BB816" i="9"/>
  <c r="BN816" i="9" s="1"/>
  <c r="BA818" i="9"/>
  <c r="BH818" i="9" s="1"/>
  <c r="BM818" i="9" s="1"/>
  <c r="BC822" i="9"/>
  <c r="BO822" i="9" s="1"/>
  <c r="BD835" i="9"/>
  <c r="BP835" i="9" s="1"/>
  <c r="BD839" i="9"/>
  <c r="BP839" i="9" s="1"/>
  <c r="BA839" i="9"/>
  <c r="BH839" i="9" s="1"/>
  <c r="BM839" i="9" s="1"/>
  <c r="BC842" i="9"/>
  <c r="BO842" i="9" s="1"/>
  <c r="BD843" i="9"/>
  <c r="BP843" i="9" s="1"/>
  <c r="BD844" i="9"/>
  <c r="BP844" i="9" s="1"/>
  <c r="BG748" i="9"/>
  <c r="BB790" i="9"/>
  <c r="BN790" i="9" s="1"/>
  <c r="BG832" i="9"/>
  <c r="BB841" i="9"/>
  <c r="BN841" i="9" s="1"/>
  <c r="BB743" i="9"/>
  <c r="BN743" i="9" s="1"/>
  <c r="BB793" i="9"/>
  <c r="BN793" i="9" s="1"/>
  <c r="BB801" i="9"/>
  <c r="BN801" i="9" s="1"/>
  <c r="BB803" i="9"/>
  <c r="BN803" i="9" s="1"/>
  <c r="BB804" i="9"/>
  <c r="BN804" i="9" s="1"/>
  <c r="BE816" i="9"/>
  <c r="BL816" i="9" s="1"/>
  <c r="BJ816" i="9" s="1"/>
  <c r="BR816" i="9" s="1"/>
  <c r="BC843" i="9"/>
  <c r="BO843" i="9" s="1"/>
  <c r="BF724" i="9"/>
  <c r="BC746" i="9"/>
  <c r="BO746" i="9" s="1"/>
  <c r="BA748" i="9"/>
  <c r="BH748" i="9" s="1"/>
  <c r="BM748" i="9" s="1"/>
  <c r="BA786" i="9"/>
  <c r="BH786" i="9" s="1"/>
  <c r="BM786" i="9" s="1"/>
  <c r="BF789" i="9"/>
  <c r="BC790" i="9"/>
  <c r="BO790" i="9" s="1"/>
  <c r="BG809" i="9"/>
  <c r="BD828" i="9"/>
  <c r="BP828" i="9" s="1"/>
  <c r="BC829" i="9"/>
  <c r="BO829" i="9" s="1"/>
  <c r="BC831" i="9"/>
  <c r="BO831" i="9" s="1"/>
  <c r="BA832" i="9"/>
  <c r="BH832" i="9" s="1"/>
  <c r="BM832" i="9" s="1"/>
  <c r="BC841" i="9"/>
  <c r="BO841" i="9" s="1"/>
  <c r="BD731" i="9"/>
  <c r="BP731" i="9" s="1"/>
  <c r="BC739" i="9"/>
  <c r="BO739" i="9" s="1"/>
  <c r="BC742" i="9"/>
  <c r="BO742" i="9" s="1"/>
  <c r="BB750" i="9"/>
  <c r="BN750" i="9" s="1"/>
  <c r="BB751" i="9"/>
  <c r="BN751" i="9" s="1"/>
  <c r="BC753" i="9"/>
  <c r="BO753" i="9" s="1"/>
  <c r="BD784" i="9"/>
  <c r="BP784" i="9" s="1"/>
  <c r="BF801" i="9"/>
  <c r="BE803" i="9"/>
  <c r="BK803" i="9" s="1"/>
  <c r="BI803" i="9" s="1"/>
  <c r="BB822" i="9"/>
  <c r="BN822" i="9" s="1"/>
  <c r="BD833" i="9"/>
  <c r="BP833" i="9" s="1"/>
  <c r="BA833" i="9"/>
  <c r="BH833" i="9" s="1"/>
  <c r="BM833" i="9" s="1"/>
  <c r="BA836" i="9"/>
  <c r="BH836" i="9" s="1"/>
  <c r="BM836" i="9" s="1"/>
  <c r="BC839" i="9"/>
  <c r="BO839" i="9" s="1"/>
  <c r="BC840" i="9"/>
  <c r="BO840" i="9" s="1"/>
  <c r="BB842" i="9"/>
  <c r="BN842" i="9" s="1"/>
  <c r="BC844" i="9"/>
  <c r="BO844" i="9" s="1"/>
  <c r="BF746" i="9"/>
  <c r="BD746" i="9"/>
  <c r="BP746" i="9" s="1"/>
  <c r="BA778" i="9"/>
  <c r="BH778" i="9" s="1"/>
  <c r="BM778" i="9" s="1"/>
  <c r="BG789" i="9"/>
  <c r="BE789" i="9"/>
  <c r="BC809" i="9"/>
  <c r="BO809" i="9" s="1"/>
  <c r="BG810" i="9"/>
  <c r="BD811" i="9"/>
  <c r="BP811" i="9" s="1"/>
  <c r="BC820" i="9"/>
  <c r="BO820" i="9" s="1"/>
  <c r="BE828" i="9"/>
  <c r="BK828" i="9" s="1"/>
  <c r="BI828" i="9" s="1"/>
  <c r="BQ828" i="9" s="1"/>
  <c r="BE832" i="9"/>
  <c r="BC730" i="9"/>
  <c r="BO730" i="9" s="1"/>
  <c r="BD737" i="9"/>
  <c r="BP737" i="9" s="1"/>
  <c r="BE750" i="9"/>
  <c r="BL750" i="9" s="1"/>
  <c r="BJ750" i="9" s="1"/>
  <c r="BR750" i="9" s="1"/>
  <c r="BB753" i="9"/>
  <c r="BN753" i="9" s="1"/>
  <c r="BA755" i="9"/>
  <c r="BH755" i="9" s="1"/>
  <c r="BM755" i="9" s="1"/>
  <c r="BC784" i="9"/>
  <c r="BO784" i="9" s="1"/>
  <c r="BC798" i="9"/>
  <c r="BO798" i="9" s="1"/>
  <c r="BE801" i="9"/>
  <c r="BL801" i="9" s="1"/>
  <c r="BJ801" i="9" s="1"/>
  <c r="BR801" i="9" s="1"/>
  <c r="BA803" i="9"/>
  <c r="BH803" i="9" s="1"/>
  <c r="BM803" i="9" s="1"/>
  <c r="BD815" i="9"/>
  <c r="BP815" i="9" s="1"/>
  <c r="BA816" i="9"/>
  <c r="BH816" i="9" s="1"/>
  <c r="BM816" i="9" s="1"/>
  <c r="BG822" i="9"/>
  <c r="BB843" i="9"/>
  <c r="BN843" i="9" s="1"/>
  <c r="BG844" i="9"/>
  <c r="BB724" i="9"/>
  <c r="BN724" i="9" s="1"/>
  <c r="BB748" i="9"/>
  <c r="BN748" i="9" s="1"/>
  <c r="BD790" i="9"/>
  <c r="BP790" i="9" s="1"/>
  <c r="BD829" i="9"/>
  <c r="BP829" i="9" s="1"/>
  <c r="BE737" i="9"/>
  <c r="BK737" i="9" s="1"/>
  <c r="BI737" i="9" s="1"/>
  <c r="BE804" i="9"/>
  <c r="BL813" i="9"/>
  <c r="BJ813" i="9" s="1"/>
  <c r="AT813" i="9" s="1"/>
  <c r="BF822" i="9"/>
  <c r="BE840" i="9"/>
  <c r="BL840" i="9" s="1"/>
  <c r="BJ840" i="9" s="1"/>
  <c r="BR840" i="9" s="1"/>
  <c r="BE842" i="9"/>
  <c r="BE843" i="9"/>
  <c r="BL843" i="9" s="1"/>
  <c r="BJ843" i="9" s="1"/>
  <c r="BR843" i="9" s="1"/>
  <c r="BC724" i="9"/>
  <c r="BO724" i="9" s="1"/>
  <c r="BC778" i="9"/>
  <c r="BO778" i="9" s="1"/>
  <c r="BG787" i="9"/>
  <c r="BC789" i="9"/>
  <c r="BO789" i="9" s="1"/>
  <c r="BF790" i="9"/>
  <c r="BG799" i="9"/>
  <c r="BF820" i="9"/>
  <c r="BD820" i="9"/>
  <c r="BP820" i="9" s="1"/>
  <c r="BG828" i="9"/>
  <c r="BF829" i="9"/>
  <c r="BB734" i="9"/>
  <c r="BN734" i="9" s="1"/>
  <c r="BE783" i="9"/>
  <c r="BK783" i="9" s="1"/>
  <c r="BI783" i="9" s="1"/>
  <c r="BD792" i="9"/>
  <c r="BP792" i="9" s="1"/>
  <c r="BB798" i="9"/>
  <c r="BN798" i="9" s="1"/>
  <c r="BD804" i="9"/>
  <c r="BP804" i="9" s="1"/>
  <c r="BK818" i="9"/>
  <c r="BI818" i="9" s="1"/>
  <c r="AT818" i="9" s="1"/>
  <c r="BB833" i="9"/>
  <c r="BN833" i="9" s="1"/>
  <c r="BC834" i="9"/>
  <c r="BO834" i="9" s="1"/>
  <c r="BK839" i="9"/>
  <c r="BI839" i="9" s="1"/>
  <c r="AT839" i="9" s="1"/>
  <c r="BA840" i="9"/>
  <c r="BH840" i="9" s="1"/>
  <c r="BM840" i="9" s="1"/>
  <c r="BD724" i="9"/>
  <c r="BP724" i="9" s="1"/>
  <c r="BA746" i="9"/>
  <c r="BH746" i="9" s="1"/>
  <c r="BM746" i="9" s="1"/>
  <c r="BD748" i="9"/>
  <c r="BP748" i="9" s="1"/>
  <c r="BB768" i="9"/>
  <c r="BN768" i="9" s="1"/>
  <c r="BA828" i="9"/>
  <c r="BH828" i="9" s="1"/>
  <c r="BM828" i="9" s="1"/>
  <c r="BG829" i="9"/>
  <c r="BA831" i="9"/>
  <c r="BH831" i="9" s="1"/>
  <c r="BM831" i="9" s="1"/>
  <c r="BL778" i="9"/>
  <c r="BJ778" i="9" s="1"/>
  <c r="BR778" i="9" s="1"/>
  <c r="BK778" i="9"/>
  <c r="BI778" i="9" s="1"/>
  <c r="BQ778" i="9" s="1"/>
  <c r="BB763" i="9"/>
  <c r="BN763" i="9" s="1"/>
  <c r="BD774" i="9"/>
  <c r="BP774" i="9" s="1"/>
  <c r="BC779" i="9"/>
  <c r="BO779" i="9" s="1"/>
  <c r="BC781" i="9"/>
  <c r="BO781" i="9" s="1"/>
  <c r="BF766" i="9"/>
  <c r="I765" i="9"/>
  <c r="BD778" i="9"/>
  <c r="BP778" i="9" s="1"/>
  <c r="BG760" i="9"/>
  <c r="BB779" i="9"/>
  <c r="BN779" i="9" s="1"/>
  <c r="BB781" i="9"/>
  <c r="BN781" i="9" s="1"/>
  <c r="BF762" i="9"/>
  <c r="BA767" i="9"/>
  <c r="BH767" i="9" s="1"/>
  <c r="BM767" i="9" s="1"/>
  <c r="BG762" i="9"/>
  <c r="BG778" i="9"/>
  <c r="BB761" i="9"/>
  <c r="BN761" i="9" s="1"/>
  <c r="BE779" i="9"/>
  <c r="BE781" i="9"/>
  <c r="BF773" i="9"/>
  <c r="BG773" i="9"/>
  <c r="BD773" i="9"/>
  <c r="BP773" i="9" s="1"/>
  <c r="BF699" i="9"/>
  <c r="I677" i="9"/>
  <c r="BC701" i="9"/>
  <c r="BO701" i="9" s="1"/>
  <c r="BE719" i="9"/>
  <c r="BL719" i="9" s="1"/>
  <c r="BJ719" i="9" s="1"/>
  <c r="BR719" i="9" s="1"/>
  <c r="BA701" i="9"/>
  <c r="BH701" i="9" s="1"/>
  <c r="BM701" i="9" s="1"/>
  <c r="BD708" i="9"/>
  <c r="BP708" i="9" s="1"/>
  <c r="BC712" i="9"/>
  <c r="BO712" i="9" s="1"/>
  <c r="BA721" i="9"/>
  <c r="BH721" i="9" s="1"/>
  <c r="BM721" i="9" s="1"/>
  <c r="BB702" i="9"/>
  <c r="BN702" i="9" s="1"/>
  <c r="BA708" i="9"/>
  <c r="BH708" i="9" s="1"/>
  <c r="BM708" i="9" s="1"/>
  <c r="BC721" i="9"/>
  <c r="BO721" i="9" s="1"/>
  <c r="BC722" i="9"/>
  <c r="BO722" i="9" s="1"/>
  <c r="BD709" i="9"/>
  <c r="BP709" i="9" s="1"/>
  <c r="BB721" i="9"/>
  <c r="BN721" i="9" s="1"/>
  <c r="BE701" i="9"/>
  <c r="BL701" i="9" s="1"/>
  <c r="BJ701" i="9" s="1"/>
  <c r="BR701" i="9" s="1"/>
  <c r="BC767" i="9"/>
  <c r="BO767" i="9" s="1"/>
  <c r="BG768" i="9"/>
  <c r="BF771" i="9"/>
  <c r="BG771" i="9"/>
  <c r="BE771" i="9"/>
  <c r="BC773" i="9"/>
  <c r="BO773" i="9" s="1"/>
  <c r="BE766" i="9"/>
  <c r="BD767" i="9"/>
  <c r="BP767" i="9" s="1"/>
  <c r="BA768" i="9"/>
  <c r="BH768" i="9" s="1"/>
  <c r="BM768" i="9" s="1"/>
  <c r="BE768" i="9"/>
  <c r="BE761" i="9"/>
  <c r="BE770" i="9"/>
  <c r="BB773" i="9"/>
  <c r="BN773" i="9" s="1"/>
  <c r="BA775" i="9"/>
  <c r="BH775" i="9" s="1"/>
  <c r="BM775" i="9" s="1"/>
  <c r="BA771" i="9"/>
  <c r="BH771" i="9" s="1"/>
  <c r="BM771" i="9" s="1"/>
  <c r="BA763" i="9"/>
  <c r="BH763" i="9" s="1"/>
  <c r="BM763" i="9" s="1"/>
  <c r="BA770" i="9"/>
  <c r="BH770" i="9" s="1"/>
  <c r="BM770" i="9" s="1"/>
  <c r="BG766" i="9"/>
  <c r="BF767" i="9"/>
  <c r="BB771" i="9"/>
  <c r="BN771" i="9" s="1"/>
  <c r="BE773" i="9"/>
  <c r="BD775" i="9"/>
  <c r="BP775" i="9" s="1"/>
  <c r="BC766" i="9"/>
  <c r="BO766" i="9" s="1"/>
  <c r="BG767" i="9"/>
  <c r="BE767" i="9"/>
  <c r="BC768" i="9"/>
  <c r="BO768" i="9" s="1"/>
  <c r="BC771" i="9"/>
  <c r="BO771" i="9" s="1"/>
  <c r="BD770" i="9"/>
  <c r="BP770" i="9" s="1"/>
  <c r="BC775" i="9"/>
  <c r="BO775" i="9" s="1"/>
  <c r="BC761" i="9"/>
  <c r="BO761" i="9" s="1"/>
  <c r="BB775" i="9"/>
  <c r="BN775" i="9" s="1"/>
  <c r="BF768" i="9"/>
  <c r="I645" i="9"/>
  <c r="N650" i="9"/>
  <c r="BG642" i="9"/>
  <c r="BE642" i="9"/>
  <c r="BK642" i="9" s="1"/>
  <c r="BI642" i="9" s="1"/>
  <c r="BQ642" i="9" s="1"/>
  <c r="BC645" i="9"/>
  <c r="BO645" i="9" s="1"/>
  <c r="BF642" i="9"/>
  <c r="BB642" i="9"/>
  <c r="BN642" i="9" s="1"/>
  <c r="BC638" i="9"/>
  <c r="BO638" i="9" s="1"/>
  <c r="BA642" i="9"/>
  <c r="BH642" i="9" s="1"/>
  <c r="BM642" i="9" s="1"/>
  <c r="BA639" i="9"/>
  <c r="BH639" i="9" s="1"/>
  <c r="BB645" i="9"/>
  <c r="BN645" i="9" s="1"/>
  <c r="BE632" i="9"/>
  <c r="BL632" i="9" s="1"/>
  <c r="BJ632" i="9" s="1"/>
  <c r="BB627" i="9"/>
  <c r="BN627" i="9" s="1"/>
  <c r="BF632" i="9"/>
  <c r="BG641" i="9"/>
  <c r="BG644" i="9"/>
  <c r="N618" i="9"/>
  <c r="BD654" i="9"/>
  <c r="BP654" i="9" s="1"/>
  <c r="BF641" i="9"/>
  <c r="BF644" i="9"/>
  <c r="BF628" i="9"/>
  <c r="BF634" i="9"/>
  <c r="BF640" i="9"/>
  <c r="BF648" i="9"/>
  <c r="I624" i="9"/>
  <c r="I632" i="9"/>
  <c r="I634" i="9"/>
  <c r="I642" i="9"/>
  <c r="I647" i="9"/>
  <c r="I663" i="9"/>
  <c r="BG628" i="9"/>
  <c r="BG634" i="9"/>
  <c r="BG640" i="9"/>
  <c r="BG648" i="9"/>
  <c r="BF668" i="9"/>
  <c r="I641" i="9"/>
  <c r="BF625" i="9"/>
  <c r="BF635" i="9"/>
  <c r="BF650" i="9"/>
  <c r="BG668" i="9"/>
  <c r="BE640" i="9"/>
  <c r="BK640" i="9" s="1"/>
  <c r="BI640" i="9" s="1"/>
  <c r="BQ640" i="9" s="1"/>
  <c r="BG632" i="9"/>
  <c r="BG625" i="9"/>
  <c r="BG635" i="9"/>
  <c r="BF670" i="9"/>
  <c r="N648" i="9"/>
  <c r="BB640" i="9"/>
  <c r="BN640" i="9" s="1"/>
  <c r="BE707" i="9"/>
  <c r="BK707" i="9" s="1"/>
  <c r="BI707" i="9" s="1"/>
  <c r="BG706" i="9"/>
  <c r="BC706" i="9"/>
  <c r="BO706" i="9" s="1"/>
  <c r="BB701" i="9"/>
  <c r="BN701" i="9" s="1"/>
  <c r="BG704" i="9"/>
  <c r="BE702" i="9"/>
  <c r="BK702" i="9" s="1"/>
  <c r="BI702" i="9" s="1"/>
  <c r="BQ702" i="9" s="1"/>
  <c r="BD705" i="9"/>
  <c r="BP705" i="9" s="1"/>
  <c r="BE700" i="9"/>
  <c r="BD702" i="9"/>
  <c r="BP702" i="9" s="1"/>
  <c r="BB705" i="9"/>
  <c r="BN705" i="9" s="1"/>
  <c r="BB638" i="9"/>
  <c r="BN638" i="9" s="1"/>
  <c r="BA640" i="9"/>
  <c r="BH640" i="9" s="1"/>
  <c r="BM640" i="9" s="1"/>
  <c r="BD632" i="9"/>
  <c r="BP632" i="9" s="1"/>
  <c r="I651" i="9"/>
  <c r="BC647" i="9"/>
  <c r="BO647" i="9" s="1"/>
  <c r="BA638" i="9"/>
  <c r="BH638" i="9" s="1"/>
  <c r="BE628" i="9"/>
  <c r="BL628" i="9" s="1"/>
  <c r="BJ628" i="9" s="1"/>
  <c r="BR628" i="9" s="1"/>
  <c r="BD630" i="9"/>
  <c r="BP630" i="9" s="1"/>
  <c r="BB626" i="9"/>
  <c r="BN626" i="9" s="1"/>
  <c r="BE630" i="9"/>
  <c r="BL630" i="9" s="1"/>
  <c r="BJ630" i="9" s="1"/>
  <c r="BC616" i="9"/>
  <c r="BO616" i="9" s="1"/>
  <c r="BD613" i="9"/>
  <c r="BP613" i="9" s="1"/>
  <c r="BA611" i="9"/>
  <c r="BH611" i="9" s="1"/>
  <c r="BM611" i="9" s="1"/>
  <c r="BF609" i="9"/>
  <c r="BG609" i="9"/>
  <c r="BG633" i="9"/>
  <c r="BG658" i="9"/>
  <c r="I617" i="9"/>
  <c r="N625" i="9"/>
  <c r="BF624" i="9"/>
  <c r="BF657" i="9"/>
  <c r="BF633" i="9"/>
  <c r="BF658" i="9"/>
  <c r="BD622" i="9"/>
  <c r="BP622" i="9" s="1"/>
  <c r="BA625" i="9"/>
  <c r="BH625" i="9" s="1"/>
  <c r="BM625" i="9" s="1"/>
  <c r="BA627" i="9"/>
  <c r="BH627" i="9" s="1"/>
  <c r="BM627" i="9" s="1"/>
  <c r="BG624" i="9"/>
  <c r="BG657" i="9"/>
  <c r="BF671" i="9"/>
  <c r="BC614" i="9"/>
  <c r="BO614" i="9" s="1"/>
  <c r="BE616" i="9"/>
  <c r="I633" i="9"/>
  <c r="I649" i="9"/>
  <c r="BA652" i="9"/>
  <c r="BH652" i="9" s="1"/>
  <c r="BM652" i="9" s="1"/>
  <c r="BF649" i="9"/>
  <c r="BG671" i="9"/>
  <c r="BC626" i="9"/>
  <c r="BO626" i="9" s="1"/>
  <c r="BG649" i="9"/>
  <c r="N657" i="9"/>
  <c r="BD624" i="9"/>
  <c r="BP624" i="9" s="1"/>
  <c r="BF679" i="9"/>
  <c r="BD616" i="9"/>
  <c r="BP616" i="9" s="1"/>
  <c r="BD633" i="9"/>
  <c r="BP633" i="9" s="1"/>
  <c r="BE644" i="9"/>
  <c r="BK644" i="9" s="1"/>
  <c r="BI644" i="9" s="1"/>
  <c r="BQ644" i="9" s="1"/>
  <c r="BF694" i="9"/>
  <c r="BF688" i="9"/>
  <c r="BG688" i="9"/>
  <c r="I681" i="9"/>
  <c r="N665" i="9"/>
  <c r="N672" i="9"/>
  <c r="BL661" i="9"/>
  <c r="BJ661" i="9" s="1"/>
  <c r="AT661" i="9" s="1"/>
  <c r="BD658" i="9"/>
  <c r="BP658" i="9" s="1"/>
  <c r="BC658" i="9"/>
  <c r="BO658" i="9" s="1"/>
  <c r="BA658" i="9"/>
  <c r="BH658" i="9" s="1"/>
  <c r="BM658" i="9" s="1"/>
  <c r="BF661" i="9"/>
  <c r="BF662" i="9"/>
  <c r="BF675" i="9"/>
  <c r="BG690" i="9"/>
  <c r="BG697" i="9"/>
  <c r="BF704" i="9"/>
  <c r="N673" i="9"/>
  <c r="N680" i="9"/>
  <c r="N705" i="9"/>
  <c r="I712" i="9"/>
  <c r="BG661" i="9"/>
  <c r="BG662" i="9"/>
  <c r="BG675" i="9"/>
  <c r="BA702" i="9"/>
  <c r="BH702" i="9" s="1"/>
  <c r="BM702" i="9" s="1"/>
  <c r="BE704" i="9"/>
  <c r="BK704" i="9" s="1"/>
  <c r="BI704" i="9" s="1"/>
  <c r="BA705" i="9"/>
  <c r="BH705" i="9" s="1"/>
  <c r="BM705" i="9" s="1"/>
  <c r="I689" i="9"/>
  <c r="I696" i="9"/>
  <c r="I713" i="9"/>
  <c r="BA661" i="9"/>
  <c r="BH661" i="9" s="1"/>
  <c r="BM661" i="9" s="1"/>
  <c r="BF663" i="9"/>
  <c r="I697" i="9"/>
  <c r="BB661" i="9"/>
  <c r="BN661" i="9" s="1"/>
  <c r="BG663" i="9"/>
  <c r="BG703" i="9"/>
  <c r="BD704" i="9"/>
  <c r="BP704" i="9" s="1"/>
  <c r="BC710" i="9"/>
  <c r="BO710" i="9" s="1"/>
  <c r="BD661" i="9"/>
  <c r="BP661" i="9" s="1"/>
  <c r="BF703" i="9"/>
  <c r="BA704" i="9"/>
  <c r="BH704" i="9" s="1"/>
  <c r="BM704" i="9" s="1"/>
  <c r="BB710" i="9"/>
  <c r="BN710" i="9" s="1"/>
  <c r="BE717" i="9"/>
  <c r="BL717" i="9" s="1"/>
  <c r="BJ717" i="9" s="1"/>
  <c r="BK701" i="9"/>
  <c r="BI701" i="9" s="1"/>
  <c r="AT701" i="9" s="1"/>
  <c r="BD703" i="9"/>
  <c r="BP703" i="9" s="1"/>
  <c r="BK713" i="9"/>
  <c r="BI713" i="9" s="1"/>
  <c r="BQ713" i="9" s="1"/>
  <c r="BL713" i="9"/>
  <c r="BJ713" i="9" s="1"/>
  <c r="BR713" i="9" s="1"/>
  <c r="BA706" i="9"/>
  <c r="BH706" i="9" s="1"/>
  <c r="BM706" i="9" s="1"/>
  <c r="BF715" i="9"/>
  <c r="BD700" i="9"/>
  <c r="BP700" i="9" s="1"/>
  <c r="BC703" i="9"/>
  <c r="BO703" i="9" s="1"/>
  <c r="BA712" i="9"/>
  <c r="BH712" i="9" s="1"/>
  <c r="BM712" i="9" s="1"/>
  <c r="BD714" i="9"/>
  <c r="BP714" i="9" s="1"/>
  <c r="BD717" i="9"/>
  <c r="BP717" i="9" s="1"/>
  <c r="BA717" i="9"/>
  <c r="BH717" i="9" s="1"/>
  <c r="BM717" i="9" s="1"/>
  <c r="BD719" i="9"/>
  <c r="BP719" i="9" s="1"/>
  <c r="BD720" i="9"/>
  <c r="BP720" i="9" s="1"/>
  <c r="BB706" i="9"/>
  <c r="BN706" i="9" s="1"/>
  <c r="BC715" i="9"/>
  <c r="BO715" i="9" s="1"/>
  <c r="BC719" i="9"/>
  <c r="BO719" i="9" s="1"/>
  <c r="BD715" i="9"/>
  <c r="BP715" i="9" s="1"/>
  <c r="BB700" i="9"/>
  <c r="BN700" i="9" s="1"/>
  <c r="BB703" i="9"/>
  <c r="BN703" i="9" s="1"/>
  <c r="BC704" i="9"/>
  <c r="BO704" i="9" s="1"/>
  <c r="BC705" i="9"/>
  <c r="BO705" i="9" s="1"/>
  <c r="BC708" i="9"/>
  <c r="BO708" i="9" s="1"/>
  <c r="BB711" i="9"/>
  <c r="BN711" i="9" s="1"/>
  <c r="BC713" i="9"/>
  <c r="BO713" i="9" s="1"/>
  <c r="BC717" i="9"/>
  <c r="BO717" i="9" s="1"/>
  <c r="BD718" i="9"/>
  <c r="BP718" i="9" s="1"/>
  <c r="BA700" i="9"/>
  <c r="BH700" i="9" s="1"/>
  <c r="BM700" i="9" s="1"/>
  <c r="BK703" i="9"/>
  <c r="BI703" i="9" s="1"/>
  <c r="AT703" i="9" s="1"/>
  <c r="BA703" i="9"/>
  <c r="BH703" i="9" s="1"/>
  <c r="BM703" i="9" s="1"/>
  <c r="BF711" i="9"/>
  <c r="BG718" i="9"/>
  <c r="BB719" i="9"/>
  <c r="BN719" i="9" s="1"/>
  <c r="BE720" i="9"/>
  <c r="BK708" i="9"/>
  <c r="BI708" i="9" s="1"/>
  <c r="AT708" i="9" s="1"/>
  <c r="BB713" i="9"/>
  <c r="BN713" i="9" s="1"/>
  <c r="BB716" i="9"/>
  <c r="BN716" i="9" s="1"/>
  <c r="BE718" i="9"/>
  <c r="BK718" i="9" s="1"/>
  <c r="BI718" i="9" s="1"/>
  <c r="BD706" i="9"/>
  <c r="BP706" i="9" s="1"/>
  <c r="BE716" i="9"/>
  <c r="BK716" i="9" s="1"/>
  <c r="BI716" i="9" s="1"/>
  <c r="BF706" i="9"/>
  <c r="BA716" i="9"/>
  <c r="BH716" i="9" s="1"/>
  <c r="BM716" i="9" s="1"/>
  <c r="BA718" i="9"/>
  <c r="BH718" i="9" s="1"/>
  <c r="BM718" i="9" s="1"/>
  <c r="BF695" i="9"/>
  <c r="BG695" i="9"/>
  <c r="BF693" i="9"/>
  <c r="BG693" i="9"/>
  <c r="BB693" i="9"/>
  <c r="BN693" i="9" s="1"/>
  <c r="BG682" i="9"/>
  <c r="BF684" i="9"/>
  <c r="BB691" i="9"/>
  <c r="BN691" i="9" s="1"/>
  <c r="BE695" i="9"/>
  <c r="BL695" i="9" s="1"/>
  <c r="BJ695" i="9" s="1"/>
  <c r="BD699" i="9"/>
  <c r="BP699" i="9" s="1"/>
  <c r="BF686" i="9"/>
  <c r="BC690" i="9"/>
  <c r="BO690" i="9" s="1"/>
  <c r="BC693" i="9"/>
  <c r="BO693" i="9" s="1"/>
  <c r="BB697" i="9"/>
  <c r="BN697" i="9" s="1"/>
  <c r="BC699" i="9"/>
  <c r="BO699" i="9" s="1"/>
  <c r="BA682" i="9"/>
  <c r="BH682" i="9" s="1"/>
  <c r="BM682" i="9" s="1"/>
  <c r="BE690" i="9"/>
  <c r="BE693" i="9"/>
  <c r="BL693" i="9" s="1"/>
  <c r="BJ693" i="9" s="1"/>
  <c r="BR693" i="9" s="1"/>
  <c r="BB699" i="9"/>
  <c r="BN699" i="9" s="1"/>
  <c r="BG699" i="9"/>
  <c r="BA699" i="9"/>
  <c r="BH699" i="9" s="1"/>
  <c r="BM699" i="9" s="1"/>
  <c r="BD691" i="9"/>
  <c r="BP691" i="9" s="1"/>
  <c r="BF676" i="9"/>
  <c r="BE676" i="9"/>
  <c r="BL676" i="9" s="1"/>
  <c r="BJ676" i="9" s="1"/>
  <c r="BR676" i="9" s="1"/>
  <c r="BG674" i="9"/>
  <c r="BD676" i="9"/>
  <c r="BP676" i="9" s="1"/>
  <c r="BB676" i="9"/>
  <c r="BN676" i="9" s="1"/>
  <c r="BF667" i="9"/>
  <c r="BG667" i="9"/>
  <c r="BD665" i="9"/>
  <c r="BP665" i="9" s="1"/>
  <c r="BD663" i="9"/>
  <c r="BP663" i="9" s="1"/>
  <c r="BA664" i="9"/>
  <c r="BH664" i="9" s="1"/>
  <c r="BM664" i="9" s="1"/>
  <c r="BC668" i="9"/>
  <c r="BO668" i="9" s="1"/>
  <c r="E585" i="9"/>
  <c r="E588" i="9"/>
  <c r="Q517" i="9"/>
  <c r="Q518" i="9" s="1"/>
  <c r="Q519" i="9" s="1"/>
  <c r="Q520" i="9" s="1"/>
  <c r="Q521" i="9" s="1"/>
  <c r="Q522" i="9" s="1"/>
  <c r="Q523" i="9" s="1"/>
  <c r="Q524" i="9" s="1"/>
  <c r="Q525" i="9" s="1"/>
  <c r="Q526" i="9" s="1"/>
  <c r="Q527" i="9" s="1"/>
  <c r="Q528" i="9" s="1"/>
  <c r="Q529" i="9" s="1"/>
  <c r="Q530" i="9" s="1"/>
  <c r="Q531" i="9" s="1"/>
  <c r="Q532" i="9" s="1"/>
  <c r="Q533" i="9" s="1"/>
  <c r="Q534" i="9" s="1"/>
  <c r="Q535" i="9" s="1"/>
  <c r="Q536" i="9" s="1"/>
  <c r="Q537" i="9" s="1"/>
  <c r="Q538" i="9" s="1"/>
  <c r="Q539" i="9" s="1"/>
  <c r="Q540" i="9" s="1"/>
  <c r="Q541" i="9" s="1"/>
  <c r="Q542" i="9" s="1"/>
  <c r="Q543" i="9" s="1"/>
  <c r="Q544" i="9" s="1"/>
  <c r="Q545" i="9" s="1"/>
  <c r="Q546" i="9" s="1"/>
  <c r="Q547" i="9" s="1"/>
  <c r="Q548" i="9" s="1"/>
  <c r="Q549" i="9" s="1"/>
  <c r="Q550" i="9" s="1"/>
  <c r="Q551" i="9" s="1"/>
  <c r="Q552" i="9" s="1"/>
  <c r="Q553" i="9" s="1"/>
  <c r="Q554" i="9" s="1"/>
  <c r="Q555" i="9" s="1"/>
  <c r="Q556" i="9" s="1"/>
  <c r="Q557" i="9" s="1"/>
  <c r="Q558" i="9" s="1"/>
  <c r="Q559" i="9" s="1"/>
  <c r="Q560" i="9" s="1"/>
  <c r="Q561" i="9" s="1"/>
  <c r="Q562" i="9" s="1"/>
  <c r="Q563" i="9" s="1"/>
  <c r="Q564" i="9" s="1"/>
  <c r="Q565" i="9" s="1"/>
  <c r="Q566" i="9" s="1"/>
  <c r="Q567" i="9" s="1"/>
  <c r="Q568" i="9" s="1"/>
  <c r="Q569" i="9" s="1"/>
  <c r="Q570" i="9" s="1"/>
  <c r="Q571" i="9" s="1"/>
  <c r="E586" i="9"/>
  <c r="BC656" i="9"/>
  <c r="BO656" i="9" s="1"/>
  <c r="BE656" i="9"/>
  <c r="BL656" i="9" s="1"/>
  <c r="BJ656" i="9" s="1"/>
  <c r="BR656" i="9" s="1"/>
  <c r="BA656" i="9"/>
  <c r="BH656" i="9" s="1"/>
  <c r="BM656" i="9" s="1"/>
  <c r="BD656" i="9"/>
  <c r="BP656" i="9" s="1"/>
  <c r="BA653" i="9"/>
  <c r="BH653" i="9" s="1"/>
  <c r="BM653" i="9" s="1"/>
  <c r="BC618" i="9"/>
  <c r="BO618" i="9" s="1"/>
  <c r="BA646" i="9"/>
  <c r="BH646" i="9" s="1"/>
  <c r="BM646" i="9" s="1"/>
  <c r="BD646" i="9"/>
  <c r="BP646" i="9" s="1"/>
  <c r="BC646" i="9"/>
  <c r="BO646" i="9" s="1"/>
  <c r="BB646" i="9"/>
  <c r="BN646" i="9" s="1"/>
  <c r="BL645" i="9"/>
  <c r="BJ645" i="9" s="1"/>
  <c r="AT645" i="9" s="1"/>
  <c r="BL633" i="9"/>
  <c r="BJ633" i="9" s="1"/>
  <c r="AT633" i="9" s="1"/>
  <c r="BA633" i="9"/>
  <c r="BH633" i="9" s="1"/>
  <c r="BM633" i="9" s="1"/>
  <c r="BE634" i="9"/>
  <c r="BL634" i="9" s="1"/>
  <c r="BJ634" i="9" s="1"/>
  <c r="BR634" i="9" s="1"/>
  <c r="BB633" i="9"/>
  <c r="BN633" i="9" s="1"/>
  <c r="BD640" i="9"/>
  <c r="BP640" i="9" s="1"/>
  <c r="N626" i="9"/>
  <c r="BE626" i="9"/>
  <c r="BD628" i="9"/>
  <c r="BP628" i="9" s="1"/>
  <c r="BC628" i="9"/>
  <c r="BO628" i="9" s="1"/>
  <c r="BD626" i="9"/>
  <c r="BP626" i="9" s="1"/>
  <c r="BB628" i="9"/>
  <c r="BN628" i="9" s="1"/>
  <c r="BF621" i="9"/>
  <c r="BG621" i="9"/>
  <c r="BD621" i="9"/>
  <c r="BP621" i="9" s="1"/>
  <c r="BB620" i="9"/>
  <c r="BN620" i="9" s="1"/>
  <c r="BA619" i="9"/>
  <c r="BH619" i="9" s="1"/>
  <c r="BM619" i="9" s="1"/>
  <c r="BD619" i="9"/>
  <c r="BP619" i="9" s="1"/>
  <c r="BD617" i="9"/>
  <c r="BP617" i="9" s="1"/>
  <c r="BB617" i="9"/>
  <c r="BN617" i="9" s="1"/>
  <c r="BA617" i="9"/>
  <c r="BH617" i="9" s="1"/>
  <c r="BM617" i="9" s="1"/>
  <c r="BA683" i="9"/>
  <c r="BH683" i="9" s="1"/>
  <c r="BM683" i="9" s="1"/>
  <c r="BD684" i="9"/>
  <c r="BP684" i="9" s="1"/>
  <c r="BB686" i="9"/>
  <c r="BN686" i="9" s="1"/>
  <c r="BD693" i="9"/>
  <c r="BP693" i="9" s="1"/>
  <c r="BA695" i="9"/>
  <c r="BH695" i="9" s="1"/>
  <c r="BM695" i="9" s="1"/>
  <c r="BE697" i="9"/>
  <c r="BC686" i="9"/>
  <c r="BO686" i="9" s="1"/>
  <c r="BE671" i="9"/>
  <c r="BK671" i="9" s="1"/>
  <c r="BI671" i="9" s="1"/>
  <c r="BQ671" i="9" s="1"/>
  <c r="BC687" i="9"/>
  <c r="BO687" i="9" s="1"/>
  <c r="BA691" i="9"/>
  <c r="BH691" i="9" s="1"/>
  <c r="BM691" i="9" s="1"/>
  <c r="BA697" i="9"/>
  <c r="BH697" i="9" s="1"/>
  <c r="BM697" i="9" s="1"/>
  <c r="BD660" i="9"/>
  <c r="BP660" i="9" s="1"/>
  <c r="BF651" i="9"/>
  <c r="BC661" i="9"/>
  <c r="BO661" i="9" s="1"/>
  <c r="BF682" i="9"/>
  <c r="BD683" i="9"/>
  <c r="BP683" i="9" s="1"/>
  <c r="BB685" i="9"/>
  <c r="BN685" i="9" s="1"/>
  <c r="BB687" i="9"/>
  <c r="BN687" i="9" s="1"/>
  <c r="BC660" i="9"/>
  <c r="BO660" i="9" s="1"/>
  <c r="BG651" i="9"/>
  <c r="BD685" i="9"/>
  <c r="BP685" i="9" s="1"/>
  <c r="BD686" i="9"/>
  <c r="BP686" i="9" s="1"/>
  <c r="BC672" i="9"/>
  <c r="BO672" i="9" s="1"/>
  <c r="BC676" i="9"/>
  <c r="BO676" i="9" s="1"/>
  <c r="BA676" i="9"/>
  <c r="BH676" i="9" s="1"/>
  <c r="BM676" i="9" s="1"/>
  <c r="BB692" i="9"/>
  <c r="BN692" i="9" s="1"/>
  <c r="BD697" i="9"/>
  <c r="BP697" i="9" s="1"/>
  <c r="BB660" i="9"/>
  <c r="BN660" i="9" s="1"/>
  <c r="BA666" i="9"/>
  <c r="BH666" i="9" s="1"/>
  <c r="BM666" i="9" s="1"/>
  <c r="BE686" i="9"/>
  <c r="BL686" i="9" s="1"/>
  <c r="BJ686" i="9" s="1"/>
  <c r="BR686" i="9" s="1"/>
  <c r="BG672" i="9"/>
  <c r="BA687" i="9"/>
  <c r="BH687" i="9" s="1"/>
  <c r="BM687" i="9" s="1"/>
  <c r="BC691" i="9"/>
  <c r="BO691" i="9" s="1"/>
  <c r="BD695" i="9"/>
  <c r="BP695" i="9" s="1"/>
  <c r="BD651" i="9"/>
  <c r="BP651" i="9" s="1"/>
  <c r="BD682" i="9"/>
  <c r="BP682" i="9" s="1"/>
  <c r="BB684" i="9"/>
  <c r="BN684" i="9" s="1"/>
  <c r="BG686" i="9"/>
  <c r="BF687" i="9"/>
  <c r="BC678" i="9"/>
  <c r="BO678" i="9" s="1"/>
  <c r="BC695" i="9"/>
  <c r="BO695" i="9" s="1"/>
  <c r="BE660" i="9"/>
  <c r="BC684" i="9"/>
  <c r="BO684" i="9" s="1"/>
  <c r="BC664" i="9"/>
  <c r="BO664" i="9" s="1"/>
  <c r="BC608" i="9"/>
  <c r="BO608" i="9" s="1"/>
  <c r="BA608" i="9"/>
  <c r="BH608" i="9" s="1"/>
  <c r="BM608" i="9" s="1"/>
  <c r="BD607" i="9"/>
  <c r="BP607" i="9" s="1"/>
  <c r="BG607" i="9"/>
  <c r="BB604" i="9"/>
  <c r="BN604" i="9" s="1"/>
  <c r="BA604" i="9"/>
  <c r="BH604" i="9" s="1"/>
  <c r="BM604" i="9" s="1"/>
  <c r="BG603" i="9"/>
  <c r="BB603" i="9"/>
  <c r="BN603" i="9" s="1"/>
  <c r="BE606" i="9"/>
  <c r="BD611" i="9"/>
  <c r="BP611" i="9" s="1"/>
  <c r="BE611" i="9"/>
  <c r="BK613" i="9"/>
  <c r="BI613" i="9" s="1"/>
  <c r="AT613" i="9" s="1"/>
  <c r="BA615" i="9"/>
  <c r="BH615" i="9" s="1"/>
  <c r="BM615" i="9" s="1"/>
  <c r="BB614" i="9"/>
  <c r="BN614" i="9" s="1"/>
  <c r="BC603" i="9"/>
  <c r="BO603" i="9" s="1"/>
  <c r="BD606" i="9"/>
  <c r="BP606" i="9" s="1"/>
  <c r="BE604" i="9"/>
  <c r="BB606" i="9"/>
  <c r="BN606" i="9" s="1"/>
  <c r="BC613" i="9"/>
  <c r="BO613" i="9" s="1"/>
  <c r="BA613" i="9"/>
  <c r="BH613" i="9" s="1"/>
  <c r="BM613" i="9" s="1"/>
  <c r="BD603" i="9"/>
  <c r="BP603" i="9" s="1"/>
  <c r="BA607" i="9"/>
  <c r="BH607" i="9" s="1"/>
  <c r="BM607" i="9" s="1"/>
  <c r="BE614" i="9"/>
  <c r="BE615" i="9"/>
  <c r="BD604" i="9"/>
  <c r="BP604" i="9" s="1"/>
  <c r="BD612" i="9"/>
  <c r="BP612" i="9" s="1"/>
  <c r="BD614" i="9"/>
  <c r="BP614" i="9" s="1"/>
  <c r="BC615" i="9"/>
  <c r="BO615" i="9" s="1"/>
  <c r="BF603" i="9"/>
  <c r="BE603" i="9"/>
  <c r="BA606" i="9"/>
  <c r="BH606" i="9" s="1"/>
  <c r="BM606" i="9" s="1"/>
  <c r="BB615" i="9"/>
  <c r="BN615" i="9" s="1"/>
  <c r="BD576" i="9"/>
  <c r="BP576" i="9" s="1"/>
  <c r="BB571" i="9"/>
  <c r="BN571" i="9" s="1"/>
  <c r="BC570" i="9"/>
  <c r="BO570" i="9" s="1"/>
  <c r="BA569" i="9"/>
  <c r="BH569" i="9" s="1"/>
  <c r="BM569" i="9" s="1"/>
  <c r="BE575" i="9"/>
  <c r="BE574" i="9"/>
  <c r="BD574" i="9"/>
  <c r="BP574" i="9" s="1"/>
  <c r="BF572" i="9"/>
  <c r="BG517" i="9"/>
  <c r="BF683" i="9"/>
  <c r="BG683" i="9"/>
  <c r="BE683" i="9"/>
  <c r="BK683" i="9" s="1"/>
  <c r="BI683" i="9" s="1"/>
  <c r="BQ683" i="9" s="1"/>
  <c r="BB683" i="9"/>
  <c r="BN683" i="9" s="1"/>
  <c r="BL679" i="9"/>
  <c r="BJ679" i="9" s="1"/>
  <c r="BR679" i="9" s="1"/>
  <c r="BK679" i="9"/>
  <c r="BI679" i="9" s="1"/>
  <c r="BQ679" i="9" s="1"/>
  <c r="BD679" i="9"/>
  <c r="BP679" i="9" s="1"/>
  <c r="BC679" i="9"/>
  <c r="BO679" i="9" s="1"/>
  <c r="BL678" i="9"/>
  <c r="BJ678" i="9" s="1"/>
  <c r="BK678" i="9"/>
  <c r="BI678" i="9" s="1"/>
  <c r="BD678" i="9"/>
  <c r="BP678" i="9" s="1"/>
  <c r="BA678" i="9"/>
  <c r="BH678" i="9" s="1"/>
  <c r="BM678" i="9" s="1"/>
  <c r="BB678" i="9"/>
  <c r="BN678" i="9" s="1"/>
  <c r="BF677" i="9"/>
  <c r="BD677" i="9"/>
  <c r="BP677" i="9" s="1"/>
  <c r="BG677" i="9"/>
  <c r="BE677" i="9"/>
  <c r="BF674" i="9"/>
  <c r="BD674" i="9"/>
  <c r="BP674" i="9" s="1"/>
  <c r="BE674" i="9"/>
  <c r="BC674" i="9"/>
  <c r="BO674" i="9" s="1"/>
  <c r="BA674" i="9"/>
  <c r="BH674" i="9" s="1"/>
  <c r="BM674" i="9" s="1"/>
  <c r="BD673" i="9"/>
  <c r="BP673" i="9" s="1"/>
  <c r="BF672" i="9"/>
  <c r="BE672" i="9"/>
  <c r="BD672" i="9"/>
  <c r="BP672" i="9" s="1"/>
  <c r="BA672" i="9"/>
  <c r="BH672" i="9" s="1"/>
  <c r="BM672" i="9" s="1"/>
  <c r="BD671" i="9"/>
  <c r="BP671" i="9" s="1"/>
  <c r="BD670" i="9"/>
  <c r="BP670" i="9" s="1"/>
  <c r="BC670" i="9"/>
  <c r="BO670" i="9" s="1"/>
  <c r="BB670" i="9"/>
  <c r="BN670" i="9" s="1"/>
  <c r="BE670" i="9"/>
  <c r="BB668" i="9"/>
  <c r="BN668" i="9" s="1"/>
  <c r="BE668" i="9"/>
  <c r="BL668" i="9" s="1"/>
  <c r="BJ668" i="9" s="1"/>
  <c r="BR668" i="9" s="1"/>
  <c r="BA668" i="9"/>
  <c r="BH668" i="9" s="1"/>
  <c r="BM668" i="9" s="1"/>
  <c r="BK638" i="9"/>
  <c r="BI638" i="9" s="1"/>
  <c r="BQ638" i="9" s="1"/>
  <c r="BL638" i="9"/>
  <c r="BJ638" i="9" s="1"/>
  <c r="BC620" i="9"/>
  <c r="BO620" i="9" s="1"/>
  <c r="I620" i="9"/>
  <c r="BE622" i="9"/>
  <c r="BE624" i="9"/>
  <c r="BA631" i="9"/>
  <c r="BH631" i="9" s="1"/>
  <c r="BM631" i="9" s="1"/>
  <c r="BA635" i="9"/>
  <c r="BH635" i="9" s="1"/>
  <c r="BM635" i="9" s="1"/>
  <c r="BE636" i="9"/>
  <c r="N636" i="9"/>
  <c r="BM644" i="9"/>
  <c r="BF629" i="9"/>
  <c r="BG629" i="9"/>
  <c r="I644" i="9"/>
  <c r="BD644" i="9"/>
  <c r="BP644" i="9" s="1"/>
  <c r="BF623" i="9"/>
  <c r="BE620" i="9"/>
  <c r="BL620" i="9" s="1"/>
  <c r="BJ620" i="9" s="1"/>
  <c r="BR620" i="9" s="1"/>
  <c r="BC624" i="9"/>
  <c r="BO624" i="9" s="1"/>
  <c r="BC630" i="9"/>
  <c r="BO630" i="9" s="1"/>
  <c r="BD636" i="9"/>
  <c r="BP636" i="9" s="1"/>
  <c r="BC644" i="9"/>
  <c r="BO644" i="9" s="1"/>
  <c r="BG623" i="9"/>
  <c r="BF637" i="9"/>
  <c r="BC622" i="9"/>
  <c r="BO622" i="9" s="1"/>
  <c r="BD623" i="9"/>
  <c r="BP623" i="9" s="1"/>
  <c r="BD631" i="9"/>
  <c r="BP631" i="9" s="1"/>
  <c r="BC632" i="9"/>
  <c r="BO632" i="9" s="1"/>
  <c r="BD634" i="9"/>
  <c r="BP634" i="9" s="1"/>
  <c r="BD635" i="9"/>
  <c r="BP635" i="9" s="1"/>
  <c r="BC636" i="9"/>
  <c r="BO636" i="9" s="1"/>
  <c r="BD637" i="9"/>
  <c r="BP637" i="9" s="1"/>
  <c r="BD642" i="9"/>
  <c r="BP642" i="9" s="1"/>
  <c r="BG637" i="9"/>
  <c r="BB623" i="9"/>
  <c r="BN623" i="9" s="1"/>
  <c r="BB624" i="9"/>
  <c r="BN624" i="9" s="1"/>
  <c r="BD625" i="9"/>
  <c r="BP625" i="9" s="1"/>
  <c r="BB630" i="9"/>
  <c r="BN630" i="9" s="1"/>
  <c r="BC634" i="9"/>
  <c r="BO634" i="9" s="1"/>
  <c r="BB635" i="9"/>
  <c r="BN635" i="9" s="1"/>
  <c r="BB636" i="9"/>
  <c r="BN636" i="9" s="1"/>
  <c r="BB637" i="9"/>
  <c r="BN637" i="9" s="1"/>
  <c r="BD620" i="9"/>
  <c r="BP620" i="9" s="1"/>
  <c r="BB622" i="9"/>
  <c r="BN622" i="9" s="1"/>
  <c r="BB632" i="9"/>
  <c r="BN632" i="9" s="1"/>
  <c r="BB634" i="9"/>
  <c r="BN634" i="9" s="1"/>
  <c r="BA637" i="9"/>
  <c r="BH637" i="9" s="1"/>
  <c r="BM637" i="9" s="1"/>
  <c r="BD659" i="9"/>
  <c r="BP659" i="9" s="1"/>
  <c r="BE658" i="9"/>
  <c r="BL658" i="9" s="1"/>
  <c r="BJ658" i="9" s="1"/>
  <c r="BR658" i="9" s="1"/>
  <c r="BD664" i="9"/>
  <c r="BP664" i="9" s="1"/>
  <c r="BL664" i="9"/>
  <c r="BJ664" i="9" s="1"/>
  <c r="BK664" i="9"/>
  <c r="BI664" i="9" s="1"/>
  <c r="BC665" i="9"/>
  <c r="BO665" i="9" s="1"/>
  <c r="BA662" i="9"/>
  <c r="BH662" i="9" s="1"/>
  <c r="BM662" i="9" s="1"/>
  <c r="BB665" i="9"/>
  <c r="BN665" i="9" s="1"/>
  <c r="BD662" i="9"/>
  <c r="BP662" i="9" s="1"/>
  <c r="BB664" i="9"/>
  <c r="BN664" i="9" s="1"/>
  <c r="BE665" i="9"/>
  <c r="BL665" i="9" s="1"/>
  <c r="BJ665" i="9" s="1"/>
  <c r="BR665" i="9" s="1"/>
  <c r="BC662" i="9"/>
  <c r="BO662" i="9" s="1"/>
  <c r="BB662" i="9"/>
  <c r="BN662" i="9" s="1"/>
  <c r="BB666" i="9"/>
  <c r="BN666" i="9" s="1"/>
  <c r="BD657" i="9"/>
  <c r="BP657" i="9" s="1"/>
  <c r="BF655" i="9"/>
  <c r="BB657" i="9"/>
  <c r="BN657" i="9" s="1"/>
  <c r="BB659" i="9"/>
  <c r="BN659" i="9" s="1"/>
  <c r="BA657" i="9"/>
  <c r="BH657" i="9" s="1"/>
  <c r="BM657" i="9" s="1"/>
  <c r="BA659" i="9"/>
  <c r="BH659" i="9" s="1"/>
  <c r="BM659" i="9" s="1"/>
  <c r="I652" i="9"/>
  <c r="BD653" i="9"/>
  <c r="BP653" i="9" s="1"/>
  <c r="BC653" i="9"/>
  <c r="BO653" i="9" s="1"/>
  <c r="BB653" i="9"/>
  <c r="BN653" i="9" s="1"/>
  <c r="BF652" i="9"/>
  <c r="BB651" i="9"/>
  <c r="BN651" i="9" s="1"/>
  <c r="BE651" i="9"/>
  <c r="BA651" i="9"/>
  <c r="BH651" i="9" s="1"/>
  <c r="BM651" i="9" s="1"/>
  <c r="BE649" i="9"/>
  <c r="BA649" i="9"/>
  <c r="BH649" i="9" s="1"/>
  <c r="BM649" i="9" s="1"/>
  <c r="BD649" i="9"/>
  <c r="BP649" i="9" s="1"/>
  <c r="BC649" i="9"/>
  <c r="BO649" i="9" s="1"/>
  <c r="AT540" i="9"/>
  <c r="BQ540" i="9"/>
  <c r="BQ525" i="9"/>
  <c r="BL1012" i="9"/>
  <c r="BJ1012" i="9" s="1"/>
  <c r="BR1012" i="9" s="1"/>
  <c r="BK1012" i="9"/>
  <c r="BI1012" i="9" s="1"/>
  <c r="BQ581" i="9"/>
  <c r="BQ589" i="9"/>
  <c r="AT589" i="9"/>
  <c r="I10" i="19"/>
  <c r="J10" i="19"/>
  <c r="BE913" i="9"/>
  <c r="BG913" i="9"/>
  <c r="BC913" i="9"/>
  <c r="BO913" i="9" s="1"/>
  <c r="BF913" i="9"/>
  <c r="BB913" i="9"/>
  <c r="BN913" i="9" s="1"/>
  <c r="BD913" i="9"/>
  <c r="BP913" i="9" s="1"/>
  <c r="BA913" i="9"/>
  <c r="BH913" i="9" s="1"/>
  <c r="BM913" i="9" s="1"/>
  <c r="BQ645" i="9"/>
  <c r="BQ633" i="9"/>
  <c r="BR818" i="9"/>
  <c r="BQ813" i="9"/>
  <c r="BR708" i="9"/>
  <c r="BR1054" i="9"/>
  <c r="BQ1047" i="9"/>
  <c r="BR839" i="9"/>
  <c r="BQ1022" i="9"/>
  <c r="BQ598" i="9"/>
  <c r="L13" i="19"/>
  <c r="BQ1058" i="9"/>
  <c r="BR723" i="9"/>
  <c r="BK568" i="9"/>
  <c r="BI568" i="9" s="1"/>
  <c r="BL568" i="9"/>
  <c r="BJ568" i="9" s="1"/>
  <c r="BR568" i="9" s="1"/>
  <c r="BR542" i="9"/>
  <c r="AT539" i="9"/>
  <c r="BQ539" i="9"/>
  <c r="BK536" i="9"/>
  <c r="BI536" i="9" s="1"/>
  <c r="BL536" i="9"/>
  <c r="BJ536" i="9" s="1"/>
  <c r="BR536" i="9" s="1"/>
  <c r="AT532" i="9"/>
  <c r="BQ532" i="9"/>
  <c r="BR525" i="9"/>
  <c r="BK516" i="9"/>
  <c r="BI516" i="9" s="1"/>
  <c r="BL516" i="9"/>
  <c r="BJ516" i="9" s="1"/>
  <c r="BR516" i="9" s="1"/>
  <c r="F4" i="19"/>
  <c r="BL527" i="9"/>
  <c r="BJ527" i="9" s="1"/>
  <c r="BR527" i="9" s="1"/>
  <c r="BK527" i="9"/>
  <c r="BI527" i="9" s="1"/>
  <c r="BC765" i="9"/>
  <c r="BO765" i="9" s="1"/>
  <c r="BF765" i="9"/>
  <c r="BA765" i="9"/>
  <c r="BH765" i="9" s="1"/>
  <c r="BM765" i="9" s="1"/>
  <c r="BE765" i="9"/>
  <c r="BG765" i="9"/>
  <c r="BD765" i="9"/>
  <c r="BP765" i="9" s="1"/>
  <c r="BB765" i="9"/>
  <c r="BN765" i="9" s="1"/>
  <c r="F8" i="19"/>
  <c r="BL546" i="9"/>
  <c r="BJ546" i="9" s="1"/>
  <c r="BR546" i="9" s="1"/>
  <c r="BK546" i="9"/>
  <c r="BI546" i="9" s="1"/>
  <c r="BQ542" i="9"/>
  <c r="AT542" i="9"/>
  <c r="BK524" i="9"/>
  <c r="BI524" i="9" s="1"/>
  <c r="BL524" i="9"/>
  <c r="BJ524" i="9" s="1"/>
  <c r="BR524" i="9" s="1"/>
  <c r="BR591" i="9"/>
  <c r="BQ820" i="9"/>
  <c r="BL848" i="9"/>
  <c r="BJ848" i="9" s="1"/>
  <c r="BR848" i="9" s="1"/>
  <c r="BK848" i="9"/>
  <c r="BI848" i="9" s="1"/>
  <c r="AT565" i="9"/>
  <c r="BQ565" i="9"/>
  <c r="BK552" i="9"/>
  <c r="BI552" i="9" s="1"/>
  <c r="BL552" i="9"/>
  <c r="BJ552" i="9" s="1"/>
  <c r="BR552" i="9" s="1"/>
  <c r="BQ520" i="9"/>
  <c r="BE587" i="9"/>
  <c r="BG587" i="9"/>
  <c r="BC587" i="9"/>
  <c r="BO587" i="9" s="1"/>
  <c r="BF587" i="9"/>
  <c r="BB587" i="9"/>
  <c r="BN587" i="9" s="1"/>
  <c r="BD587" i="9"/>
  <c r="BP587" i="9" s="1"/>
  <c r="BA587" i="9"/>
  <c r="BH587" i="9" s="1"/>
  <c r="BM587" i="9" s="1"/>
  <c r="K5" i="19"/>
  <c r="L5" i="19" s="1"/>
  <c r="BE747" i="9"/>
  <c r="BG747" i="9"/>
  <c r="BC747" i="9"/>
  <c r="BO747" i="9" s="1"/>
  <c r="BF747" i="9"/>
  <c r="BD747" i="9"/>
  <c r="BP747" i="9" s="1"/>
  <c r="BB747" i="9"/>
  <c r="BN747" i="9" s="1"/>
  <c r="BA747" i="9"/>
  <c r="BH747" i="9" s="1"/>
  <c r="BM747" i="9" s="1"/>
  <c r="BC1012" i="9"/>
  <c r="BO1012" i="9" s="1"/>
  <c r="BF1012" i="9"/>
  <c r="BB1012" i="9"/>
  <c r="BN1012" i="9" s="1"/>
  <c r="BA1012" i="9"/>
  <c r="BH1012" i="9" s="1"/>
  <c r="BM1012" i="9" s="1"/>
  <c r="BG1012" i="9"/>
  <c r="BD1012" i="9"/>
  <c r="BP1012" i="9" s="1"/>
  <c r="BQ1094" i="9"/>
  <c r="BL564" i="9"/>
  <c r="BJ564" i="9" s="1"/>
  <c r="BR564" i="9" s="1"/>
  <c r="BK564" i="9"/>
  <c r="BI564" i="9" s="1"/>
  <c r="BL519" i="9"/>
  <c r="BJ519" i="9" s="1"/>
  <c r="BR519" i="9" s="1"/>
  <c r="BK519" i="9"/>
  <c r="BI519" i="9" s="1"/>
  <c r="I6" i="19"/>
  <c r="J6" i="19"/>
  <c r="I11" i="19"/>
  <c r="J11" i="19"/>
  <c r="BQ522" i="9"/>
  <c r="BQ541" i="9"/>
  <c r="AT541" i="9"/>
  <c r="BL534" i="9"/>
  <c r="BJ534" i="9" s="1"/>
  <c r="BR534" i="9" s="1"/>
  <c r="BR520" i="9"/>
  <c r="BQ661" i="9"/>
  <c r="BK891" i="9"/>
  <c r="BI891" i="9" s="1"/>
  <c r="BL891" i="9"/>
  <c r="BJ891" i="9" s="1"/>
  <c r="BR891" i="9" s="1"/>
  <c r="BL538" i="9"/>
  <c r="BJ538" i="9" s="1"/>
  <c r="BR538" i="9" s="1"/>
  <c r="BK538" i="9"/>
  <c r="BI538" i="9" s="1"/>
  <c r="BQ534" i="9"/>
  <c r="A39" i="9"/>
  <c r="F38" i="9"/>
  <c r="B38" i="9"/>
  <c r="BQ744" i="9"/>
  <c r="AT744" i="9"/>
  <c r="BQ550" i="9"/>
  <c r="AT566" i="9"/>
  <c r="BQ566" i="9"/>
  <c r="BL530" i="9"/>
  <c r="BJ530" i="9" s="1"/>
  <c r="BR530" i="9" s="1"/>
  <c r="BK530" i="9"/>
  <c r="BI530" i="9" s="1"/>
  <c r="BQ533" i="9"/>
  <c r="BR526" i="9"/>
  <c r="BL550" i="9"/>
  <c r="BJ550" i="9" s="1"/>
  <c r="BR550" i="9" s="1"/>
  <c r="BK544" i="9"/>
  <c r="BI544" i="9" s="1"/>
  <c r="BL544" i="9"/>
  <c r="BJ544" i="9" s="1"/>
  <c r="BR544" i="9" s="1"/>
  <c r="BR533" i="9"/>
  <c r="AT522" i="9"/>
  <c r="BR594" i="9"/>
  <c r="BL599" i="9"/>
  <c r="BJ599" i="9" s="1"/>
  <c r="BR599" i="9" s="1"/>
  <c r="BA681" i="9"/>
  <c r="BH681" i="9" s="1"/>
  <c r="BM681" i="9" s="1"/>
  <c r="BG681" i="9"/>
  <c r="BD681" i="9"/>
  <c r="BP681" i="9" s="1"/>
  <c r="BF681" i="9"/>
  <c r="BE681" i="9"/>
  <c r="BC681" i="9"/>
  <c r="BO681" i="9" s="1"/>
  <c r="BB681" i="9"/>
  <c r="BN681" i="9" s="1"/>
  <c r="BL787" i="9"/>
  <c r="BJ787" i="9" s="1"/>
  <c r="BR787" i="9" s="1"/>
  <c r="BK787" i="9"/>
  <c r="BI787" i="9" s="1"/>
  <c r="BK871" i="9"/>
  <c r="BI871" i="9" s="1"/>
  <c r="BL871" i="9"/>
  <c r="BJ871" i="9" s="1"/>
  <c r="BR871" i="9" s="1"/>
  <c r="BC552" i="9"/>
  <c r="BO552" i="9" s="1"/>
  <c r="BA552" i="9"/>
  <c r="BH552" i="9" s="1"/>
  <c r="BM552" i="9" s="1"/>
  <c r="BD552" i="9"/>
  <c r="BP552" i="9" s="1"/>
  <c r="BC544" i="9"/>
  <c r="BO544" i="9" s="1"/>
  <c r="BA544" i="9"/>
  <c r="BH544" i="9" s="1"/>
  <c r="BM544" i="9" s="1"/>
  <c r="BD544" i="9"/>
  <c r="BP544" i="9" s="1"/>
  <c r="BF536" i="9"/>
  <c r="BD536" i="9"/>
  <c r="BP536" i="9" s="1"/>
  <c r="BG536" i="9"/>
  <c r="BF528" i="9"/>
  <c r="BF522" i="9"/>
  <c r="BC522" i="9"/>
  <c r="BO522" i="9" s="1"/>
  <c r="BA522" i="9"/>
  <c r="BH522" i="9" s="1"/>
  <c r="BM522" i="9" s="1"/>
  <c r="BG522" i="9"/>
  <c r="BD522" i="9"/>
  <c r="BP522" i="9" s="1"/>
  <c r="BF520" i="9"/>
  <c r="BB581" i="9"/>
  <c r="BN581" i="9" s="1"/>
  <c r="BA581" i="9"/>
  <c r="BH581" i="9" s="1"/>
  <c r="BM581" i="9" s="1"/>
  <c r="BB589" i="9"/>
  <c r="BN589" i="9" s="1"/>
  <c r="BA589" i="9"/>
  <c r="BH589" i="9" s="1"/>
  <c r="BM589" i="9" s="1"/>
  <c r="R7" i="19"/>
  <c r="J7" i="19" s="1"/>
  <c r="I7" i="19"/>
  <c r="K7" i="19" s="1"/>
  <c r="BC680" i="9"/>
  <c r="BO680" i="9" s="1"/>
  <c r="BF680" i="9"/>
  <c r="BE680" i="9"/>
  <c r="BB680" i="9"/>
  <c r="BN680" i="9" s="1"/>
  <c r="BA680" i="9"/>
  <c r="BH680" i="9" s="1"/>
  <c r="BM680" i="9" s="1"/>
  <c r="BK715" i="9"/>
  <c r="BI715" i="9" s="1"/>
  <c r="BQ723" i="9"/>
  <c r="AT723" i="9"/>
  <c r="BL728" i="9"/>
  <c r="BJ728" i="9" s="1"/>
  <c r="BR728" i="9" s="1"/>
  <c r="BK728" i="9"/>
  <c r="BI728" i="9" s="1"/>
  <c r="BR744" i="9"/>
  <c r="BL1008" i="9"/>
  <c r="BJ1008" i="9" s="1"/>
  <c r="BR1008" i="9" s="1"/>
  <c r="BE777" i="9"/>
  <c r="BC777" i="9"/>
  <c r="BO777" i="9" s="1"/>
  <c r="BD777" i="9"/>
  <c r="BP777" i="9" s="1"/>
  <c r="BB777" i="9"/>
  <c r="BN777" i="9" s="1"/>
  <c r="BA777" i="9"/>
  <c r="BH777" i="9" s="1"/>
  <c r="BM777" i="9" s="1"/>
  <c r="BG777" i="9"/>
  <c r="BF777" i="9"/>
  <c r="BE528" i="9"/>
  <c r="R4" i="19"/>
  <c r="BB599" i="9"/>
  <c r="BN599" i="9" s="1"/>
  <c r="BA599" i="9"/>
  <c r="BH599" i="9" s="1"/>
  <c r="BM599" i="9" s="1"/>
  <c r="BC599" i="9"/>
  <c r="BO599" i="9" s="1"/>
  <c r="BR601" i="9"/>
  <c r="BK706" i="9"/>
  <c r="BI706" i="9" s="1"/>
  <c r="BL706" i="9"/>
  <c r="BJ706" i="9" s="1"/>
  <c r="BR706" i="9" s="1"/>
  <c r="BR715" i="9"/>
  <c r="BC728" i="9"/>
  <c r="BO728" i="9" s="1"/>
  <c r="BF728" i="9"/>
  <c r="BB728" i="9"/>
  <c r="BN728" i="9" s="1"/>
  <c r="BG728" i="9"/>
  <c r="BD728" i="9"/>
  <c r="BP728" i="9" s="1"/>
  <c r="BA728" i="9"/>
  <c r="BH728" i="9" s="1"/>
  <c r="BM728" i="9" s="1"/>
  <c r="BC993" i="9"/>
  <c r="BO993" i="9" s="1"/>
  <c r="BF993" i="9"/>
  <c r="BB993" i="9"/>
  <c r="BN993" i="9" s="1"/>
  <c r="BA993" i="9"/>
  <c r="BH993" i="9" s="1"/>
  <c r="BM993" i="9" s="1"/>
  <c r="BD993" i="9"/>
  <c r="BP993" i="9" s="1"/>
  <c r="BG993" i="9"/>
  <c r="BE993" i="9"/>
  <c r="BB564" i="9"/>
  <c r="BN564" i="9" s="1"/>
  <c r="BC564" i="9"/>
  <c r="BO564" i="9" s="1"/>
  <c r="BR547" i="9"/>
  <c r="BF546" i="9"/>
  <c r="BG546" i="9"/>
  <c r="BB546" i="9"/>
  <c r="BN546" i="9" s="1"/>
  <c r="BR539" i="9"/>
  <c r="BF538" i="9"/>
  <c r="BG538" i="9"/>
  <c r="BB538" i="9"/>
  <c r="BN538" i="9" s="1"/>
  <c r="BC530" i="9"/>
  <c r="BO530" i="9" s="1"/>
  <c r="BA530" i="9"/>
  <c r="BH530" i="9" s="1"/>
  <c r="BM530" i="9" s="1"/>
  <c r="BD530" i="9"/>
  <c r="BP530" i="9" s="1"/>
  <c r="BG520" i="9"/>
  <c r="BB520" i="9"/>
  <c r="BN520" i="9" s="1"/>
  <c r="BL580" i="9"/>
  <c r="BJ580" i="9" s="1"/>
  <c r="BR580" i="9" s="1"/>
  <c r="BK580" i="9"/>
  <c r="BI580" i="9" s="1"/>
  <c r="BK588" i="9"/>
  <c r="BI588" i="9" s="1"/>
  <c r="J4" i="19"/>
  <c r="BG599" i="9"/>
  <c r="BR600" i="9"/>
  <c r="BA1053" i="9"/>
  <c r="BH1053" i="9" s="1"/>
  <c r="BM1053" i="9" s="1"/>
  <c r="BE1053" i="9"/>
  <c r="BG1053" i="9"/>
  <c r="BF1053" i="9"/>
  <c r="BD1053" i="9"/>
  <c r="BP1053" i="9" s="1"/>
  <c r="BC1053" i="9"/>
  <c r="BO1053" i="9" s="1"/>
  <c r="BB1053" i="9"/>
  <c r="BN1053" i="9" s="1"/>
  <c r="BK1066" i="9"/>
  <c r="BI1066" i="9" s="1"/>
  <c r="BL1066" i="9"/>
  <c r="BJ1066" i="9" s="1"/>
  <c r="BR1066" i="9" s="1"/>
  <c r="BK1075" i="9"/>
  <c r="BI1075" i="9" s="1"/>
  <c r="BL1075" i="9"/>
  <c r="BJ1075" i="9" s="1"/>
  <c r="BR1075" i="9" s="1"/>
  <c r="BB530" i="9"/>
  <c r="BN530" i="9" s="1"/>
  <c r="BD528" i="9"/>
  <c r="BP528" i="9" s="1"/>
  <c r="BA520" i="9"/>
  <c r="BH520" i="9" s="1"/>
  <c r="BM520" i="9" s="1"/>
  <c r="BK553" i="9"/>
  <c r="BI553" i="9" s="1"/>
  <c r="BE551" i="9"/>
  <c r="BB551" i="9"/>
  <c r="BN551" i="9" s="1"/>
  <c r="BC551" i="9"/>
  <c r="BO551" i="9" s="1"/>
  <c r="BK545" i="9"/>
  <c r="BI545" i="9" s="1"/>
  <c r="BE543" i="9"/>
  <c r="BB543" i="9"/>
  <c r="BN543" i="9" s="1"/>
  <c r="BC543" i="9"/>
  <c r="BO543" i="9" s="1"/>
  <c r="BE535" i="9"/>
  <c r="BA535" i="9"/>
  <c r="BH535" i="9" s="1"/>
  <c r="BM535" i="9" s="1"/>
  <c r="BD535" i="9"/>
  <c r="BP535" i="9" s="1"/>
  <c r="BF535" i="9"/>
  <c r="BG535" i="9"/>
  <c r="BK529" i="9"/>
  <c r="BI529" i="9" s="1"/>
  <c r="BE523" i="9"/>
  <c r="BA523" i="9"/>
  <c r="BH523" i="9" s="1"/>
  <c r="BM523" i="9" s="1"/>
  <c r="BF523" i="9"/>
  <c r="BD523" i="9"/>
  <c r="BP523" i="9" s="1"/>
  <c r="BG523" i="9"/>
  <c r="BC580" i="9"/>
  <c r="BO580" i="9" s="1"/>
  <c r="BF580" i="9"/>
  <c r="BB580" i="9"/>
  <c r="BN580" i="9" s="1"/>
  <c r="BL582" i="9"/>
  <c r="BJ582" i="9" s="1"/>
  <c r="BC588" i="9"/>
  <c r="BO588" i="9" s="1"/>
  <c r="BF588" i="9"/>
  <c r="BB588" i="9"/>
  <c r="BN588" i="9" s="1"/>
  <c r="BG680" i="9"/>
  <c r="BE727" i="9"/>
  <c r="BG727" i="9"/>
  <c r="BB727" i="9"/>
  <c r="BN727" i="9" s="1"/>
  <c r="BF727" i="9"/>
  <c r="BD727" i="9"/>
  <c r="BP727" i="9" s="1"/>
  <c r="BA727" i="9"/>
  <c r="BH727" i="9" s="1"/>
  <c r="BM727" i="9" s="1"/>
  <c r="BL967" i="9"/>
  <c r="BJ967" i="9" s="1"/>
  <c r="BR967" i="9" s="1"/>
  <c r="BK967" i="9"/>
  <c r="BI967" i="9" s="1"/>
  <c r="BR529" i="9"/>
  <c r="BK521" i="9"/>
  <c r="BI521" i="9" s="1"/>
  <c r="BL521" i="9"/>
  <c r="BJ521" i="9" s="1"/>
  <c r="BR521" i="9" s="1"/>
  <c r="BD581" i="9"/>
  <c r="BP581" i="9" s="1"/>
  <c r="BD589" i="9"/>
  <c r="BP589" i="9" s="1"/>
  <c r="BQ590" i="9"/>
  <c r="I12" i="19"/>
  <c r="BL726" i="9"/>
  <c r="BJ726" i="9" s="1"/>
  <c r="BR726" i="9" s="1"/>
  <c r="BK726" i="9"/>
  <c r="BI726" i="9" s="1"/>
  <c r="BA736" i="9"/>
  <c r="BH736" i="9" s="1"/>
  <c r="BM736" i="9" s="1"/>
  <c r="BE736" i="9"/>
  <c r="BG736" i="9"/>
  <c r="BF736" i="9"/>
  <c r="BC736" i="9"/>
  <c r="BO736" i="9" s="1"/>
  <c r="BB736" i="9"/>
  <c r="BN736" i="9" s="1"/>
  <c r="BE764" i="9"/>
  <c r="BG764" i="9"/>
  <c r="BC764" i="9"/>
  <c r="BO764" i="9" s="1"/>
  <c r="BF764" i="9"/>
  <c r="BB764" i="9"/>
  <c r="BN764" i="9" s="1"/>
  <c r="BD764" i="9"/>
  <c r="BP764" i="9" s="1"/>
  <c r="BA764" i="9"/>
  <c r="BH764" i="9" s="1"/>
  <c r="BM764" i="9" s="1"/>
  <c r="BB788" i="9"/>
  <c r="BN788" i="9" s="1"/>
  <c r="BA788" i="9"/>
  <c r="BH788" i="9" s="1"/>
  <c r="BM788" i="9" s="1"/>
  <c r="BE788" i="9"/>
  <c r="BG788" i="9"/>
  <c r="BF788" i="9"/>
  <c r="BD788" i="9"/>
  <c r="BP788" i="9" s="1"/>
  <c r="BC528" i="9"/>
  <c r="BO528" i="9" s="1"/>
  <c r="BA564" i="9"/>
  <c r="BH564" i="9" s="1"/>
  <c r="BM564" i="9" s="1"/>
  <c r="BA553" i="9"/>
  <c r="BH553" i="9" s="1"/>
  <c r="BM553" i="9" s="1"/>
  <c r="BD553" i="9"/>
  <c r="BP553" i="9" s="1"/>
  <c r="BA545" i="9"/>
  <c r="BH545" i="9" s="1"/>
  <c r="BM545" i="9" s="1"/>
  <c r="BD545" i="9"/>
  <c r="BP545" i="9" s="1"/>
  <c r="BF545" i="9"/>
  <c r="BG545" i="9"/>
  <c r="BF537" i="9"/>
  <c r="BD537" i="9"/>
  <c r="BP537" i="9" s="1"/>
  <c r="BG537" i="9"/>
  <c r="BB529" i="9"/>
  <c r="BN529" i="9" s="1"/>
  <c r="BC529" i="9"/>
  <c r="BO529" i="9" s="1"/>
  <c r="BG521" i="9"/>
  <c r="BB521" i="9"/>
  <c r="BN521" i="9" s="1"/>
  <c r="BC521" i="9"/>
  <c r="BO521" i="9" s="1"/>
  <c r="BA580" i="9"/>
  <c r="BH580" i="9" s="1"/>
  <c r="BM580" i="9" s="1"/>
  <c r="BB582" i="9"/>
  <c r="BN582" i="9" s="1"/>
  <c r="BA582" i="9"/>
  <c r="BH582" i="9" s="1"/>
  <c r="BM582" i="9" s="1"/>
  <c r="BB590" i="9"/>
  <c r="BN590" i="9" s="1"/>
  <c r="BA590" i="9"/>
  <c r="BH590" i="9" s="1"/>
  <c r="BM590" i="9" s="1"/>
  <c r="BE595" i="9"/>
  <c r="BG595" i="9"/>
  <c r="BC595" i="9"/>
  <c r="BO595" i="9" s="1"/>
  <c r="BF595" i="9"/>
  <c r="BB595" i="9"/>
  <c r="BN595" i="9" s="1"/>
  <c r="J12" i="19"/>
  <c r="BD599" i="9"/>
  <c r="BP599" i="9" s="1"/>
  <c r="BE807" i="9"/>
  <c r="BG807" i="9"/>
  <c r="BC807" i="9"/>
  <c r="BO807" i="9" s="1"/>
  <c r="BF807" i="9"/>
  <c r="BB807" i="9"/>
  <c r="BN807" i="9" s="1"/>
  <c r="BD807" i="9"/>
  <c r="BP807" i="9" s="1"/>
  <c r="BA807" i="9"/>
  <c r="BH807" i="9" s="1"/>
  <c r="BM807" i="9" s="1"/>
  <c r="BC848" i="9"/>
  <c r="BO848" i="9" s="1"/>
  <c r="BF848" i="9"/>
  <c r="BB848" i="9"/>
  <c r="BN848" i="9" s="1"/>
  <c r="BA848" i="9"/>
  <c r="BH848" i="9" s="1"/>
  <c r="BM848" i="9" s="1"/>
  <c r="BG848" i="9"/>
  <c r="BL936" i="9"/>
  <c r="BJ936" i="9" s="1"/>
  <c r="BR936" i="9" s="1"/>
  <c r="BK936" i="9"/>
  <c r="BI936" i="9" s="1"/>
  <c r="BB986" i="9"/>
  <c r="BN986" i="9" s="1"/>
  <c r="BA986" i="9"/>
  <c r="BH986" i="9" s="1"/>
  <c r="BM986" i="9" s="1"/>
  <c r="BD986" i="9"/>
  <c r="BP986" i="9" s="1"/>
  <c r="BC986" i="9"/>
  <c r="BO986" i="9" s="1"/>
  <c r="BG986" i="9"/>
  <c r="BK1041" i="9"/>
  <c r="BI1041" i="9" s="1"/>
  <c r="BL1041" i="9"/>
  <c r="BJ1041" i="9" s="1"/>
  <c r="BR1041" i="9" s="1"/>
  <c r="BR1058" i="9"/>
  <c r="BK1082" i="9"/>
  <c r="BI1082" i="9" s="1"/>
  <c r="BL1082" i="9"/>
  <c r="BJ1082" i="9" s="1"/>
  <c r="BR1082" i="9" s="1"/>
  <c r="BK1090" i="9"/>
  <c r="BI1090" i="9" s="1"/>
  <c r="BL1090" i="9"/>
  <c r="BJ1090" i="9" s="1"/>
  <c r="BR1090" i="9" s="1"/>
  <c r="BQ596" i="9"/>
  <c r="BL810" i="9"/>
  <c r="BJ810" i="9" s="1"/>
  <c r="BR810" i="9" s="1"/>
  <c r="BA812" i="9"/>
  <c r="BH812" i="9" s="1"/>
  <c r="BM812" i="9" s="1"/>
  <c r="BE812" i="9"/>
  <c r="BG812" i="9"/>
  <c r="BC812" i="9"/>
  <c r="BO812" i="9" s="1"/>
  <c r="BF812" i="9"/>
  <c r="BD812" i="9"/>
  <c r="BP812" i="9" s="1"/>
  <c r="BB812" i="9"/>
  <c r="BN812" i="9" s="1"/>
  <c r="BA830" i="9"/>
  <c r="BH830" i="9" s="1"/>
  <c r="BM830" i="9" s="1"/>
  <c r="BE830" i="9"/>
  <c r="BG830" i="9"/>
  <c r="BC830" i="9"/>
  <c r="BO830" i="9" s="1"/>
  <c r="BF830" i="9"/>
  <c r="BD830" i="9"/>
  <c r="BP830" i="9" s="1"/>
  <c r="BE862" i="9"/>
  <c r="BG862" i="9"/>
  <c r="BC862" i="9"/>
  <c r="BO862" i="9" s="1"/>
  <c r="BF862" i="9"/>
  <c r="BB862" i="9"/>
  <c r="BN862" i="9" s="1"/>
  <c r="BD862" i="9"/>
  <c r="BP862" i="9" s="1"/>
  <c r="BA862" i="9"/>
  <c r="BH862" i="9" s="1"/>
  <c r="BM862" i="9" s="1"/>
  <c r="BC936" i="9"/>
  <c r="BO936" i="9" s="1"/>
  <c r="BF936" i="9"/>
  <c r="BB936" i="9"/>
  <c r="BN936" i="9" s="1"/>
  <c r="BA936" i="9"/>
  <c r="BH936" i="9" s="1"/>
  <c r="BM936" i="9" s="1"/>
  <c r="BD936" i="9"/>
  <c r="BP936" i="9" s="1"/>
  <c r="BG936" i="9"/>
  <c r="BL947" i="9"/>
  <c r="BJ947" i="9" s="1"/>
  <c r="BK952" i="9"/>
  <c r="BI952" i="9" s="1"/>
  <c r="BL952" i="9"/>
  <c r="BJ952" i="9" s="1"/>
  <c r="BR952" i="9" s="1"/>
  <c r="BE992" i="9"/>
  <c r="BG992" i="9"/>
  <c r="BC992" i="9"/>
  <c r="BO992" i="9" s="1"/>
  <c r="BF992" i="9"/>
  <c r="BB992" i="9"/>
  <c r="BN992" i="9" s="1"/>
  <c r="BD992" i="9"/>
  <c r="BP992" i="9" s="1"/>
  <c r="BA992" i="9"/>
  <c r="BH992" i="9" s="1"/>
  <c r="BM992" i="9" s="1"/>
  <c r="BK1026" i="9"/>
  <c r="BI1026" i="9" s="1"/>
  <c r="BL1026" i="9"/>
  <c r="BJ1026" i="9" s="1"/>
  <c r="BR1026" i="9" s="1"/>
  <c r="BA1041" i="9"/>
  <c r="BH1041" i="9" s="1"/>
  <c r="BM1041" i="9" s="1"/>
  <c r="BG1041" i="9"/>
  <c r="BD1041" i="9"/>
  <c r="BP1041" i="9" s="1"/>
  <c r="BF1041" i="9"/>
  <c r="BC1041" i="9"/>
  <c r="BO1041" i="9" s="1"/>
  <c r="BB1041" i="9"/>
  <c r="BN1041" i="9" s="1"/>
  <c r="BQ810" i="9"/>
  <c r="BB871" i="9"/>
  <c r="BN871" i="9" s="1"/>
  <c r="BA871" i="9"/>
  <c r="BH871" i="9" s="1"/>
  <c r="BM871" i="9" s="1"/>
  <c r="BD871" i="9"/>
  <c r="BP871" i="9" s="1"/>
  <c r="BC871" i="9"/>
  <c r="BO871" i="9" s="1"/>
  <c r="BG871" i="9"/>
  <c r="BL914" i="9"/>
  <c r="BJ914" i="9" s="1"/>
  <c r="BR914" i="9" s="1"/>
  <c r="BK914" i="9"/>
  <c r="BI914" i="9" s="1"/>
  <c r="BQ947" i="9"/>
  <c r="BL951" i="9"/>
  <c r="BJ951" i="9" s="1"/>
  <c r="BR951" i="9" s="1"/>
  <c r="BK951" i="9"/>
  <c r="BI951" i="9" s="1"/>
  <c r="BE1001" i="9"/>
  <c r="BG1001" i="9"/>
  <c r="BA1001" i="9"/>
  <c r="BH1001" i="9" s="1"/>
  <c r="BM1001" i="9" s="1"/>
  <c r="BF1001" i="9"/>
  <c r="BD1001" i="9"/>
  <c r="BP1001" i="9" s="1"/>
  <c r="BC1001" i="9"/>
  <c r="BO1001" i="9" s="1"/>
  <c r="BB1001" i="9"/>
  <c r="BN1001" i="9" s="1"/>
  <c r="BB1026" i="9"/>
  <c r="BN1026" i="9" s="1"/>
  <c r="BA1026" i="9"/>
  <c r="BH1026" i="9" s="1"/>
  <c r="BM1026" i="9" s="1"/>
  <c r="BG1026" i="9"/>
  <c r="BD1026" i="9"/>
  <c r="BP1026" i="9" s="1"/>
  <c r="BF1026" i="9"/>
  <c r="BC1026" i="9"/>
  <c r="BO1026" i="9" s="1"/>
  <c r="BL1032" i="9"/>
  <c r="BJ1032" i="9" s="1"/>
  <c r="BR1032" i="9" s="1"/>
  <c r="BK1032" i="9"/>
  <c r="BI1032" i="9" s="1"/>
  <c r="BA865" i="9"/>
  <c r="BH865" i="9" s="1"/>
  <c r="BM865" i="9" s="1"/>
  <c r="BD865" i="9"/>
  <c r="BP865" i="9" s="1"/>
  <c r="BE865" i="9"/>
  <c r="BB865" i="9"/>
  <c r="BN865" i="9" s="1"/>
  <c r="BC865" i="9"/>
  <c r="BO865" i="9" s="1"/>
  <c r="BF865" i="9"/>
  <c r="BQ745" i="9"/>
  <c r="BA769" i="9"/>
  <c r="BH769" i="9" s="1"/>
  <c r="BM769" i="9" s="1"/>
  <c r="BE769" i="9"/>
  <c r="BG769" i="9"/>
  <c r="BC769" i="9"/>
  <c r="BO769" i="9" s="1"/>
  <c r="BF769" i="9"/>
  <c r="BD769" i="9"/>
  <c r="BP769" i="9" s="1"/>
  <c r="BB769" i="9"/>
  <c r="BN769" i="9" s="1"/>
  <c r="BC787" i="9"/>
  <c r="BO787" i="9" s="1"/>
  <c r="BF787" i="9"/>
  <c r="BA787" i="9"/>
  <c r="BH787" i="9" s="1"/>
  <c r="BM787" i="9" s="1"/>
  <c r="BD787" i="9"/>
  <c r="BP787" i="9" s="1"/>
  <c r="BB787" i="9"/>
  <c r="BN787" i="9" s="1"/>
  <c r="BC914" i="9"/>
  <c r="BO914" i="9" s="1"/>
  <c r="BF914" i="9"/>
  <c r="BB914" i="9"/>
  <c r="BN914" i="9" s="1"/>
  <c r="BA914" i="9"/>
  <c r="BH914" i="9" s="1"/>
  <c r="BM914" i="9" s="1"/>
  <c r="BD914" i="9"/>
  <c r="BP914" i="9" s="1"/>
  <c r="BG914" i="9"/>
  <c r="BC985" i="9"/>
  <c r="BO985" i="9" s="1"/>
  <c r="BF985" i="9"/>
  <c r="BB985" i="9"/>
  <c r="BN985" i="9" s="1"/>
  <c r="BA985" i="9"/>
  <c r="BH985" i="9" s="1"/>
  <c r="BM985" i="9" s="1"/>
  <c r="BE985" i="9"/>
  <c r="BD985" i="9"/>
  <c r="BP985" i="9" s="1"/>
  <c r="BC1032" i="9"/>
  <c r="BO1032" i="9" s="1"/>
  <c r="BF1032" i="9"/>
  <c r="BB1032" i="9"/>
  <c r="BN1032" i="9" s="1"/>
  <c r="BA1032" i="9"/>
  <c r="BH1032" i="9" s="1"/>
  <c r="BM1032" i="9" s="1"/>
  <c r="BG1032" i="9"/>
  <c r="BD1032" i="9"/>
  <c r="BP1032" i="9" s="1"/>
  <c r="BL1042" i="9"/>
  <c r="BJ1042" i="9" s="1"/>
  <c r="BR1042" i="9" s="1"/>
  <c r="BK1042" i="9"/>
  <c r="BI1042" i="9" s="1"/>
  <c r="BR1106" i="9"/>
  <c r="BB598" i="9"/>
  <c r="BN598" i="9" s="1"/>
  <c r="BA598" i="9"/>
  <c r="BH598" i="9" s="1"/>
  <c r="BM598" i="9" s="1"/>
  <c r="BE935" i="9"/>
  <c r="BG935" i="9"/>
  <c r="BC935" i="9"/>
  <c r="BO935" i="9" s="1"/>
  <c r="BF935" i="9"/>
  <c r="BB935" i="9"/>
  <c r="BN935" i="9" s="1"/>
  <c r="BD935" i="9"/>
  <c r="BP935" i="9" s="1"/>
  <c r="BA935" i="9"/>
  <c r="BH935" i="9" s="1"/>
  <c r="BM935" i="9" s="1"/>
  <c r="BK960" i="9"/>
  <c r="BI960" i="9" s="1"/>
  <c r="BL960" i="9"/>
  <c r="BJ960" i="9" s="1"/>
  <c r="BR960" i="9" s="1"/>
  <c r="BK1052" i="9"/>
  <c r="BI1052" i="9" s="1"/>
  <c r="BL1052" i="9"/>
  <c r="BJ1052" i="9" s="1"/>
  <c r="BR1052" i="9" s="1"/>
  <c r="BL1063" i="9"/>
  <c r="BJ1063" i="9" s="1"/>
  <c r="BR1063" i="9" s="1"/>
  <c r="BQ1106" i="9"/>
  <c r="AT1106" i="9"/>
  <c r="BK755" i="9"/>
  <c r="BI755" i="9" s="1"/>
  <c r="BL822" i="9"/>
  <c r="BJ822" i="9" s="1"/>
  <c r="BR822" i="9" s="1"/>
  <c r="BK822" i="9"/>
  <c r="BI822" i="9" s="1"/>
  <c r="BC808" i="9"/>
  <c r="BO808" i="9" s="1"/>
  <c r="BF808" i="9"/>
  <c r="BA808" i="9"/>
  <c r="BH808" i="9" s="1"/>
  <c r="BM808" i="9" s="1"/>
  <c r="BE808" i="9"/>
  <c r="BG808" i="9"/>
  <c r="BD808" i="9"/>
  <c r="BP808" i="9" s="1"/>
  <c r="BD848" i="9"/>
  <c r="BP848" i="9" s="1"/>
  <c r="BC870" i="9"/>
  <c r="BO870" i="9" s="1"/>
  <c r="BF870" i="9"/>
  <c r="BB870" i="9"/>
  <c r="BN870" i="9" s="1"/>
  <c r="BA870" i="9"/>
  <c r="BH870" i="9" s="1"/>
  <c r="BM870" i="9" s="1"/>
  <c r="BE870" i="9"/>
  <c r="BD870" i="9"/>
  <c r="BP870" i="9" s="1"/>
  <c r="BF986" i="9"/>
  <c r="BL986" i="9" s="1"/>
  <c r="BJ986" i="9" s="1"/>
  <c r="BR986" i="9" s="1"/>
  <c r="BR1040" i="9"/>
  <c r="BQ1044" i="9"/>
  <c r="BL1081" i="9"/>
  <c r="BJ1081" i="9" s="1"/>
  <c r="BR1081" i="9" s="1"/>
  <c r="BK1081" i="9"/>
  <c r="BI1081" i="9" s="1"/>
  <c r="BC1089" i="9"/>
  <c r="BO1089" i="9" s="1"/>
  <c r="BF1089" i="9"/>
  <c r="BB1089" i="9"/>
  <c r="BN1089" i="9" s="1"/>
  <c r="BA1089" i="9"/>
  <c r="BH1089" i="9" s="1"/>
  <c r="BM1089" i="9" s="1"/>
  <c r="BE1089" i="9"/>
  <c r="BD1089" i="9"/>
  <c r="BP1089" i="9" s="1"/>
  <c r="BG1089" i="9"/>
  <c r="A129" i="9"/>
  <c r="B128" i="9"/>
  <c r="C128" i="9"/>
  <c r="BR755" i="9"/>
  <c r="BL950" i="9"/>
  <c r="BJ950" i="9" s="1"/>
  <c r="BR950" i="9" s="1"/>
  <c r="BB1066" i="9"/>
  <c r="BN1066" i="9" s="1"/>
  <c r="BA1066" i="9"/>
  <c r="BH1066" i="9" s="1"/>
  <c r="BM1066" i="9" s="1"/>
  <c r="BF1066" i="9"/>
  <c r="BD1066" i="9"/>
  <c r="BP1066" i="9" s="1"/>
  <c r="BC1066" i="9"/>
  <c r="BO1066" i="9" s="1"/>
  <c r="BB1075" i="9"/>
  <c r="BN1075" i="9" s="1"/>
  <c r="BA1075" i="9"/>
  <c r="BH1075" i="9" s="1"/>
  <c r="BM1075" i="9" s="1"/>
  <c r="BD1075" i="9"/>
  <c r="BP1075" i="9" s="1"/>
  <c r="BC1075" i="9"/>
  <c r="BO1075" i="9" s="1"/>
  <c r="BQ1086" i="9"/>
  <c r="BL1105" i="9"/>
  <c r="BJ1105" i="9" s="1"/>
  <c r="BR1105" i="9" s="1"/>
  <c r="BK1105" i="9"/>
  <c r="BI1105" i="9" s="1"/>
  <c r="BL699" i="9"/>
  <c r="BJ699" i="9" s="1"/>
  <c r="BR699" i="9" s="1"/>
  <c r="BK699" i="9"/>
  <c r="BI699" i="9" s="1"/>
  <c r="N964" i="9"/>
  <c r="I964" i="9"/>
  <c r="BB947" i="9"/>
  <c r="BN947" i="9" s="1"/>
  <c r="BA947" i="9"/>
  <c r="BH947" i="9" s="1"/>
  <c r="BM947" i="9" s="1"/>
  <c r="BC951" i="9"/>
  <c r="BO951" i="9" s="1"/>
  <c r="BF951" i="9"/>
  <c r="BB951" i="9"/>
  <c r="BN951" i="9" s="1"/>
  <c r="BA951" i="9"/>
  <c r="BH951" i="9" s="1"/>
  <c r="BM951" i="9" s="1"/>
  <c r="BE958" i="9"/>
  <c r="BG958" i="9"/>
  <c r="BC958" i="9"/>
  <c r="BO958" i="9" s="1"/>
  <c r="BF958" i="9"/>
  <c r="BB958" i="9"/>
  <c r="BN958" i="9" s="1"/>
  <c r="BE1021" i="9"/>
  <c r="BG1021" i="9"/>
  <c r="BB1021" i="9"/>
  <c r="BN1021" i="9" s="1"/>
  <c r="BA1021" i="9"/>
  <c r="BH1021" i="9" s="1"/>
  <c r="BM1021" i="9" s="1"/>
  <c r="BF1021" i="9"/>
  <c r="BR1024" i="9"/>
  <c r="BL1057" i="9"/>
  <c r="BJ1057" i="9" s="1"/>
  <c r="BR1057" i="9" s="1"/>
  <c r="BK1057" i="9"/>
  <c r="BI1057" i="9" s="1"/>
  <c r="BE1080" i="9"/>
  <c r="BG1080" i="9"/>
  <c r="BC1080" i="9"/>
  <c r="BO1080" i="9" s="1"/>
  <c r="BF1080" i="9"/>
  <c r="BB1080" i="9"/>
  <c r="BN1080" i="9" s="1"/>
  <c r="BD1080" i="9"/>
  <c r="BP1080" i="9" s="1"/>
  <c r="BC1105" i="9"/>
  <c r="BO1105" i="9" s="1"/>
  <c r="BF1105" i="9"/>
  <c r="BB1105" i="9"/>
  <c r="BN1105" i="9" s="1"/>
  <c r="BA1105" i="9"/>
  <c r="BH1105" i="9" s="1"/>
  <c r="BM1105" i="9" s="1"/>
  <c r="BD1105" i="9"/>
  <c r="BP1105" i="9" s="1"/>
  <c r="BG1105" i="9"/>
  <c r="A101" i="9"/>
  <c r="B100" i="9"/>
  <c r="BA655" i="9"/>
  <c r="BH655" i="9" s="1"/>
  <c r="BM655" i="9" s="1"/>
  <c r="BB655" i="9"/>
  <c r="BN655" i="9" s="1"/>
  <c r="BE655" i="9"/>
  <c r="BD655" i="9"/>
  <c r="BP655" i="9" s="1"/>
  <c r="BC655" i="9"/>
  <c r="BO655" i="9" s="1"/>
  <c r="BB782" i="9"/>
  <c r="BN782" i="9" s="1"/>
  <c r="BE782" i="9"/>
  <c r="BC782" i="9"/>
  <c r="BO782" i="9" s="1"/>
  <c r="BD782" i="9"/>
  <c r="BP782" i="9" s="1"/>
  <c r="BA782" i="9"/>
  <c r="BH782" i="9" s="1"/>
  <c r="BM782" i="9" s="1"/>
  <c r="BF782" i="9"/>
  <c r="BE795" i="9"/>
  <c r="BC795" i="9"/>
  <c r="BO795" i="9" s="1"/>
  <c r="BD795" i="9"/>
  <c r="BP795" i="9" s="1"/>
  <c r="BB795" i="9"/>
  <c r="BN795" i="9" s="1"/>
  <c r="BF795" i="9"/>
  <c r="BD847" i="9"/>
  <c r="BP847" i="9" s="1"/>
  <c r="BE847" i="9"/>
  <c r="BC847" i="9"/>
  <c r="BO847" i="9" s="1"/>
  <c r="BA847" i="9"/>
  <c r="BH847" i="9" s="1"/>
  <c r="BM847" i="9" s="1"/>
  <c r="BF847" i="9"/>
  <c r="BQ859" i="9"/>
  <c r="E206" i="9"/>
  <c r="BF525" i="9"/>
  <c r="BG524" i="9"/>
  <c r="BF517" i="9"/>
  <c r="BK517" i="9" s="1"/>
  <c r="BI517" i="9" s="1"/>
  <c r="BF585" i="9"/>
  <c r="BC585" i="9"/>
  <c r="BO585" i="9" s="1"/>
  <c r="BF593" i="9"/>
  <c r="BC593" i="9"/>
  <c r="BO593" i="9" s="1"/>
  <c r="I4" i="19"/>
  <c r="K4" i="19" s="1"/>
  <c r="L4" i="19" s="1"/>
  <c r="J9" i="19"/>
  <c r="BE682" i="9"/>
  <c r="BG715" i="9"/>
  <c r="BR912" i="9"/>
  <c r="BB915" i="9"/>
  <c r="BN915" i="9" s="1"/>
  <c r="BA915" i="9"/>
  <c r="BH915" i="9" s="1"/>
  <c r="BM915" i="9" s="1"/>
  <c r="BB937" i="9"/>
  <c r="BN937" i="9" s="1"/>
  <c r="BA937" i="9"/>
  <c r="BH937" i="9" s="1"/>
  <c r="BM937" i="9" s="1"/>
  <c r="BG947" i="9"/>
  <c r="BG951" i="9"/>
  <c r="BL959" i="9"/>
  <c r="BJ959" i="9" s="1"/>
  <c r="BR959" i="9" s="1"/>
  <c r="BK959" i="9"/>
  <c r="BI959" i="9" s="1"/>
  <c r="BD960" i="9"/>
  <c r="BP960" i="9" s="1"/>
  <c r="BD967" i="9"/>
  <c r="BP967" i="9" s="1"/>
  <c r="BB994" i="9"/>
  <c r="BN994" i="9" s="1"/>
  <c r="BA994" i="9"/>
  <c r="BH994" i="9" s="1"/>
  <c r="BM994" i="9" s="1"/>
  <c r="BE1023" i="9"/>
  <c r="BG1023" i="9"/>
  <c r="BA1023" i="9"/>
  <c r="BH1023" i="9" s="1"/>
  <c r="BM1023" i="9" s="1"/>
  <c r="BF1023" i="9"/>
  <c r="BD1023" i="9"/>
  <c r="BP1023" i="9" s="1"/>
  <c r="BL1035" i="9"/>
  <c r="BJ1035" i="9" s="1"/>
  <c r="BR1035" i="9" s="1"/>
  <c r="BK1043" i="9"/>
  <c r="BI1043" i="9" s="1"/>
  <c r="BL1043" i="9"/>
  <c r="BJ1043" i="9" s="1"/>
  <c r="BR1043" i="9" s="1"/>
  <c r="BQ1054" i="9"/>
  <c r="BK1074" i="9"/>
  <c r="BI1074" i="9" s="1"/>
  <c r="BL1074" i="9"/>
  <c r="BJ1074" i="9" s="1"/>
  <c r="BR1074" i="9" s="1"/>
  <c r="BR1086" i="9"/>
  <c r="BR1095" i="9"/>
  <c r="C99" i="9"/>
  <c r="B99" i="9"/>
  <c r="BF524" i="9"/>
  <c r="BG585" i="9"/>
  <c r="BF586" i="9"/>
  <c r="BC586" i="9"/>
  <c r="BO586" i="9" s="1"/>
  <c r="BG593" i="9"/>
  <c r="BF594" i="9"/>
  <c r="BC594" i="9"/>
  <c r="BO594" i="9" s="1"/>
  <c r="BB766" i="9"/>
  <c r="BN766" i="9" s="1"/>
  <c r="BA766" i="9"/>
  <c r="BH766" i="9" s="1"/>
  <c r="BM766" i="9" s="1"/>
  <c r="BG782" i="9"/>
  <c r="BL799" i="9"/>
  <c r="BJ799" i="9" s="1"/>
  <c r="BR799" i="9" s="1"/>
  <c r="BK799" i="9"/>
  <c r="BI799" i="9" s="1"/>
  <c r="BB809" i="9"/>
  <c r="BN809" i="9" s="1"/>
  <c r="BA809" i="9"/>
  <c r="BH809" i="9" s="1"/>
  <c r="BM809" i="9" s="1"/>
  <c r="BB849" i="9"/>
  <c r="BN849" i="9" s="1"/>
  <c r="BA849" i="9"/>
  <c r="BH849" i="9" s="1"/>
  <c r="BM849" i="9" s="1"/>
  <c r="BB881" i="9"/>
  <c r="BN881" i="9" s="1"/>
  <c r="BA881" i="9"/>
  <c r="BH881" i="9" s="1"/>
  <c r="BM881" i="9" s="1"/>
  <c r="BG915" i="9"/>
  <c r="BB925" i="9"/>
  <c r="BN925" i="9" s="1"/>
  <c r="BA925" i="9"/>
  <c r="BH925" i="9" s="1"/>
  <c r="BM925" i="9" s="1"/>
  <c r="BG937" i="9"/>
  <c r="BB952" i="9"/>
  <c r="BN952" i="9" s="1"/>
  <c r="BA952" i="9"/>
  <c r="BH952" i="9" s="1"/>
  <c r="BM952" i="9" s="1"/>
  <c r="BC959" i="9"/>
  <c r="BO959" i="9" s="1"/>
  <c r="BF959" i="9"/>
  <c r="BB959" i="9"/>
  <c r="BN959" i="9" s="1"/>
  <c r="BA959" i="9"/>
  <c r="BH959" i="9" s="1"/>
  <c r="BM959" i="9" s="1"/>
  <c r="BE966" i="9"/>
  <c r="BG966" i="9"/>
  <c r="BC966" i="9"/>
  <c r="BO966" i="9" s="1"/>
  <c r="BF966" i="9"/>
  <c r="BB966" i="9"/>
  <c r="BN966" i="9" s="1"/>
  <c r="BG994" i="9"/>
  <c r="BR1004" i="9"/>
  <c r="BQ1035" i="9"/>
  <c r="BE1037" i="9"/>
  <c r="BG1037" i="9"/>
  <c r="BA1037" i="9"/>
  <c r="BH1037" i="9" s="1"/>
  <c r="BM1037" i="9" s="1"/>
  <c r="BF1037" i="9"/>
  <c r="BD1037" i="9"/>
  <c r="BP1037" i="9" s="1"/>
  <c r="BC1037" i="9"/>
  <c r="BO1037" i="9" s="1"/>
  <c r="BC1042" i="9"/>
  <c r="BO1042" i="9" s="1"/>
  <c r="BB1043" i="9"/>
  <c r="BN1043" i="9" s="1"/>
  <c r="BG1043" i="9"/>
  <c r="BF1043" i="9"/>
  <c r="BD1043" i="9"/>
  <c r="BP1043" i="9" s="1"/>
  <c r="BL1065" i="9"/>
  <c r="BJ1065" i="9" s="1"/>
  <c r="BR1065" i="9" s="1"/>
  <c r="BK1065" i="9"/>
  <c r="BI1065" i="9" s="1"/>
  <c r="BF1075" i="9"/>
  <c r="BB1090" i="9"/>
  <c r="BN1090" i="9" s="1"/>
  <c r="BA1090" i="9"/>
  <c r="BH1090" i="9" s="1"/>
  <c r="BM1090" i="9" s="1"/>
  <c r="BD1090" i="9"/>
  <c r="BP1090" i="9" s="1"/>
  <c r="BC1090" i="9"/>
  <c r="BO1090" i="9" s="1"/>
  <c r="BG1090" i="9"/>
  <c r="BL1097" i="9"/>
  <c r="BJ1097" i="9" s="1"/>
  <c r="BR1097" i="9" s="1"/>
  <c r="BK1097" i="9"/>
  <c r="BI1097" i="9" s="1"/>
  <c r="C84" i="9"/>
  <c r="C98" i="9"/>
  <c r="B98" i="9"/>
  <c r="BM571" i="9"/>
  <c r="B6" i="20"/>
  <c r="B411" i="9"/>
  <c r="C20" i="12"/>
  <c r="B21" i="12"/>
  <c r="BG594" i="9"/>
  <c r="BM645" i="9"/>
  <c r="BM638" i="9"/>
  <c r="BM632" i="9"/>
  <c r="BC682" i="9"/>
  <c r="BO682" i="9" s="1"/>
  <c r="BE725" i="9"/>
  <c r="BG725" i="9"/>
  <c r="BC725" i="9"/>
  <c r="BO725" i="9" s="1"/>
  <c r="BF725" i="9"/>
  <c r="BB744" i="9"/>
  <c r="BN744" i="9" s="1"/>
  <c r="BA744" i="9"/>
  <c r="BH744" i="9" s="1"/>
  <c r="BM744" i="9" s="1"/>
  <c r="BE757" i="9"/>
  <c r="BG757" i="9"/>
  <c r="BC757" i="9"/>
  <c r="BO757" i="9" s="1"/>
  <c r="BF757" i="9"/>
  <c r="BE786" i="9"/>
  <c r="BG786" i="9"/>
  <c r="BC786" i="9"/>
  <c r="BO786" i="9" s="1"/>
  <c r="BF786" i="9"/>
  <c r="BB786" i="9"/>
  <c r="BN786" i="9" s="1"/>
  <c r="BC799" i="9"/>
  <c r="BO799" i="9" s="1"/>
  <c r="BF799" i="9"/>
  <c r="BA799" i="9"/>
  <c r="BH799" i="9" s="1"/>
  <c r="BM799" i="9" s="1"/>
  <c r="BB891" i="9"/>
  <c r="BN891" i="9" s="1"/>
  <c r="BA891" i="9"/>
  <c r="BH891" i="9" s="1"/>
  <c r="BM891" i="9" s="1"/>
  <c r="BC947" i="9"/>
  <c r="BO947" i="9" s="1"/>
  <c r="BE984" i="9"/>
  <c r="BG984" i="9"/>
  <c r="BC984" i="9"/>
  <c r="BO984" i="9" s="1"/>
  <c r="BF984" i="9"/>
  <c r="BB984" i="9"/>
  <c r="BN984" i="9" s="1"/>
  <c r="BA1005" i="9"/>
  <c r="BH1005" i="9" s="1"/>
  <c r="BM1005" i="9" s="1"/>
  <c r="BG1005" i="9"/>
  <c r="BD1005" i="9"/>
  <c r="BP1005" i="9" s="1"/>
  <c r="BF1005" i="9"/>
  <c r="BL1028" i="9"/>
  <c r="BJ1028" i="9" s="1"/>
  <c r="BR1028" i="9" s="1"/>
  <c r="BA1035" i="9"/>
  <c r="BH1035" i="9" s="1"/>
  <c r="BM1035" i="9" s="1"/>
  <c r="BG1035" i="9"/>
  <c r="BD1035" i="9"/>
  <c r="BP1035" i="9" s="1"/>
  <c r="BF1035" i="9"/>
  <c r="BL1062" i="9"/>
  <c r="BJ1062" i="9" s="1"/>
  <c r="BR1062" i="9" s="1"/>
  <c r="BK1062" i="9"/>
  <c r="BI1062" i="9" s="1"/>
  <c r="BG1066" i="9"/>
  <c r="BC1073" i="9"/>
  <c r="BO1073" i="9" s="1"/>
  <c r="BF1073" i="9"/>
  <c r="BB1073" i="9"/>
  <c r="BN1073" i="9" s="1"/>
  <c r="BE1073" i="9"/>
  <c r="BG1073" i="9"/>
  <c r="BD1073" i="9"/>
  <c r="BP1073" i="9" s="1"/>
  <c r="BG1075" i="9"/>
  <c r="BE1104" i="9"/>
  <c r="BG1104" i="9"/>
  <c r="BC1104" i="9"/>
  <c r="BO1104" i="9" s="1"/>
  <c r="BF1104" i="9"/>
  <c r="BB1104" i="9"/>
  <c r="BN1104" i="9" s="1"/>
  <c r="BD1104" i="9"/>
  <c r="BP1104" i="9" s="1"/>
  <c r="BA1104" i="9"/>
  <c r="BH1104" i="9" s="1"/>
  <c r="BM1104" i="9" s="1"/>
  <c r="BC856" i="9"/>
  <c r="BO856" i="9" s="1"/>
  <c r="BE856" i="9"/>
  <c r="BD856" i="9"/>
  <c r="BP856" i="9" s="1"/>
  <c r="BB856" i="9"/>
  <c r="BN856" i="9" s="1"/>
  <c r="BG856" i="9"/>
  <c r="BK911" i="9"/>
  <c r="BI911" i="9" s="1"/>
  <c r="H419" i="9"/>
  <c r="F419" i="9"/>
  <c r="E428" i="9"/>
  <c r="BE685" i="9"/>
  <c r="BG685" i="9"/>
  <c r="BC685" i="9"/>
  <c r="BO685" i="9" s="1"/>
  <c r="BF685" i="9"/>
  <c r="BB715" i="9"/>
  <c r="BN715" i="9" s="1"/>
  <c r="BA715" i="9"/>
  <c r="BH715" i="9" s="1"/>
  <c r="BM715" i="9" s="1"/>
  <c r="BA958" i="9"/>
  <c r="BH958" i="9" s="1"/>
  <c r="BM958" i="9" s="1"/>
  <c r="BB960" i="9"/>
  <c r="BN960" i="9" s="1"/>
  <c r="BA960" i="9"/>
  <c r="BH960" i="9" s="1"/>
  <c r="BM960" i="9" s="1"/>
  <c r="BC967" i="9"/>
  <c r="BO967" i="9" s="1"/>
  <c r="BF967" i="9"/>
  <c r="BB967" i="9"/>
  <c r="BN967" i="9" s="1"/>
  <c r="BA967" i="9"/>
  <c r="BH967" i="9" s="1"/>
  <c r="BM967" i="9" s="1"/>
  <c r="BQ1028" i="9"/>
  <c r="BB1042" i="9"/>
  <c r="BN1042" i="9" s="1"/>
  <c r="BA1042" i="9"/>
  <c r="BH1042" i="9" s="1"/>
  <c r="BM1042" i="9" s="1"/>
  <c r="BG1042" i="9"/>
  <c r="BF1042" i="9"/>
  <c r="BD1042" i="9"/>
  <c r="BP1042" i="9" s="1"/>
  <c r="BB1082" i="9"/>
  <c r="BN1082" i="9" s="1"/>
  <c r="BA1082" i="9"/>
  <c r="BH1082" i="9" s="1"/>
  <c r="BM1082" i="9" s="1"/>
  <c r="BD1082" i="9"/>
  <c r="BP1082" i="9" s="1"/>
  <c r="BC1082" i="9"/>
  <c r="BO1082" i="9" s="1"/>
  <c r="BA572" i="9"/>
  <c r="BH572" i="9" s="1"/>
  <c r="BM572" i="9" s="1"/>
  <c r="BB572" i="9"/>
  <c r="BN572" i="9" s="1"/>
  <c r="BC572" i="9"/>
  <c r="BO572" i="9" s="1"/>
  <c r="BE572" i="9"/>
  <c r="BD572" i="9"/>
  <c r="BP572" i="9" s="1"/>
  <c r="BM575" i="9"/>
  <c r="BK673" i="9"/>
  <c r="BI673" i="9" s="1"/>
  <c r="BL673" i="9"/>
  <c r="BJ673" i="9" s="1"/>
  <c r="BR673" i="9" s="1"/>
  <c r="BE689" i="9"/>
  <c r="BG689" i="9"/>
  <c r="BA689" i="9"/>
  <c r="BH689" i="9" s="1"/>
  <c r="BM689" i="9" s="1"/>
  <c r="BB689" i="9"/>
  <c r="BN689" i="9" s="1"/>
  <c r="BC689" i="9"/>
  <c r="BO689" i="9" s="1"/>
  <c r="BF689" i="9"/>
  <c r="BD689" i="9"/>
  <c r="BP689" i="9" s="1"/>
  <c r="BB752" i="9"/>
  <c r="BN752" i="9" s="1"/>
  <c r="BC752" i="9"/>
  <c r="BO752" i="9" s="1"/>
  <c r="BE752" i="9"/>
  <c r="BD752" i="9"/>
  <c r="BP752" i="9" s="1"/>
  <c r="BG752" i="9"/>
  <c r="BR911" i="9"/>
  <c r="E252" i="9"/>
  <c r="E305" i="9"/>
  <c r="F420" i="9"/>
  <c r="BG684" i="9"/>
  <c r="BE684" i="9"/>
  <c r="BG724" i="9"/>
  <c r="BE724" i="9"/>
  <c r="BG851" i="9"/>
  <c r="BE851" i="9"/>
  <c r="BF852" i="9"/>
  <c r="BC852" i="9"/>
  <c r="BO852" i="9" s="1"/>
  <c r="BF855" i="9"/>
  <c r="BC855" i="9"/>
  <c r="BO855" i="9" s="1"/>
  <c r="BF874" i="9"/>
  <c r="BC874" i="9"/>
  <c r="BO874" i="9" s="1"/>
  <c r="BF888" i="9"/>
  <c r="BC888" i="9"/>
  <c r="BO888" i="9" s="1"/>
  <c r="BG893" i="9"/>
  <c r="BE893" i="9"/>
  <c r="BF894" i="9"/>
  <c r="BC894" i="9"/>
  <c r="BO894" i="9" s="1"/>
  <c r="BG909" i="9"/>
  <c r="BE909" i="9"/>
  <c r="BF932" i="9"/>
  <c r="BC932" i="9"/>
  <c r="BO932" i="9" s="1"/>
  <c r="BG954" i="9"/>
  <c r="BE954" i="9"/>
  <c r="BF955" i="9"/>
  <c r="BC955" i="9"/>
  <c r="BO955" i="9" s="1"/>
  <c r="BG962" i="9"/>
  <c r="BE962" i="9"/>
  <c r="BF963" i="9"/>
  <c r="BC963" i="9"/>
  <c r="BO963" i="9" s="1"/>
  <c r="BE980" i="9"/>
  <c r="BF981" i="9"/>
  <c r="BC981" i="9"/>
  <c r="BO981" i="9" s="1"/>
  <c r="BG988" i="9"/>
  <c r="BE988" i="9"/>
  <c r="BF989" i="9"/>
  <c r="BC989" i="9"/>
  <c r="BO989" i="9" s="1"/>
  <c r="BG996" i="9"/>
  <c r="BE996" i="9"/>
  <c r="BF997" i="9"/>
  <c r="BC997" i="9"/>
  <c r="BO997" i="9" s="1"/>
  <c r="BE1003" i="9"/>
  <c r="BG1003" i="9"/>
  <c r="BK1004" i="9"/>
  <c r="BI1004" i="9" s="1"/>
  <c r="BB1027" i="9"/>
  <c r="BN1027" i="9" s="1"/>
  <c r="BB1033" i="9"/>
  <c r="BN1033" i="9" s="1"/>
  <c r="BE1033" i="9"/>
  <c r="BE1039" i="9"/>
  <c r="BG1039" i="9"/>
  <c r="BK1040" i="9"/>
  <c r="BI1040" i="9" s="1"/>
  <c r="BA1045" i="9"/>
  <c r="BH1045" i="9" s="1"/>
  <c r="BM1045" i="9" s="1"/>
  <c r="BE1045" i="9"/>
  <c r="BG1045" i="9"/>
  <c r="BG1065" i="9"/>
  <c r="BE1072" i="9"/>
  <c r="BG1072" i="9"/>
  <c r="BC1072" i="9"/>
  <c r="BO1072" i="9" s="1"/>
  <c r="BF1072" i="9"/>
  <c r="BB1072" i="9"/>
  <c r="BN1072" i="9" s="1"/>
  <c r="BF1074" i="9"/>
  <c r="BK1087" i="9"/>
  <c r="BI1087" i="9" s="1"/>
  <c r="BL1091" i="9"/>
  <c r="BJ1091" i="9" s="1"/>
  <c r="BR1091" i="9" s="1"/>
  <c r="BE1096" i="9"/>
  <c r="BG1096" i="9"/>
  <c r="BC1096" i="9"/>
  <c r="BO1096" i="9" s="1"/>
  <c r="BF1096" i="9"/>
  <c r="BB1096" i="9"/>
  <c r="BN1096" i="9" s="1"/>
  <c r="BR597" i="9"/>
  <c r="A190" i="9"/>
  <c r="C189" i="9"/>
  <c r="B189" i="9"/>
  <c r="BC579" i="9"/>
  <c r="BO579" i="9" s="1"/>
  <c r="BD579" i="9"/>
  <c r="BP579" i="9" s="1"/>
  <c r="BA579" i="9"/>
  <c r="BH579" i="9" s="1"/>
  <c r="BM579" i="9" s="1"/>
  <c r="BB579" i="9"/>
  <c r="BN579" i="9" s="1"/>
  <c r="BE579" i="9"/>
  <c r="BE648" i="9"/>
  <c r="BC648" i="9"/>
  <c r="BO648" i="9" s="1"/>
  <c r="BD648" i="9"/>
  <c r="BP648" i="9" s="1"/>
  <c r="BF669" i="9"/>
  <c r="BB669" i="9"/>
  <c r="BN669" i="9" s="1"/>
  <c r="BE669" i="9"/>
  <c r="BC669" i="9"/>
  <c r="BO669" i="9" s="1"/>
  <c r="BG669" i="9"/>
  <c r="BD669" i="9"/>
  <c r="BP669" i="9" s="1"/>
  <c r="BF673" i="9"/>
  <c r="BA673" i="9"/>
  <c r="BH673" i="9" s="1"/>
  <c r="BM673" i="9" s="1"/>
  <c r="BG673" i="9"/>
  <c r="BB673" i="9"/>
  <c r="BN673" i="9" s="1"/>
  <c r="BC673" i="9"/>
  <c r="BO673" i="9" s="1"/>
  <c r="BD688" i="9"/>
  <c r="BP688" i="9" s="1"/>
  <c r="BA688" i="9"/>
  <c r="BH688" i="9" s="1"/>
  <c r="BM688" i="9" s="1"/>
  <c r="BC688" i="9"/>
  <c r="BO688" i="9" s="1"/>
  <c r="BE688" i="9"/>
  <c r="BB694" i="9"/>
  <c r="BN694" i="9" s="1"/>
  <c r="BC694" i="9"/>
  <c r="BO694" i="9" s="1"/>
  <c r="BA694" i="9"/>
  <c r="BH694" i="9" s="1"/>
  <c r="BM694" i="9" s="1"/>
  <c r="BE694" i="9"/>
  <c r="BD694" i="9"/>
  <c r="BP694" i="9" s="1"/>
  <c r="BK705" i="9"/>
  <c r="BI705" i="9" s="1"/>
  <c r="BL705" i="9"/>
  <c r="BJ705" i="9" s="1"/>
  <c r="BR705" i="9" s="1"/>
  <c r="BB754" i="9"/>
  <c r="BN754" i="9" s="1"/>
  <c r="BE754" i="9"/>
  <c r="BC754" i="9"/>
  <c r="BO754" i="9" s="1"/>
  <c r="BD754" i="9"/>
  <c r="BP754" i="9" s="1"/>
  <c r="BK763" i="9"/>
  <c r="BI763" i="9" s="1"/>
  <c r="BD800" i="9"/>
  <c r="BP800" i="9" s="1"/>
  <c r="BC838" i="9"/>
  <c r="BO838" i="9" s="1"/>
  <c r="BE838" i="9"/>
  <c r="BD838" i="9"/>
  <c r="BP838" i="9" s="1"/>
  <c r="BB838" i="9"/>
  <c r="BN838" i="9" s="1"/>
  <c r="BQ839" i="9"/>
  <c r="BA950" i="9"/>
  <c r="BH950" i="9" s="1"/>
  <c r="BM950" i="9" s="1"/>
  <c r="BD950" i="9"/>
  <c r="BP950" i="9" s="1"/>
  <c r="BB950" i="9"/>
  <c r="BN950" i="9" s="1"/>
  <c r="BC950" i="9"/>
  <c r="BO950" i="9" s="1"/>
  <c r="BG950" i="9"/>
  <c r="BF748" i="9"/>
  <c r="BG852" i="9"/>
  <c r="BE852" i="9"/>
  <c r="BG855" i="9"/>
  <c r="BE855" i="9"/>
  <c r="BG874" i="9"/>
  <c r="BE874" i="9"/>
  <c r="BG888" i="9"/>
  <c r="BE888" i="9"/>
  <c r="BG894" i="9"/>
  <c r="BE894" i="9"/>
  <c r="BG932" i="9"/>
  <c r="BE932" i="9"/>
  <c r="BG955" i="9"/>
  <c r="BE955" i="9"/>
  <c r="BG963" i="9"/>
  <c r="BE963" i="9"/>
  <c r="BG981" i="9"/>
  <c r="BE981" i="9"/>
  <c r="BG989" i="9"/>
  <c r="BE989" i="9"/>
  <c r="BG997" i="9"/>
  <c r="BE997" i="9"/>
  <c r="BB1006" i="9"/>
  <c r="BN1006" i="9" s="1"/>
  <c r="BA1006" i="9"/>
  <c r="BH1006" i="9" s="1"/>
  <c r="BM1006" i="9" s="1"/>
  <c r="BC1024" i="9"/>
  <c r="BO1024" i="9" s="1"/>
  <c r="BF1024" i="9"/>
  <c r="BB1024" i="9"/>
  <c r="BN1024" i="9" s="1"/>
  <c r="BE1027" i="9"/>
  <c r="BA1059" i="9"/>
  <c r="BH1059" i="9" s="1"/>
  <c r="BM1059" i="9" s="1"/>
  <c r="BE1059" i="9"/>
  <c r="BC1065" i="9"/>
  <c r="BO1065" i="9" s="1"/>
  <c r="BF1065" i="9"/>
  <c r="BB1065" i="9"/>
  <c r="BN1065" i="9" s="1"/>
  <c r="BL1067" i="9"/>
  <c r="BJ1067" i="9" s="1"/>
  <c r="BG1074" i="9"/>
  <c r="BG1081" i="9"/>
  <c r="BR1087" i="9"/>
  <c r="BQ1091" i="9"/>
  <c r="BB1106" i="9"/>
  <c r="BN1106" i="9" s="1"/>
  <c r="BA1106" i="9"/>
  <c r="BH1106" i="9" s="1"/>
  <c r="BM1106" i="9" s="1"/>
  <c r="BL646" i="9"/>
  <c r="BJ646" i="9" s="1"/>
  <c r="BR646" i="9" s="1"/>
  <c r="BK646" i="9"/>
  <c r="BI646" i="9" s="1"/>
  <c r="BK647" i="9"/>
  <c r="BI647" i="9" s="1"/>
  <c r="BL647" i="9"/>
  <c r="BJ647" i="9" s="1"/>
  <c r="BR647" i="9" s="1"/>
  <c r="BF696" i="9"/>
  <c r="BB696" i="9"/>
  <c r="BN696" i="9" s="1"/>
  <c r="BE696" i="9"/>
  <c r="BC696" i="9"/>
  <c r="BO696" i="9" s="1"/>
  <c r="BG696" i="9"/>
  <c r="BD696" i="9"/>
  <c r="BP696" i="9" s="1"/>
  <c r="BR717" i="9"/>
  <c r="BR721" i="9"/>
  <c r="BR735" i="9"/>
  <c r="BE774" i="9"/>
  <c r="BF774" i="9"/>
  <c r="BB774" i="9"/>
  <c r="BN774" i="9" s="1"/>
  <c r="BG774" i="9"/>
  <c r="BC774" i="9"/>
  <c r="BO774" i="9" s="1"/>
  <c r="BK843" i="9"/>
  <c r="BI843" i="9" s="1"/>
  <c r="BB887" i="9"/>
  <c r="BN887" i="9" s="1"/>
  <c r="BE887" i="9"/>
  <c r="BA887" i="9"/>
  <c r="BH887" i="9" s="1"/>
  <c r="BM887" i="9" s="1"/>
  <c r="BC887" i="9"/>
  <c r="BO887" i="9" s="1"/>
  <c r="BD887" i="9"/>
  <c r="BP887" i="9" s="1"/>
  <c r="BL908" i="9"/>
  <c r="BJ908" i="9" s="1"/>
  <c r="BR908" i="9" s="1"/>
  <c r="BK908" i="9"/>
  <c r="BI908" i="9" s="1"/>
  <c r="BE1029" i="9"/>
  <c r="BG1029" i="9"/>
  <c r="BE1056" i="9"/>
  <c r="BG1056" i="9"/>
  <c r="BC1056" i="9"/>
  <c r="BO1056" i="9" s="1"/>
  <c r="BF1056" i="9"/>
  <c r="BB1056" i="9"/>
  <c r="BN1056" i="9" s="1"/>
  <c r="BC1057" i="9"/>
  <c r="BO1057" i="9" s="1"/>
  <c r="BF1057" i="9"/>
  <c r="BB1058" i="9"/>
  <c r="BN1058" i="9" s="1"/>
  <c r="BA1058" i="9"/>
  <c r="BH1058" i="9" s="1"/>
  <c r="BM1058" i="9" s="1"/>
  <c r="BB1074" i="9"/>
  <c r="BN1074" i="9" s="1"/>
  <c r="BA1074" i="9"/>
  <c r="BH1074" i="9" s="1"/>
  <c r="BM1074" i="9" s="1"/>
  <c r="BC1081" i="9"/>
  <c r="BO1081" i="9" s="1"/>
  <c r="BF1081" i="9"/>
  <c r="BB1081" i="9"/>
  <c r="BN1081" i="9" s="1"/>
  <c r="BC1097" i="9"/>
  <c r="BO1097" i="9" s="1"/>
  <c r="BF1097" i="9"/>
  <c r="BB1097" i="9"/>
  <c r="BN1097" i="9" s="1"/>
  <c r="BA1097" i="9"/>
  <c r="BH1097" i="9" s="1"/>
  <c r="BM1097" i="9" s="1"/>
  <c r="BR1098" i="9"/>
  <c r="C144" i="9"/>
  <c r="B144" i="9"/>
  <c r="A145" i="9"/>
  <c r="D82" i="9"/>
  <c r="D68" i="9"/>
  <c r="B66" i="9"/>
  <c r="F67" i="9"/>
  <c r="BK569" i="9"/>
  <c r="BI569" i="9" s="1"/>
  <c r="BL569" i="9"/>
  <c r="BJ569" i="9" s="1"/>
  <c r="BR569" i="9" s="1"/>
  <c r="BK570" i="9"/>
  <c r="BI570" i="9" s="1"/>
  <c r="BL570" i="9"/>
  <c r="BJ570" i="9" s="1"/>
  <c r="BR570" i="9" s="1"/>
  <c r="BC571" i="9"/>
  <c r="BO571" i="9" s="1"/>
  <c r="BD571" i="9"/>
  <c r="BP571" i="9" s="1"/>
  <c r="BE571" i="9"/>
  <c r="BB667" i="9"/>
  <c r="BN667" i="9" s="1"/>
  <c r="BC667" i="9"/>
  <c r="BO667" i="9" s="1"/>
  <c r="BE667" i="9"/>
  <c r="BD667" i="9"/>
  <c r="BP667" i="9" s="1"/>
  <c r="BF698" i="9"/>
  <c r="BB698" i="9"/>
  <c r="BN698" i="9" s="1"/>
  <c r="BA698" i="9"/>
  <c r="BH698" i="9" s="1"/>
  <c r="BM698" i="9" s="1"/>
  <c r="BE698" i="9"/>
  <c r="BC698" i="9"/>
  <c r="BO698" i="9" s="1"/>
  <c r="BG698" i="9"/>
  <c r="BD698" i="9"/>
  <c r="BP698" i="9" s="1"/>
  <c r="BE792" i="9"/>
  <c r="BF792" i="9"/>
  <c r="BB792" i="9"/>
  <c r="BN792" i="9" s="1"/>
  <c r="BG792" i="9"/>
  <c r="BC792" i="9"/>
  <c r="BO792" i="9" s="1"/>
  <c r="BB800" i="9"/>
  <c r="BN800" i="9" s="1"/>
  <c r="BE800" i="9"/>
  <c r="BC800" i="9"/>
  <c r="BO800" i="9" s="1"/>
  <c r="BE854" i="9"/>
  <c r="BC854" i="9"/>
  <c r="BO854" i="9" s="1"/>
  <c r="BD854" i="9"/>
  <c r="BP854" i="9" s="1"/>
  <c r="BA854" i="9"/>
  <c r="BH854" i="9" s="1"/>
  <c r="BM854" i="9" s="1"/>
  <c r="BB854" i="9"/>
  <c r="BN854" i="9" s="1"/>
  <c r="BE974" i="9"/>
  <c r="BD974" i="9"/>
  <c r="BP974" i="9" s="1"/>
  <c r="BA974" i="9"/>
  <c r="BH974" i="9" s="1"/>
  <c r="BM974" i="9" s="1"/>
  <c r="BF974" i="9"/>
  <c r="BG974" i="9"/>
  <c r="BB974" i="9"/>
  <c r="BN974" i="9" s="1"/>
  <c r="BC974" i="9"/>
  <c r="BO974" i="9" s="1"/>
  <c r="BB980" i="9"/>
  <c r="BN980" i="9" s="1"/>
  <c r="BC1004" i="9"/>
  <c r="BO1004" i="9" s="1"/>
  <c r="BF1004" i="9"/>
  <c r="BB1004" i="9"/>
  <c r="BN1004" i="9" s="1"/>
  <c r="BF1006" i="9"/>
  <c r="BL1006" i="9" s="1"/>
  <c r="BJ1006" i="9" s="1"/>
  <c r="BR1006" i="9" s="1"/>
  <c r="BD1006" i="9"/>
  <c r="BP1006" i="9" s="1"/>
  <c r="BD1024" i="9"/>
  <c r="BP1024" i="9" s="1"/>
  <c r="BC1029" i="9"/>
  <c r="BO1029" i="9" s="1"/>
  <c r="BE1031" i="9"/>
  <c r="BG1031" i="9"/>
  <c r="BF1033" i="9"/>
  <c r="BD1033" i="9"/>
  <c r="BP1033" i="9" s="1"/>
  <c r="BC1040" i="9"/>
  <c r="BO1040" i="9" s="1"/>
  <c r="BF1040" i="9"/>
  <c r="BB1040" i="9"/>
  <c r="BN1040" i="9" s="1"/>
  <c r="BL1049" i="9"/>
  <c r="BJ1049" i="9" s="1"/>
  <c r="BR1049" i="9" s="1"/>
  <c r="BK1049" i="9"/>
  <c r="BI1049" i="9" s="1"/>
  <c r="BB1057" i="9"/>
  <c r="BN1057" i="9" s="1"/>
  <c r="BC1058" i="9"/>
  <c r="BO1058" i="9" s="1"/>
  <c r="BC1059" i="9"/>
  <c r="BO1059" i="9" s="1"/>
  <c r="BA1065" i="9"/>
  <c r="BH1065" i="9" s="1"/>
  <c r="BM1065" i="9" s="1"/>
  <c r="BB1067" i="9"/>
  <c r="BN1067" i="9" s="1"/>
  <c r="BA1067" i="9"/>
  <c r="BH1067" i="9" s="1"/>
  <c r="BM1067" i="9" s="1"/>
  <c r="BE1088" i="9"/>
  <c r="BG1088" i="9"/>
  <c r="BC1088" i="9"/>
  <c r="BO1088" i="9" s="1"/>
  <c r="BF1088" i="9"/>
  <c r="BB1088" i="9"/>
  <c r="BN1088" i="9" s="1"/>
  <c r="BG1097" i="9"/>
  <c r="BQ1098" i="9"/>
  <c r="BR1103" i="9"/>
  <c r="BQ1107" i="9"/>
  <c r="C70" i="9"/>
  <c r="A115" i="9"/>
  <c r="B51" i="9"/>
  <c r="F52" i="9"/>
  <c r="BA647" i="9"/>
  <c r="BH647" i="9" s="1"/>
  <c r="BM647" i="9" s="1"/>
  <c r="BB647" i="9"/>
  <c r="BN647" i="9" s="1"/>
  <c r="BD647" i="9"/>
  <c r="BP647" i="9" s="1"/>
  <c r="BR678" i="9"/>
  <c r="BR703" i="9"/>
  <c r="BD877" i="9"/>
  <c r="BP877" i="9" s="1"/>
  <c r="BC877" i="9"/>
  <c r="BO877" i="9" s="1"/>
  <c r="BE877" i="9"/>
  <c r="BB877" i="9"/>
  <c r="BN877" i="9" s="1"/>
  <c r="BL900" i="9"/>
  <c r="BJ900" i="9" s="1"/>
  <c r="BR900" i="9" s="1"/>
  <c r="BK900" i="9"/>
  <c r="BI900" i="9" s="1"/>
  <c r="BL906" i="9"/>
  <c r="BJ906" i="9" s="1"/>
  <c r="BR906" i="9" s="1"/>
  <c r="BK906" i="9"/>
  <c r="BI906" i="9" s="1"/>
  <c r="BL969" i="9"/>
  <c r="BJ969" i="9" s="1"/>
  <c r="BR969" i="9" s="1"/>
  <c r="BK969" i="9"/>
  <c r="BI969" i="9" s="1"/>
  <c r="E411" i="9"/>
  <c r="E412" i="9"/>
  <c r="BG1006" i="9"/>
  <c r="BD1011" i="9"/>
  <c r="BP1011" i="9" s="1"/>
  <c r="BG1024" i="9"/>
  <c r="BF1027" i="9"/>
  <c r="BD1029" i="9"/>
  <c r="BP1029" i="9" s="1"/>
  <c r="BC1031" i="9"/>
  <c r="BO1031" i="9" s="1"/>
  <c r="BB1034" i="9"/>
  <c r="BN1034" i="9" s="1"/>
  <c r="BA1034" i="9"/>
  <c r="BH1034" i="9" s="1"/>
  <c r="BM1034" i="9" s="1"/>
  <c r="BE1048" i="9"/>
  <c r="BG1048" i="9"/>
  <c r="BC1048" i="9"/>
  <c r="BO1048" i="9" s="1"/>
  <c r="BF1048" i="9"/>
  <c r="BB1048" i="9"/>
  <c r="BN1048" i="9" s="1"/>
  <c r="BC1049" i="9"/>
  <c r="BO1049" i="9" s="1"/>
  <c r="BF1049" i="9"/>
  <c r="BB1050" i="9"/>
  <c r="BN1050" i="9" s="1"/>
  <c r="BA1050" i="9"/>
  <c r="BH1050" i="9" s="1"/>
  <c r="BM1050" i="9" s="1"/>
  <c r="BA1061" i="9"/>
  <c r="BH1061" i="9" s="1"/>
  <c r="BM1061" i="9" s="1"/>
  <c r="BE1061" i="9"/>
  <c r="BG1061" i="9"/>
  <c r="BE1064" i="9"/>
  <c r="BG1064" i="9"/>
  <c r="BC1064" i="9"/>
  <c r="BO1064" i="9" s="1"/>
  <c r="BF1064" i="9"/>
  <c r="BB1064" i="9"/>
  <c r="BN1064" i="9" s="1"/>
  <c r="BD1072" i="9"/>
  <c r="BP1072" i="9" s="1"/>
  <c r="BC1074" i="9"/>
  <c r="BO1074" i="9" s="1"/>
  <c r="BA1081" i="9"/>
  <c r="BH1081" i="9" s="1"/>
  <c r="BM1081" i="9" s="1"/>
  <c r="BB1083" i="9"/>
  <c r="BN1083" i="9" s="1"/>
  <c r="BA1083" i="9"/>
  <c r="BH1083" i="9" s="1"/>
  <c r="BM1083" i="9" s="1"/>
  <c r="BA1096" i="9"/>
  <c r="BH1096" i="9" s="1"/>
  <c r="BM1096" i="9" s="1"/>
  <c r="BB1098" i="9"/>
  <c r="BN1098" i="9" s="1"/>
  <c r="BA1098" i="9"/>
  <c r="BH1098" i="9" s="1"/>
  <c r="BM1098" i="9" s="1"/>
  <c r="BC1106" i="9"/>
  <c r="BO1106" i="9" s="1"/>
  <c r="C113" i="9"/>
  <c r="BA570" i="9"/>
  <c r="BH570" i="9" s="1"/>
  <c r="BM570" i="9" s="1"/>
  <c r="BB570" i="9"/>
  <c r="BN570" i="9" s="1"/>
  <c r="BD570" i="9"/>
  <c r="BP570" i="9" s="1"/>
  <c r="BC573" i="9"/>
  <c r="BO573" i="9" s="1"/>
  <c r="BD573" i="9"/>
  <c r="BP573" i="9" s="1"/>
  <c r="BA573" i="9"/>
  <c r="BH573" i="9" s="1"/>
  <c r="BM573" i="9" s="1"/>
  <c r="BB573" i="9"/>
  <c r="BN573" i="9" s="1"/>
  <c r="BE573" i="9"/>
  <c r="BA578" i="9"/>
  <c r="BH578" i="9" s="1"/>
  <c r="BM578" i="9" s="1"/>
  <c r="BB578" i="9"/>
  <c r="BN578" i="9" s="1"/>
  <c r="BC578" i="9"/>
  <c r="BO578" i="9" s="1"/>
  <c r="BE578" i="9"/>
  <c r="BD578" i="9"/>
  <c r="BP578" i="9" s="1"/>
  <c r="BB648" i="9"/>
  <c r="BN648" i="9" s="1"/>
  <c r="BE687" i="9"/>
  <c r="BD687" i="9"/>
  <c r="BP687" i="9" s="1"/>
  <c r="BC732" i="9"/>
  <c r="BO732" i="9" s="1"/>
  <c r="BA732" i="9"/>
  <c r="BH732" i="9" s="1"/>
  <c r="BM732" i="9" s="1"/>
  <c r="BD732" i="9"/>
  <c r="BP732" i="9" s="1"/>
  <c r="BE732" i="9"/>
  <c r="BF732" i="9"/>
  <c r="BG732" i="9"/>
  <c r="BE758" i="9"/>
  <c r="BC758" i="9"/>
  <c r="BO758" i="9" s="1"/>
  <c r="BD758" i="9"/>
  <c r="BP758" i="9" s="1"/>
  <c r="BB758" i="9"/>
  <c r="BN758" i="9" s="1"/>
  <c r="BB762" i="9"/>
  <c r="BN762" i="9" s="1"/>
  <c r="BE762" i="9"/>
  <c r="BC762" i="9"/>
  <c r="BO762" i="9" s="1"/>
  <c r="BD762" i="9"/>
  <c r="BP762" i="9" s="1"/>
  <c r="BR814" i="9"/>
  <c r="BE837" i="9"/>
  <c r="BB837" i="9"/>
  <c r="BN837" i="9" s="1"/>
  <c r="BF837" i="9"/>
  <c r="BG837" i="9"/>
  <c r="BC837" i="9"/>
  <c r="BO837" i="9" s="1"/>
  <c r="BA837" i="9"/>
  <c r="BH837" i="9" s="1"/>
  <c r="BM837" i="9" s="1"/>
  <c r="BA945" i="9"/>
  <c r="BH945" i="9" s="1"/>
  <c r="BM945" i="9" s="1"/>
  <c r="BB945" i="9"/>
  <c r="BN945" i="9" s="1"/>
  <c r="BC945" i="9"/>
  <c r="BO945" i="9" s="1"/>
  <c r="BA969" i="9"/>
  <c r="BH969" i="9" s="1"/>
  <c r="BM969" i="9" s="1"/>
  <c r="BD969" i="9"/>
  <c r="BP969" i="9" s="1"/>
  <c r="BB969" i="9"/>
  <c r="BN969" i="9" s="1"/>
  <c r="BC969" i="9"/>
  <c r="BO969" i="9" s="1"/>
  <c r="BG969" i="9"/>
  <c r="F427" i="9"/>
  <c r="H427" i="9"/>
  <c r="BA602" i="9"/>
  <c r="BH602" i="9" s="1"/>
  <c r="BM602" i="9" s="1"/>
  <c r="BE602" i="9"/>
  <c r="BB602" i="9"/>
  <c r="BN602" i="9" s="1"/>
  <c r="BD602" i="9"/>
  <c r="BP602" i="9" s="1"/>
  <c r="BA576" i="9"/>
  <c r="BH576" i="9" s="1"/>
  <c r="BM576" i="9" s="1"/>
  <c r="BB576" i="9"/>
  <c r="BN576" i="9" s="1"/>
  <c r="BC577" i="9"/>
  <c r="BO577" i="9" s="1"/>
  <c r="BD577" i="9"/>
  <c r="BP577" i="9" s="1"/>
  <c r="BA679" i="9"/>
  <c r="BH679" i="9" s="1"/>
  <c r="BM679" i="9" s="1"/>
  <c r="BB679" i="9"/>
  <c r="BN679" i="9" s="1"/>
  <c r="BC692" i="9"/>
  <c r="BO692" i="9" s="1"/>
  <c r="BD692" i="9"/>
  <c r="BP692" i="9" s="1"/>
  <c r="BR695" i="9"/>
  <c r="BE710" i="9"/>
  <c r="BD710" i="9"/>
  <c r="BP710" i="9" s="1"/>
  <c r="BE714" i="9"/>
  <c r="BC714" i="9"/>
  <c r="BO714" i="9" s="1"/>
  <c r="BE731" i="9"/>
  <c r="BC731" i="9"/>
  <c r="BO731" i="9" s="1"/>
  <c r="BB737" i="9"/>
  <c r="BN737" i="9" s="1"/>
  <c r="BC737" i="9"/>
  <c r="BO737" i="9" s="1"/>
  <c r="BE749" i="9"/>
  <c r="BC749" i="9"/>
  <c r="BO749" i="9" s="1"/>
  <c r="BB772" i="9"/>
  <c r="BN772" i="9" s="1"/>
  <c r="BE772" i="9"/>
  <c r="BC772" i="9"/>
  <c r="BO772" i="9" s="1"/>
  <c r="BB785" i="9"/>
  <c r="BN785" i="9" s="1"/>
  <c r="BE785" i="9"/>
  <c r="BC785" i="9"/>
  <c r="BO785" i="9" s="1"/>
  <c r="BA796" i="9"/>
  <c r="BH796" i="9" s="1"/>
  <c r="BM796" i="9" s="1"/>
  <c r="BD796" i="9"/>
  <c r="BP796" i="9" s="1"/>
  <c r="BE796" i="9"/>
  <c r="BA819" i="9"/>
  <c r="BH819" i="9" s="1"/>
  <c r="BM819" i="9" s="1"/>
  <c r="BB819" i="9"/>
  <c r="BN819" i="9" s="1"/>
  <c r="BE819" i="9"/>
  <c r="BB823" i="9"/>
  <c r="BN823" i="9" s="1"/>
  <c r="BA823" i="9"/>
  <c r="BH823" i="9" s="1"/>
  <c r="BM823" i="9" s="1"/>
  <c r="BE823" i="9"/>
  <c r="BC823" i="9"/>
  <c r="BO823" i="9" s="1"/>
  <c r="BR835" i="9"/>
  <c r="BB860" i="9"/>
  <c r="BN860" i="9" s="1"/>
  <c r="BE860" i="9"/>
  <c r="BA860" i="9"/>
  <c r="BH860" i="9" s="1"/>
  <c r="BM860" i="9" s="1"/>
  <c r="BC860" i="9"/>
  <c r="BO860" i="9" s="1"/>
  <c r="BD860" i="9"/>
  <c r="BP860" i="9" s="1"/>
  <c r="BB876" i="9"/>
  <c r="BN876" i="9" s="1"/>
  <c r="BE876" i="9"/>
  <c r="BE917" i="9"/>
  <c r="BC917" i="9"/>
  <c r="BO917" i="9" s="1"/>
  <c r="BD917" i="9"/>
  <c r="BP917" i="9" s="1"/>
  <c r="E330" i="9"/>
  <c r="F466" i="9"/>
  <c r="BK607" i="9"/>
  <c r="BI607" i="9" s="1"/>
  <c r="BL607" i="9"/>
  <c r="BJ607" i="9" s="1"/>
  <c r="BR607" i="9" s="1"/>
  <c r="BM609" i="9"/>
  <c r="BL653" i="9"/>
  <c r="BJ653" i="9" s="1"/>
  <c r="BR653" i="9" s="1"/>
  <c r="BK653" i="9"/>
  <c r="BI653" i="9" s="1"/>
  <c r="BG1069" i="9"/>
  <c r="BE1069" i="9"/>
  <c r="BG1077" i="9"/>
  <c r="BE1077" i="9"/>
  <c r="BG1085" i="9"/>
  <c r="BE1085" i="9"/>
  <c r="BG1093" i="9"/>
  <c r="BE1093" i="9"/>
  <c r="BG1101" i="9"/>
  <c r="BE1101" i="9"/>
  <c r="BG1109" i="9"/>
  <c r="BE1109" i="9"/>
  <c r="A54" i="9"/>
  <c r="B83" i="9"/>
  <c r="A174" i="9"/>
  <c r="BC569" i="9"/>
  <c r="BO569" i="9" s="1"/>
  <c r="BD569" i="9"/>
  <c r="BP569" i="9" s="1"/>
  <c r="BK668" i="9"/>
  <c r="BI668" i="9" s="1"/>
  <c r="BD675" i="9"/>
  <c r="BP675" i="9" s="1"/>
  <c r="BE675" i="9"/>
  <c r="BF702" i="9"/>
  <c r="BC702" i="9"/>
  <c r="BO702" i="9" s="1"/>
  <c r="BD707" i="9"/>
  <c r="BP707" i="9" s="1"/>
  <c r="BG711" i="9"/>
  <c r="BE712" i="9"/>
  <c r="BD712" i="9"/>
  <c r="BP712" i="9" s="1"/>
  <c r="BB714" i="9"/>
  <c r="BN714" i="9" s="1"/>
  <c r="BE729" i="9"/>
  <c r="BD729" i="9"/>
  <c r="BP729" i="9" s="1"/>
  <c r="BB731" i="9"/>
  <c r="BN731" i="9" s="1"/>
  <c r="BE733" i="9"/>
  <c r="BC733" i="9"/>
  <c r="BO733" i="9" s="1"/>
  <c r="BE742" i="9"/>
  <c r="BD742" i="9"/>
  <c r="BP742" i="9" s="1"/>
  <c r="BB749" i="9"/>
  <c r="BN749" i="9" s="1"/>
  <c r="BK750" i="9"/>
  <c r="BI750" i="9" s="1"/>
  <c r="BD772" i="9"/>
  <c r="BP772" i="9" s="1"/>
  <c r="BD785" i="9"/>
  <c r="BP785" i="9" s="1"/>
  <c r="BC796" i="9"/>
  <c r="BO796" i="9" s="1"/>
  <c r="BK798" i="9"/>
  <c r="BI798" i="9" s="1"/>
  <c r="BD819" i="9"/>
  <c r="BP819" i="9" s="1"/>
  <c r="BB824" i="9"/>
  <c r="BN824" i="9" s="1"/>
  <c r="BE824" i="9"/>
  <c r="BC824" i="9"/>
  <c r="BO824" i="9" s="1"/>
  <c r="BD824" i="9"/>
  <c r="BP824" i="9" s="1"/>
  <c r="BA825" i="9"/>
  <c r="BH825" i="9" s="1"/>
  <c r="BM825" i="9" s="1"/>
  <c r="BE825" i="9"/>
  <c r="BC825" i="9"/>
  <c r="BO825" i="9" s="1"/>
  <c r="BD825" i="9"/>
  <c r="BP825" i="9" s="1"/>
  <c r="BK827" i="9"/>
  <c r="BI827" i="9" s="1"/>
  <c r="BL827" i="9"/>
  <c r="BJ827" i="9" s="1"/>
  <c r="BR827" i="9" s="1"/>
  <c r="BR833" i="9"/>
  <c r="BD876" i="9"/>
  <c r="BP876" i="9" s="1"/>
  <c r="BF885" i="9"/>
  <c r="BB885" i="9"/>
  <c r="BN885" i="9" s="1"/>
  <c r="BC885" i="9"/>
  <c r="BO885" i="9" s="1"/>
  <c r="BE885" i="9"/>
  <c r="BD885" i="9"/>
  <c r="BP885" i="9" s="1"/>
  <c r="BE896" i="9"/>
  <c r="BC896" i="9"/>
  <c r="BO896" i="9" s="1"/>
  <c r="BB898" i="9"/>
  <c r="BN898" i="9" s="1"/>
  <c r="BA898" i="9"/>
  <c r="BH898" i="9" s="1"/>
  <c r="BM898" i="9" s="1"/>
  <c r="BC898" i="9"/>
  <c r="BO898" i="9" s="1"/>
  <c r="BE898" i="9"/>
  <c r="BD898" i="9"/>
  <c r="BP898" i="9" s="1"/>
  <c r="BL903" i="9"/>
  <c r="BJ903" i="9" s="1"/>
  <c r="BR903" i="9" s="1"/>
  <c r="BA911" i="9"/>
  <c r="BH911" i="9" s="1"/>
  <c r="BM911" i="9" s="1"/>
  <c r="BB911" i="9"/>
  <c r="BN911" i="9" s="1"/>
  <c r="BK971" i="9"/>
  <c r="BI971" i="9" s="1"/>
  <c r="E231" i="9"/>
  <c r="BC609" i="9"/>
  <c r="BO609" i="9" s="1"/>
  <c r="BE609" i="9"/>
  <c r="BD609" i="9"/>
  <c r="BP609" i="9" s="1"/>
  <c r="BB609" i="9"/>
  <c r="BN609" i="9" s="1"/>
  <c r="BA1091" i="9"/>
  <c r="BH1091" i="9" s="1"/>
  <c r="BM1091" i="9" s="1"/>
  <c r="BA1099" i="9"/>
  <c r="BH1099" i="9" s="1"/>
  <c r="BM1099" i="9" s="1"/>
  <c r="BA1107" i="9"/>
  <c r="BH1107" i="9" s="1"/>
  <c r="BM1107" i="9" s="1"/>
  <c r="BB707" i="9"/>
  <c r="BN707" i="9" s="1"/>
  <c r="BC707" i="9"/>
  <c r="BO707" i="9" s="1"/>
  <c r="BK734" i="9"/>
  <c r="BI734" i="9" s="1"/>
  <c r="BL734" i="9"/>
  <c r="BJ734" i="9" s="1"/>
  <c r="BR734" i="9" s="1"/>
  <c r="BR798" i="9"/>
  <c r="BE826" i="9"/>
  <c r="BC826" i="9"/>
  <c r="BO826" i="9" s="1"/>
  <c r="BD826" i="9"/>
  <c r="BP826" i="9" s="1"/>
  <c r="BQ833" i="9"/>
  <c r="BE905" i="9"/>
  <c r="BC905" i="9"/>
  <c r="BO905" i="9" s="1"/>
  <c r="BA905" i="9"/>
  <c r="BH905" i="9" s="1"/>
  <c r="BM905" i="9" s="1"/>
  <c r="BB905" i="9"/>
  <c r="BN905" i="9" s="1"/>
  <c r="BD905" i="9"/>
  <c r="BP905" i="9" s="1"/>
  <c r="BE968" i="9"/>
  <c r="BC968" i="9"/>
  <c r="BO968" i="9" s="1"/>
  <c r="BA968" i="9"/>
  <c r="BH968" i="9" s="1"/>
  <c r="BM968" i="9" s="1"/>
  <c r="BD968" i="9"/>
  <c r="BP968" i="9" s="1"/>
  <c r="BB968" i="9"/>
  <c r="BN968" i="9" s="1"/>
  <c r="BE970" i="9"/>
  <c r="BC970" i="9"/>
  <c r="BO970" i="9" s="1"/>
  <c r="BB970" i="9"/>
  <c r="BN970" i="9" s="1"/>
  <c r="BD970" i="9"/>
  <c r="BP970" i="9" s="1"/>
  <c r="BR971" i="9"/>
  <c r="H81" i="21"/>
  <c r="H80" i="21"/>
  <c r="E462" i="9"/>
  <c r="BB1008" i="9"/>
  <c r="BN1008" i="9" s="1"/>
  <c r="BG1047" i="9"/>
  <c r="BG1055" i="9"/>
  <c r="BG1063" i="9"/>
  <c r="BG1071" i="9"/>
  <c r="BG1079" i="9"/>
  <c r="BG1087" i="9"/>
  <c r="BG1095" i="9"/>
  <c r="BG1103" i="9"/>
  <c r="BG597" i="9"/>
  <c r="B53" i="9"/>
  <c r="B173" i="9"/>
  <c r="C188" i="9"/>
  <c r="BA574" i="9"/>
  <c r="BH574" i="9" s="1"/>
  <c r="BM574" i="9" s="1"/>
  <c r="BB574" i="9"/>
  <c r="BN574" i="9" s="1"/>
  <c r="BC575" i="9"/>
  <c r="BO575" i="9" s="1"/>
  <c r="BD575" i="9"/>
  <c r="BP575" i="9" s="1"/>
  <c r="BA671" i="9"/>
  <c r="BH671" i="9" s="1"/>
  <c r="BM671" i="9" s="1"/>
  <c r="BB671" i="9"/>
  <c r="BN671" i="9" s="1"/>
  <c r="BB677" i="9"/>
  <c r="BN677" i="9" s="1"/>
  <c r="BC677" i="9"/>
  <c r="BO677" i="9" s="1"/>
  <c r="BD690" i="9"/>
  <c r="BP690" i="9" s="1"/>
  <c r="BA690" i="9"/>
  <c r="BH690" i="9" s="1"/>
  <c r="BM690" i="9" s="1"/>
  <c r="BK695" i="9"/>
  <c r="BI695" i="9" s="1"/>
  <c r="BA709" i="9"/>
  <c r="BH709" i="9" s="1"/>
  <c r="BM709" i="9" s="1"/>
  <c r="BB709" i="9"/>
  <c r="BN709" i="9" s="1"/>
  <c r="BE709" i="9"/>
  <c r="BB720" i="9"/>
  <c r="BN720" i="9" s="1"/>
  <c r="BC720" i="9"/>
  <c r="BO720" i="9" s="1"/>
  <c r="BK721" i="9"/>
  <c r="BI721" i="9" s="1"/>
  <c r="BF739" i="9"/>
  <c r="BB739" i="9"/>
  <c r="BN739" i="9" s="1"/>
  <c r="BG739" i="9"/>
  <c r="BD760" i="9"/>
  <c r="BP760" i="9" s="1"/>
  <c r="BD780" i="9"/>
  <c r="BP780" i="9" s="1"/>
  <c r="BB796" i="9"/>
  <c r="BN796" i="9" s="1"/>
  <c r="BE797" i="9"/>
  <c r="BC797" i="9"/>
  <c r="BO797" i="9" s="1"/>
  <c r="BD797" i="9"/>
  <c r="BP797" i="9" s="1"/>
  <c r="BB802" i="9"/>
  <c r="BN802" i="9" s="1"/>
  <c r="BE802" i="9"/>
  <c r="BC802" i="9"/>
  <c r="BO802" i="9" s="1"/>
  <c r="BE817" i="9"/>
  <c r="BF817" i="9"/>
  <c r="BB817" i="9"/>
  <c r="BN817" i="9" s="1"/>
  <c r="BG817" i="9"/>
  <c r="BC819" i="9"/>
  <c r="BO819" i="9" s="1"/>
  <c r="BE821" i="9"/>
  <c r="BC821" i="9"/>
  <c r="BO821" i="9" s="1"/>
  <c r="BD821" i="9"/>
  <c r="BP821" i="9" s="1"/>
  <c r="BD823" i="9"/>
  <c r="BP823" i="9" s="1"/>
  <c r="BA844" i="9"/>
  <c r="BH844" i="9" s="1"/>
  <c r="BM844" i="9" s="1"/>
  <c r="BE844" i="9"/>
  <c r="BB844" i="9"/>
  <c r="BN844" i="9" s="1"/>
  <c r="BA845" i="9"/>
  <c r="BH845" i="9" s="1"/>
  <c r="BM845" i="9" s="1"/>
  <c r="BB845" i="9"/>
  <c r="BN845" i="9" s="1"/>
  <c r="BE845" i="9"/>
  <c r="BC845" i="9"/>
  <c r="BO845" i="9" s="1"/>
  <c r="BC876" i="9"/>
  <c r="BO876" i="9" s="1"/>
  <c r="BA882" i="9"/>
  <c r="BH882" i="9" s="1"/>
  <c r="BM882" i="9" s="1"/>
  <c r="BC883" i="9"/>
  <c r="BO883" i="9" s="1"/>
  <c r="BD883" i="9"/>
  <c r="BP883" i="9" s="1"/>
  <c r="BE883" i="9"/>
  <c r="BA904" i="9"/>
  <c r="BH904" i="9" s="1"/>
  <c r="BM904" i="9" s="1"/>
  <c r="BE904" i="9"/>
  <c r="BD904" i="9"/>
  <c r="BP904" i="9" s="1"/>
  <c r="BB917" i="9"/>
  <c r="BN917" i="9" s="1"/>
  <c r="BD926" i="9"/>
  <c r="BP926" i="9" s="1"/>
  <c r="BC926" i="9"/>
  <c r="BO926" i="9" s="1"/>
  <c r="BE926" i="9"/>
  <c r="BB979" i="9"/>
  <c r="BN979" i="9" s="1"/>
  <c r="BE979" i="9"/>
  <c r="BC979" i="9"/>
  <c r="BO979" i="9" s="1"/>
  <c r="BA979" i="9"/>
  <c r="BH979" i="9" s="1"/>
  <c r="BM979" i="9" s="1"/>
  <c r="BB1016" i="9"/>
  <c r="BN1016" i="9" s="1"/>
  <c r="BE1016" i="9"/>
  <c r="BC1016" i="9"/>
  <c r="BO1016" i="9" s="1"/>
  <c r="BD1016" i="9"/>
  <c r="BP1016" i="9" s="1"/>
  <c r="BE577" i="9"/>
  <c r="BB675" i="9"/>
  <c r="BN675" i="9" s="1"/>
  <c r="BC675" i="9"/>
  <c r="BO675" i="9" s="1"/>
  <c r="BE692" i="9"/>
  <c r="BK700" i="9"/>
  <c r="BI700" i="9" s="1"/>
  <c r="BL700" i="9"/>
  <c r="BJ700" i="9" s="1"/>
  <c r="BR700" i="9" s="1"/>
  <c r="BA711" i="9"/>
  <c r="BH711" i="9" s="1"/>
  <c r="BM711" i="9" s="1"/>
  <c r="BD711" i="9"/>
  <c r="BP711" i="9" s="1"/>
  <c r="BE711" i="9"/>
  <c r="BD713" i="9"/>
  <c r="BP713" i="9" s="1"/>
  <c r="BA713" i="9"/>
  <c r="BH713" i="9" s="1"/>
  <c r="BM713" i="9" s="1"/>
  <c r="BA722" i="9"/>
  <c r="BH722" i="9" s="1"/>
  <c r="BM722" i="9" s="1"/>
  <c r="BB722" i="9"/>
  <c r="BN722" i="9" s="1"/>
  <c r="BE722" i="9"/>
  <c r="BD730" i="9"/>
  <c r="BP730" i="9" s="1"/>
  <c r="BA730" i="9"/>
  <c r="BH730" i="9" s="1"/>
  <c r="BM730" i="9" s="1"/>
  <c r="BA741" i="9"/>
  <c r="BH741" i="9" s="1"/>
  <c r="BM741" i="9" s="1"/>
  <c r="BB741" i="9"/>
  <c r="BN741" i="9" s="1"/>
  <c r="BE741" i="9"/>
  <c r="BD743" i="9"/>
  <c r="BP743" i="9" s="1"/>
  <c r="BA743" i="9"/>
  <c r="BH743" i="9" s="1"/>
  <c r="BM743" i="9" s="1"/>
  <c r="BA756" i="9"/>
  <c r="BH756" i="9" s="1"/>
  <c r="BM756" i="9" s="1"/>
  <c r="BB756" i="9"/>
  <c r="BN756" i="9" s="1"/>
  <c r="BE756" i="9"/>
  <c r="BE760" i="9"/>
  <c r="BF760" i="9"/>
  <c r="BB760" i="9"/>
  <c r="BN760" i="9" s="1"/>
  <c r="BC760" i="9"/>
  <c r="BO760" i="9" s="1"/>
  <c r="BA776" i="9"/>
  <c r="BH776" i="9" s="1"/>
  <c r="BM776" i="9" s="1"/>
  <c r="BB776" i="9"/>
  <c r="BN776" i="9" s="1"/>
  <c r="BE776" i="9"/>
  <c r="BE780" i="9"/>
  <c r="BF780" i="9"/>
  <c r="BB780" i="9"/>
  <c r="BN780" i="9" s="1"/>
  <c r="BG780" i="9"/>
  <c r="BC780" i="9"/>
  <c r="BO780" i="9" s="1"/>
  <c r="BA794" i="9"/>
  <c r="BH794" i="9" s="1"/>
  <c r="BM794" i="9" s="1"/>
  <c r="BB794" i="9"/>
  <c r="BN794" i="9" s="1"/>
  <c r="BE794" i="9"/>
  <c r="BB805" i="9"/>
  <c r="BN805" i="9" s="1"/>
  <c r="BE805" i="9"/>
  <c r="BC805" i="9"/>
  <c r="BO805" i="9" s="1"/>
  <c r="BB815" i="9"/>
  <c r="BN815" i="9" s="1"/>
  <c r="BE815" i="9"/>
  <c r="BC815" i="9"/>
  <c r="BO815" i="9" s="1"/>
  <c r="BB826" i="9"/>
  <c r="BN826" i="9" s="1"/>
  <c r="BE846" i="9"/>
  <c r="BB846" i="9"/>
  <c r="BN846" i="9" s="1"/>
  <c r="BC846" i="9"/>
  <c r="BO846" i="9" s="1"/>
  <c r="BD846" i="9"/>
  <c r="BP846" i="9" s="1"/>
  <c r="BL857" i="9"/>
  <c r="BJ857" i="9" s="1"/>
  <c r="BR857" i="9" s="1"/>
  <c r="BK857" i="9"/>
  <c r="BI857" i="9" s="1"/>
  <c r="BE866" i="9"/>
  <c r="BC866" i="9"/>
  <c r="BO866" i="9" s="1"/>
  <c r="BD866" i="9"/>
  <c r="BP866" i="9" s="1"/>
  <c r="BB924" i="9"/>
  <c r="BN924" i="9" s="1"/>
  <c r="BE924" i="9"/>
  <c r="BD924" i="9"/>
  <c r="BP924" i="9" s="1"/>
  <c r="H53" i="21"/>
  <c r="H54" i="21"/>
  <c r="F433" i="9"/>
  <c r="H433" i="9"/>
  <c r="H201" i="21"/>
  <c r="H200" i="21"/>
  <c r="BE605" i="9"/>
  <c r="BB605" i="9"/>
  <c r="BN605" i="9" s="1"/>
  <c r="BC605" i="9"/>
  <c r="BO605" i="9" s="1"/>
  <c r="BA605" i="9"/>
  <c r="BH605" i="9" s="1"/>
  <c r="BM605" i="9" s="1"/>
  <c r="BD605" i="9"/>
  <c r="BP605" i="9" s="1"/>
  <c r="BA610" i="9"/>
  <c r="BH610" i="9" s="1"/>
  <c r="BM610" i="9" s="1"/>
  <c r="BC610" i="9"/>
  <c r="BO610" i="9" s="1"/>
  <c r="BE610" i="9"/>
  <c r="BD610" i="9"/>
  <c r="BP610" i="9" s="1"/>
  <c r="BB610" i="9"/>
  <c r="BN610" i="9" s="1"/>
  <c r="BF610" i="9"/>
  <c r="BG610" i="9"/>
  <c r="BA827" i="9"/>
  <c r="BH827" i="9" s="1"/>
  <c r="BM827" i="9" s="1"/>
  <c r="BD827" i="9"/>
  <c r="BP827" i="9" s="1"/>
  <c r="BB834" i="9"/>
  <c r="BN834" i="9" s="1"/>
  <c r="BE868" i="9"/>
  <c r="BE927" i="9"/>
  <c r="BB972" i="9"/>
  <c r="BN972" i="9" s="1"/>
  <c r="BE972" i="9"/>
  <c r="BL1020" i="9"/>
  <c r="BJ1020" i="9" s="1"/>
  <c r="BR1020" i="9" s="1"/>
  <c r="BK1020" i="9"/>
  <c r="BI1020" i="9" s="1"/>
  <c r="H19" i="21"/>
  <c r="H65" i="21"/>
  <c r="H66" i="21"/>
  <c r="H157" i="21"/>
  <c r="F462" i="9"/>
  <c r="BD716" i="9"/>
  <c r="BP716" i="9" s="1"/>
  <c r="BC718" i="9"/>
  <c r="BO718" i="9" s="1"/>
  <c r="BD734" i="9"/>
  <c r="BP734" i="9" s="1"/>
  <c r="BD750" i="9"/>
  <c r="BP750" i="9" s="1"/>
  <c r="BA759" i="9"/>
  <c r="BH759" i="9" s="1"/>
  <c r="BM759" i="9" s="1"/>
  <c r="BA761" i="9"/>
  <c r="BH761" i="9" s="1"/>
  <c r="BM761" i="9" s="1"/>
  <c r="BD763" i="9"/>
  <c r="BP763" i="9" s="1"/>
  <c r="BA779" i="9"/>
  <c r="BH779" i="9" s="1"/>
  <c r="BM779" i="9" s="1"/>
  <c r="BA781" i="9"/>
  <c r="BH781" i="9" s="1"/>
  <c r="BM781" i="9" s="1"/>
  <c r="BD783" i="9"/>
  <c r="BP783" i="9" s="1"/>
  <c r="BA798" i="9"/>
  <c r="BH798" i="9" s="1"/>
  <c r="BM798" i="9" s="1"/>
  <c r="BD801" i="9"/>
  <c r="BP801" i="9" s="1"/>
  <c r="BG801" i="9"/>
  <c r="BA801" i="9"/>
  <c r="BH801" i="9" s="1"/>
  <c r="BM801" i="9" s="1"/>
  <c r="BD803" i="9"/>
  <c r="BP803" i="9" s="1"/>
  <c r="BC813" i="9"/>
  <c r="BO813" i="9" s="1"/>
  <c r="BA834" i="9"/>
  <c r="BH834" i="9" s="1"/>
  <c r="BM834" i="9" s="1"/>
  <c r="BB835" i="9"/>
  <c r="BN835" i="9" s="1"/>
  <c r="BB836" i="9"/>
  <c r="BN836" i="9" s="1"/>
  <c r="BB863" i="9"/>
  <c r="BN863" i="9" s="1"/>
  <c r="BG864" i="9"/>
  <c r="BC864" i="9"/>
  <c r="BO864" i="9" s="1"/>
  <c r="BC868" i="9"/>
  <c r="BO868" i="9" s="1"/>
  <c r="BA868" i="9"/>
  <c r="BH868" i="9" s="1"/>
  <c r="BM868" i="9" s="1"/>
  <c r="BE878" i="9"/>
  <c r="BB879" i="9"/>
  <c r="BN879" i="9" s="1"/>
  <c r="BB890" i="9"/>
  <c r="BN890" i="9" s="1"/>
  <c r="BB901" i="9"/>
  <c r="BN901" i="9" s="1"/>
  <c r="BE901" i="9"/>
  <c r="BB907" i="9"/>
  <c r="BN907" i="9" s="1"/>
  <c r="BA908" i="9"/>
  <c r="BH908" i="9" s="1"/>
  <c r="BM908" i="9" s="1"/>
  <c r="BD908" i="9"/>
  <c r="BP908" i="9" s="1"/>
  <c r="BE919" i="9"/>
  <c r="BB920" i="9"/>
  <c r="BN920" i="9" s="1"/>
  <c r="BA920" i="9"/>
  <c r="BH920" i="9" s="1"/>
  <c r="BM920" i="9" s="1"/>
  <c r="BC927" i="9"/>
  <c r="BO927" i="9" s="1"/>
  <c r="BB931" i="9"/>
  <c r="BN931" i="9" s="1"/>
  <c r="BE931" i="9"/>
  <c r="BQ939" i="9"/>
  <c r="BF941" i="9"/>
  <c r="BB941" i="9"/>
  <c r="BN941" i="9" s="1"/>
  <c r="BG941" i="9"/>
  <c r="BC941" i="9"/>
  <c r="BO941" i="9" s="1"/>
  <c r="BA941" i="9"/>
  <c r="BH941" i="9" s="1"/>
  <c r="BM941" i="9" s="1"/>
  <c r="BD941" i="9"/>
  <c r="BP941" i="9" s="1"/>
  <c r="BB943" i="9"/>
  <c r="BN943" i="9" s="1"/>
  <c r="BE943" i="9"/>
  <c r="BC943" i="9"/>
  <c r="BO943" i="9" s="1"/>
  <c r="BA943" i="9"/>
  <c r="BH943" i="9" s="1"/>
  <c r="BM943" i="9" s="1"/>
  <c r="BD943" i="9"/>
  <c r="BP943" i="9" s="1"/>
  <c r="BA948" i="9"/>
  <c r="BH948" i="9" s="1"/>
  <c r="BM948" i="9" s="1"/>
  <c r="BD948" i="9"/>
  <c r="BP948" i="9" s="1"/>
  <c r="BG948" i="9"/>
  <c r="BK1018" i="9"/>
  <c r="BI1018" i="9" s="1"/>
  <c r="H62" i="21"/>
  <c r="H124" i="21"/>
  <c r="H141" i="21"/>
  <c r="H152" i="21"/>
  <c r="BE879" i="9"/>
  <c r="BC879" i="9"/>
  <c r="BO879" i="9" s="1"/>
  <c r="BE907" i="9"/>
  <c r="BC907" i="9"/>
  <c r="BO907" i="9" s="1"/>
  <c r="BG910" i="9"/>
  <c r="BC910" i="9"/>
  <c r="BO910" i="9" s="1"/>
  <c r="BR1018" i="9"/>
  <c r="H125" i="21"/>
  <c r="BB718" i="9"/>
  <c r="BN718" i="9" s="1"/>
  <c r="BB813" i="9"/>
  <c r="BN813" i="9" s="1"/>
  <c r="BC827" i="9"/>
  <c r="BO827" i="9" s="1"/>
  <c r="BG827" i="9"/>
  <c r="BD840" i="9"/>
  <c r="BP840" i="9" s="1"/>
  <c r="BF858" i="9"/>
  <c r="BB858" i="9"/>
  <c r="BN858" i="9" s="1"/>
  <c r="BA906" i="9"/>
  <c r="BH906" i="9" s="1"/>
  <c r="BM906" i="9" s="1"/>
  <c r="BD906" i="9"/>
  <c r="BP906" i="9" s="1"/>
  <c r="BB927" i="9"/>
  <c r="BN927" i="9" s="1"/>
  <c r="BA1018" i="9"/>
  <c r="BH1018" i="9" s="1"/>
  <c r="BM1018" i="9" s="1"/>
  <c r="BB1018" i="9"/>
  <c r="BN1018" i="9" s="1"/>
  <c r="H43" i="21"/>
  <c r="H42" i="21"/>
  <c r="H109" i="21"/>
  <c r="H120" i="21"/>
  <c r="F440" i="9"/>
  <c r="E450" i="9"/>
  <c r="E449" i="9"/>
  <c r="BR613" i="9"/>
  <c r="BE629" i="9"/>
  <c r="BC629" i="9"/>
  <c r="BO629" i="9" s="1"/>
  <c r="BB629" i="9"/>
  <c r="BN629" i="9" s="1"/>
  <c r="BD629" i="9"/>
  <c r="BP629" i="9" s="1"/>
  <c r="BB1014" i="9"/>
  <c r="BN1014" i="9" s="1"/>
  <c r="BE1014" i="9"/>
  <c r="BC1014" i="9"/>
  <c r="BO1014" i="9" s="1"/>
  <c r="H46" i="21"/>
  <c r="BA618" i="9"/>
  <c r="BH618" i="9" s="1"/>
  <c r="BM618" i="9" s="1"/>
  <c r="BE618" i="9"/>
  <c r="BD618" i="9"/>
  <c r="BP618" i="9" s="1"/>
  <c r="BB621" i="9"/>
  <c r="BN621" i="9" s="1"/>
  <c r="BB650" i="9"/>
  <c r="BN650" i="9" s="1"/>
  <c r="BE650" i="9"/>
  <c r="BC650" i="9"/>
  <c r="BO650" i="9" s="1"/>
  <c r="BA650" i="9"/>
  <c r="BH650" i="9" s="1"/>
  <c r="BM650" i="9" s="1"/>
  <c r="BD650" i="9"/>
  <c r="BP650" i="9" s="1"/>
  <c r="BC939" i="9"/>
  <c r="BO939" i="9" s="1"/>
  <c r="BD939" i="9"/>
  <c r="BP939" i="9" s="1"/>
  <c r="BE946" i="9"/>
  <c r="BC946" i="9"/>
  <c r="BO946" i="9" s="1"/>
  <c r="BC973" i="9"/>
  <c r="BO973" i="9" s="1"/>
  <c r="BD973" i="9"/>
  <c r="BP973" i="9" s="1"/>
  <c r="H117" i="21"/>
  <c r="H133" i="21"/>
  <c r="H149" i="21"/>
  <c r="H165" i="21"/>
  <c r="H181" i="21"/>
  <c r="H197" i="21"/>
  <c r="H196" i="21"/>
  <c r="H441" i="9"/>
  <c r="F441" i="9"/>
  <c r="E246" i="9"/>
  <c r="BM634" i="9"/>
  <c r="BR940" i="9"/>
  <c r="BE949" i="9"/>
  <c r="BC949" i="9"/>
  <c r="BO949" i="9" s="1"/>
  <c r="BC975" i="9"/>
  <c r="BO975" i="9" s="1"/>
  <c r="BD975" i="9"/>
  <c r="BP975" i="9" s="1"/>
  <c r="BD977" i="9"/>
  <c r="BP977" i="9" s="1"/>
  <c r="BD1010" i="9"/>
  <c r="BP1010" i="9" s="1"/>
  <c r="BD1019" i="9"/>
  <c r="BP1019" i="9" s="1"/>
  <c r="I5" i="20"/>
  <c r="J5" i="20" s="1"/>
  <c r="H23" i="21"/>
  <c r="H39" i="21"/>
  <c r="H97" i="21"/>
  <c r="H112" i="21"/>
  <c r="H128" i="21"/>
  <c r="H144" i="21"/>
  <c r="H160" i="21"/>
  <c r="H176" i="21"/>
  <c r="H192" i="21"/>
  <c r="E265" i="9"/>
  <c r="BE608" i="9"/>
  <c r="BF608" i="9"/>
  <c r="BD608" i="9"/>
  <c r="BP608" i="9" s="1"/>
  <c r="BG608" i="9"/>
  <c r="BA612" i="9"/>
  <c r="BH612" i="9" s="1"/>
  <c r="BM612" i="9" s="1"/>
  <c r="BB612" i="9"/>
  <c r="BN612" i="9" s="1"/>
  <c r="BE612" i="9"/>
  <c r="BF612" i="9"/>
  <c r="BC612" i="9"/>
  <c r="BO612" i="9" s="1"/>
  <c r="BB977" i="9"/>
  <c r="BN977" i="9" s="1"/>
  <c r="BE977" i="9"/>
  <c r="BC977" i="9"/>
  <c r="BO977" i="9" s="1"/>
  <c r="BB1010" i="9"/>
  <c r="BN1010" i="9" s="1"/>
  <c r="BE1010" i="9"/>
  <c r="BC1010" i="9"/>
  <c r="BO1010" i="9" s="1"/>
  <c r="BE1019" i="9"/>
  <c r="BC1019" i="9"/>
  <c r="BO1019" i="9" s="1"/>
  <c r="H18" i="21"/>
  <c r="H34" i="21"/>
  <c r="H92" i="21"/>
  <c r="H113" i="21"/>
  <c r="H129" i="21"/>
  <c r="H145" i="21"/>
  <c r="H161" i="21"/>
  <c r="H177" i="21"/>
  <c r="H193" i="21"/>
  <c r="E285" i="9"/>
  <c r="F439" i="9"/>
  <c r="BE621" i="9"/>
  <c r="BC621" i="9"/>
  <c r="BO621" i="9" s="1"/>
  <c r="BL662" i="9"/>
  <c r="BJ662" i="9" s="1"/>
  <c r="BR662" i="9" s="1"/>
  <c r="BK662" i="9"/>
  <c r="BI662" i="9" s="1"/>
  <c r="BE623" i="9"/>
  <c r="BC623" i="9"/>
  <c r="BO623" i="9" s="1"/>
  <c r="BR630" i="9"/>
  <c r="BE631" i="9"/>
  <c r="BC631" i="9"/>
  <c r="BO631" i="9" s="1"/>
  <c r="BK637" i="9"/>
  <c r="BI637" i="9" s="1"/>
  <c r="BL637" i="9"/>
  <c r="BJ637" i="9" s="1"/>
  <c r="BR637" i="9" s="1"/>
  <c r="BB652" i="9"/>
  <c r="BN652" i="9" s="1"/>
  <c r="BE652" i="9"/>
  <c r="BC652" i="9"/>
  <c r="BO652" i="9" s="1"/>
  <c r="E205" i="9"/>
  <c r="E245" i="9"/>
  <c r="BC607" i="9"/>
  <c r="BO607" i="9" s="1"/>
  <c r="BB616" i="9"/>
  <c r="BN616" i="9" s="1"/>
  <c r="BK635" i="9"/>
  <c r="BI635" i="9" s="1"/>
  <c r="BL635" i="9"/>
  <c r="BJ635" i="9" s="1"/>
  <c r="BR635" i="9" s="1"/>
  <c r="BK659" i="9"/>
  <c r="BI659" i="9" s="1"/>
  <c r="BL659" i="9"/>
  <c r="BJ659" i="9" s="1"/>
  <c r="BR659" i="9" s="1"/>
  <c r="BR664" i="9"/>
  <c r="BK666" i="9"/>
  <c r="BI666" i="9" s="1"/>
  <c r="BL666" i="9"/>
  <c r="BJ666" i="9" s="1"/>
  <c r="BR666" i="9" s="1"/>
  <c r="BA971" i="9"/>
  <c r="BH971" i="9" s="1"/>
  <c r="BM971" i="9" s="1"/>
  <c r="BA1020" i="9"/>
  <c r="BH1020" i="9" s="1"/>
  <c r="BM1020" i="9" s="1"/>
  <c r="BE625" i="9"/>
  <c r="BC625" i="9"/>
  <c r="BO625" i="9" s="1"/>
  <c r="BR632" i="9"/>
  <c r="BB663" i="9"/>
  <c r="BN663" i="9" s="1"/>
  <c r="BE663" i="9"/>
  <c r="BC663" i="9"/>
  <c r="BO663" i="9" s="1"/>
  <c r="BB607" i="9"/>
  <c r="BN607" i="9" s="1"/>
  <c r="BF607" i="9"/>
  <c r="BD652" i="9"/>
  <c r="BP652" i="9" s="1"/>
  <c r="BB654" i="9"/>
  <c r="BN654" i="9" s="1"/>
  <c r="BE654" i="9"/>
  <c r="BC654" i="9"/>
  <c r="BO654" i="9" s="1"/>
  <c r="BK657" i="9"/>
  <c r="BI657" i="9" s="1"/>
  <c r="BL657" i="9"/>
  <c r="BJ657" i="9" s="1"/>
  <c r="BR657" i="9" s="1"/>
  <c r="BE617" i="9"/>
  <c r="BE619" i="9"/>
  <c r="BC619" i="9"/>
  <c r="BO619" i="9" s="1"/>
  <c r="BE627" i="9"/>
  <c r="BC627" i="9"/>
  <c r="BO627" i="9" s="1"/>
  <c r="BD666" i="9"/>
  <c r="BP666" i="9" s="1"/>
  <c r="BC633" i="9"/>
  <c r="BO633" i="9" s="1"/>
  <c r="BC635" i="9"/>
  <c r="BO635" i="9" s="1"/>
  <c r="BC637" i="9"/>
  <c r="BO637" i="9" s="1"/>
  <c r="BC657" i="9"/>
  <c r="BO657" i="9" s="1"/>
  <c r="BC659" i="9"/>
  <c r="BO659" i="9" s="1"/>
  <c r="BC666" i="9"/>
  <c r="BO666" i="9" s="1"/>
  <c r="BK643" i="9"/>
  <c r="BI643" i="9" s="1"/>
  <c r="BL643" i="9"/>
  <c r="BJ643" i="9" s="1"/>
  <c r="BR643" i="9" s="1"/>
  <c r="BM639" i="9"/>
  <c r="BM641" i="9"/>
  <c r="BB643" i="9"/>
  <c r="BN643" i="9" s="1"/>
  <c r="BC643" i="9"/>
  <c r="BO643" i="9" s="1"/>
  <c r="BA643" i="9"/>
  <c r="BH643" i="9" s="1"/>
  <c r="BM643" i="9" s="1"/>
  <c r="BD643" i="9"/>
  <c r="BP643" i="9" s="1"/>
  <c r="AF590" i="9"/>
  <c r="E589" i="9"/>
  <c r="BB639" i="9"/>
  <c r="BN639" i="9" s="1"/>
  <c r="BC639" i="9"/>
  <c r="BO639" i="9" s="1"/>
  <c r="BE639" i="9"/>
  <c r="R517" i="9"/>
  <c r="R518" i="9" s="1"/>
  <c r="R519" i="9" s="1"/>
  <c r="R520" i="9" s="1"/>
  <c r="R521" i="9" s="1"/>
  <c r="R522" i="9" s="1"/>
  <c r="R523" i="9" s="1"/>
  <c r="R524" i="9" s="1"/>
  <c r="R525" i="9" s="1"/>
  <c r="R526" i="9" s="1"/>
  <c r="R527" i="9" s="1"/>
  <c r="R528" i="9" s="1"/>
  <c r="R529" i="9" s="1"/>
  <c r="R530" i="9" s="1"/>
  <c r="R531" i="9" s="1"/>
  <c r="R532" i="9" s="1"/>
  <c r="R533" i="9" s="1"/>
  <c r="R534" i="9" s="1"/>
  <c r="R535" i="9" s="1"/>
  <c r="R536" i="9" s="1"/>
  <c r="R537" i="9" s="1"/>
  <c r="R538" i="9" s="1"/>
  <c r="R539" i="9" s="1"/>
  <c r="R540" i="9" s="1"/>
  <c r="R541" i="9" s="1"/>
  <c r="R542" i="9" s="1"/>
  <c r="R543" i="9" s="1"/>
  <c r="R544" i="9" s="1"/>
  <c r="R545" i="9" s="1"/>
  <c r="R546" i="9" s="1"/>
  <c r="R547" i="9" s="1"/>
  <c r="R548" i="9" s="1"/>
  <c r="R549" i="9" s="1"/>
  <c r="R550" i="9" s="1"/>
  <c r="R551" i="9" s="1"/>
  <c r="R552" i="9" s="1"/>
  <c r="R553" i="9" s="1"/>
  <c r="R554" i="9" s="1"/>
  <c r="R555" i="9" s="1"/>
  <c r="R556" i="9" s="1"/>
  <c r="R557" i="9" s="1"/>
  <c r="R558" i="9" s="1"/>
  <c r="R559" i="9" s="1"/>
  <c r="R560" i="9" s="1"/>
  <c r="R561" i="9" s="1"/>
  <c r="R562" i="9" s="1"/>
  <c r="R563" i="9" s="1"/>
  <c r="R564" i="9" s="1"/>
  <c r="R565" i="9" s="1"/>
  <c r="R566" i="9" s="1"/>
  <c r="R567" i="9" s="1"/>
  <c r="R568" i="9" s="1"/>
  <c r="R569" i="9" s="1"/>
  <c r="R570" i="9" s="1"/>
  <c r="R571" i="9" s="1"/>
  <c r="BB641" i="9"/>
  <c r="BN641" i="9" s="1"/>
  <c r="BC641" i="9"/>
  <c r="BO641" i="9" s="1"/>
  <c r="BD641" i="9"/>
  <c r="BP641" i="9" s="1"/>
  <c r="BE641" i="9"/>
  <c r="BR638" i="9"/>
  <c r="AW1128" i="9" l="1"/>
  <c r="AW1387" i="9"/>
  <c r="AW1405" i="9"/>
  <c r="AW1509" i="9"/>
  <c r="AW1514" i="9"/>
  <c r="AW1365" i="9"/>
  <c r="AZ1365" i="9" s="1"/>
  <c r="AW1404" i="9"/>
  <c r="AV1404" i="9" s="1"/>
  <c r="AW1131" i="9"/>
  <c r="AX1131" i="9" s="1"/>
  <c r="AY1131" i="9" s="1"/>
  <c r="AW1269" i="9"/>
  <c r="AV1269" i="9" s="1"/>
  <c r="AW1478" i="9"/>
  <c r="AX1478" i="9" s="1"/>
  <c r="AY1478" i="9" s="1"/>
  <c r="AW1475" i="9"/>
  <c r="AV1475" i="9" s="1"/>
  <c r="AW1474" i="9"/>
  <c r="AV1474" i="9" s="1"/>
  <c r="AW1476" i="9"/>
  <c r="AV1476" i="9" s="1"/>
  <c r="AW1507" i="9"/>
  <c r="AZ1507" i="9" s="1"/>
  <c r="AW1512" i="9"/>
  <c r="AV1512" i="9" s="1"/>
  <c r="AW1368" i="9"/>
  <c r="AV1368" i="9" s="1"/>
  <c r="AW1479" i="9"/>
  <c r="AV1479" i="9" s="1"/>
  <c r="AW1115" i="9"/>
  <c r="AZ1115" i="9" s="1"/>
  <c r="AW1271" i="9"/>
  <c r="AX1271" i="9" s="1"/>
  <c r="AY1271" i="9" s="1"/>
  <c r="AW1379" i="9"/>
  <c r="AV1379" i="9" s="1"/>
  <c r="AW1122" i="9"/>
  <c r="AV1122" i="9" s="1"/>
  <c r="AW1380" i="9"/>
  <c r="AV1380" i="9" s="1"/>
  <c r="AW1406" i="9"/>
  <c r="AV1406" i="9" s="1"/>
  <c r="AW1119" i="9"/>
  <c r="AX1119" i="9" s="1"/>
  <c r="AY1119" i="9" s="1"/>
  <c r="AW1394" i="9"/>
  <c r="AV1394" i="9" s="1"/>
  <c r="AW1482" i="9"/>
  <c r="AX1482" i="9" s="1"/>
  <c r="AY1482" i="9" s="1"/>
  <c r="AW1389" i="9"/>
  <c r="AX1389" i="9" s="1"/>
  <c r="AY1389" i="9" s="1"/>
  <c r="AW1118" i="9"/>
  <c r="AZ1118" i="9" s="1"/>
  <c r="AW1386" i="9"/>
  <c r="AV1386" i="9" s="1"/>
  <c r="AW1480" i="9"/>
  <c r="AV1480" i="9" s="1"/>
  <c r="AW1123" i="9"/>
  <c r="AV1123" i="9" s="1"/>
  <c r="AW1376" i="9"/>
  <c r="AX1376" i="9" s="1"/>
  <c r="AY1376" i="9" s="1"/>
  <c r="BR596" i="9"/>
  <c r="AW596" i="9" s="1"/>
  <c r="AV596" i="9" s="1"/>
  <c r="AT596" i="9"/>
  <c r="B70" i="9"/>
  <c r="I585" i="9"/>
  <c r="BL567" i="9"/>
  <c r="BJ567" i="9" s="1"/>
  <c r="AW1137" i="9"/>
  <c r="AX1137" i="9" s="1"/>
  <c r="AY1137" i="9" s="1"/>
  <c r="AW1400" i="9"/>
  <c r="AV1400" i="9" s="1"/>
  <c r="AW1126" i="9"/>
  <c r="AV1126" i="9" s="1"/>
  <c r="AW1370" i="9"/>
  <c r="AV1370" i="9" s="1"/>
  <c r="AW1136" i="9"/>
  <c r="AV1136" i="9" s="1"/>
  <c r="AW1407" i="9"/>
  <c r="AZ1407" i="9" s="1"/>
  <c r="AW1388" i="9"/>
  <c r="AV1388" i="9" s="1"/>
  <c r="AW1130" i="9"/>
  <c r="AV1130" i="9" s="1"/>
  <c r="AW1390" i="9"/>
  <c r="AV1390" i="9" s="1"/>
  <c r="AW1408" i="9"/>
  <c r="AZ1408" i="9" s="1"/>
  <c r="AW1393" i="9"/>
  <c r="AX1393" i="9" s="1"/>
  <c r="AY1393" i="9" s="1"/>
  <c r="AW1477" i="9"/>
  <c r="AZ1477" i="9" s="1"/>
  <c r="AW1272" i="9"/>
  <c r="AV1272" i="9" s="1"/>
  <c r="AW1362" i="9"/>
  <c r="AZ1362" i="9" s="1"/>
  <c r="AW1264" i="9"/>
  <c r="AZ1264" i="9" s="1"/>
  <c r="L9" i="19"/>
  <c r="BQ1255" i="9"/>
  <c r="AW1255" i="9" s="1"/>
  <c r="AZ1255" i="9" s="1"/>
  <c r="BK537" i="9"/>
  <c r="BI537" i="9" s="1"/>
  <c r="AW1364" i="9"/>
  <c r="AV1364" i="9" s="1"/>
  <c r="AT1376" i="9"/>
  <c r="AW1113" i="9"/>
  <c r="AX1113" i="9" s="1"/>
  <c r="AY1113" i="9" s="1"/>
  <c r="AT1512" i="9"/>
  <c r="AT1137" i="9"/>
  <c r="BL642" i="9"/>
  <c r="BJ642" i="9" s="1"/>
  <c r="AW1382" i="9"/>
  <c r="AV1382" i="9" s="1"/>
  <c r="AT1485" i="9"/>
  <c r="AT1369" i="9"/>
  <c r="AW1403" i="9"/>
  <c r="AZ1403" i="9" s="1"/>
  <c r="BK928" i="9"/>
  <c r="BI928" i="9" s="1"/>
  <c r="L7" i="19"/>
  <c r="BQ597" i="9"/>
  <c r="AW597" i="9" s="1"/>
  <c r="AZ597" i="9" s="1"/>
  <c r="BK850" i="9"/>
  <c r="BI850" i="9" s="1"/>
  <c r="AT591" i="9"/>
  <c r="AT594" i="9"/>
  <c r="BK834" i="9"/>
  <c r="BI834" i="9" s="1"/>
  <c r="BQ834" i="9" s="1"/>
  <c r="AW834" i="9" s="1"/>
  <c r="AW1141" i="9"/>
  <c r="AZ1141" i="9" s="1"/>
  <c r="BL745" i="9"/>
  <c r="BJ745" i="9" s="1"/>
  <c r="AT1272" i="9"/>
  <c r="BL948" i="9"/>
  <c r="BJ948" i="9" s="1"/>
  <c r="BR948" i="9" s="1"/>
  <c r="BK1015" i="9"/>
  <c r="BI1015" i="9" s="1"/>
  <c r="BK1063" i="9"/>
  <c r="BI1063" i="9" s="1"/>
  <c r="BK945" i="9"/>
  <c r="BI945" i="9" s="1"/>
  <c r="BQ1103" i="9"/>
  <c r="AW1103" i="9" s="1"/>
  <c r="AZ1103" i="9" s="1"/>
  <c r="AT593" i="9"/>
  <c r="BQ548" i="9"/>
  <c r="AT1120" i="9"/>
  <c r="AW1267" i="9"/>
  <c r="AZ1267" i="9" s="1"/>
  <c r="BQ1129" i="9"/>
  <c r="AW1129" i="9" s="1"/>
  <c r="AV1129" i="9" s="1"/>
  <c r="AT1362" i="9"/>
  <c r="AW1398" i="9"/>
  <c r="AV1398" i="9" s="1"/>
  <c r="AW1381" i="9"/>
  <c r="AZ1381" i="9" s="1"/>
  <c r="BQ1508" i="9"/>
  <c r="AW1508" i="9" s="1"/>
  <c r="AV1508" i="9" s="1"/>
  <c r="BL809" i="9"/>
  <c r="BJ809" i="9" s="1"/>
  <c r="AT809" i="9" s="1"/>
  <c r="AT600" i="9"/>
  <c r="BK864" i="9"/>
  <c r="BI864" i="9" s="1"/>
  <c r="BK863" i="9"/>
  <c r="BI863" i="9" s="1"/>
  <c r="BK806" i="9"/>
  <c r="BI806" i="9" s="1"/>
  <c r="BL783" i="9"/>
  <c r="BJ783" i="9" s="1"/>
  <c r="BR783" i="9" s="1"/>
  <c r="AT811" i="9"/>
  <c r="BL590" i="9"/>
  <c r="BJ590" i="9" s="1"/>
  <c r="BL1092" i="9"/>
  <c r="BJ1092" i="9" s="1"/>
  <c r="BR1092" i="9" s="1"/>
  <c r="BQ1124" i="9"/>
  <c r="AW1124" i="9" s="1"/>
  <c r="AV1124" i="9" s="1"/>
  <c r="BL548" i="9"/>
  <c r="BJ548" i="9" s="1"/>
  <c r="BR548" i="9" s="1"/>
  <c r="K12" i="19"/>
  <c r="L12" i="19" s="1"/>
  <c r="BK691" i="9"/>
  <c r="BI691" i="9" s="1"/>
  <c r="AT691" i="9" s="1"/>
  <c r="BK1071" i="9"/>
  <c r="BI1071" i="9" s="1"/>
  <c r="E576" i="9"/>
  <c r="BK944" i="9"/>
  <c r="BI944" i="9" s="1"/>
  <c r="BQ944" i="9" s="1"/>
  <c r="AW944" i="9" s="1"/>
  <c r="BK897" i="9"/>
  <c r="BI897" i="9" s="1"/>
  <c r="BK740" i="9"/>
  <c r="BI740" i="9" s="1"/>
  <c r="BK835" i="9"/>
  <c r="BI835" i="9" s="1"/>
  <c r="BQ835" i="9" s="1"/>
  <c r="AW835" i="9" s="1"/>
  <c r="AX835" i="9" s="1"/>
  <c r="AY835" i="9" s="1"/>
  <c r="AW1402" i="9"/>
  <c r="AX1402" i="9" s="1"/>
  <c r="AY1402" i="9" s="1"/>
  <c r="AW1378" i="9"/>
  <c r="AX1378" i="9" s="1"/>
  <c r="AY1378" i="9" s="1"/>
  <c r="AW1117" i="9"/>
  <c r="AV1117" i="9" s="1"/>
  <c r="AW1483" i="9"/>
  <c r="AV1483" i="9" s="1"/>
  <c r="AW1112" i="9"/>
  <c r="AV1112" i="9" s="1"/>
  <c r="AW1250" i="9"/>
  <c r="AZ1250" i="9" s="1"/>
  <c r="BK601" i="9"/>
  <c r="BI601" i="9" s="1"/>
  <c r="AW1485" i="9"/>
  <c r="AV1485" i="9" s="1"/>
  <c r="AW1369" i="9"/>
  <c r="AZ1369" i="9" s="1"/>
  <c r="BR809" i="9"/>
  <c r="AW809" i="9" s="1"/>
  <c r="N585" i="9"/>
  <c r="L585" i="9"/>
  <c r="AF573" i="9"/>
  <c r="E573" i="9" s="1"/>
  <c r="E572" i="9"/>
  <c r="M570" i="9"/>
  <c r="L570" i="9"/>
  <c r="L571" i="9"/>
  <c r="M571" i="9"/>
  <c r="AW541" i="9"/>
  <c r="AZ541" i="9" s="1"/>
  <c r="BQ818" i="9"/>
  <c r="AW818" i="9" s="1"/>
  <c r="AZ818" i="9" s="1"/>
  <c r="AT531" i="9"/>
  <c r="AT1094" i="9"/>
  <c r="AT957" i="9"/>
  <c r="BQ701" i="9"/>
  <c r="AW701" i="9" s="1"/>
  <c r="AX701" i="9" s="1"/>
  <c r="AY701" i="9" s="1"/>
  <c r="BQ1132" i="9"/>
  <c r="AW1132" i="9" s="1"/>
  <c r="AV1132" i="9" s="1"/>
  <c r="AT1078" i="9"/>
  <c r="BR598" i="9"/>
  <c r="AW598" i="9" s="1"/>
  <c r="AT1100" i="9"/>
  <c r="S515" i="9"/>
  <c r="S516" i="9" s="1"/>
  <c r="S517" i="9" s="1"/>
  <c r="S518" i="9" s="1"/>
  <c r="S519" i="9" s="1"/>
  <c r="S520" i="9" s="1"/>
  <c r="S521" i="9" s="1"/>
  <c r="S522" i="9" s="1"/>
  <c r="S523" i="9" s="1"/>
  <c r="S524" i="9" s="1"/>
  <c r="S525" i="9" s="1"/>
  <c r="S526" i="9" s="1"/>
  <c r="S527" i="9" s="1"/>
  <c r="S528" i="9" s="1"/>
  <c r="S529" i="9" s="1"/>
  <c r="S530" i="9" s="1"/>
  <c r="S531" i="9" s="1"/>
  <c r="S532" i="9" s="1"/>
  <c r="S533" i="9" s="1"/>
  <c r="S534" i="9" s="1"/>
  <c r="S535" i="9" s="1"/>
  <c r="S536" i="9" s="1"/>
  <c r="S537" i="9" s="1"/>
  <c r="S538" i="9" s="1"/>
  <c r="S539" i="9" s="1"/>
  <c r="S540" i="9" s="1"/>
  <c r="S541" i="9" s="1"/>
  <c r="S542" i="9" s="1"/>
  <c r="S543" i="9" s="1"/>
  <c r="S544" i="9" s="1"/>
  <c r="S545" i="9" s="1"/>
  <c r="S546" i="9" s="1"/>
  <c r="S547" i="9" s="1"/>
  <c r="S548" i="9" s="1"/>
  <c r="S549" i="9" s="1"/>
  <c r="S550" i="9" s="1"/>
  <c r="S551" i="9" s="1"/>
  <c r="S552" i="9" s="1"/>
  <c r="S553" i="9" s="1"/>
  <c r="S554" i="9" s="1"/>
  <c r="S555" i="9" s="1"/>
  <c r="S556" i="9" s="1"/>
  <c r="S557" i="9" s="1"/>
  <c r="S558" i="9" s="1"/>
  <c r="S559" i="9" s="1"/>
  <c r="S560" i="9" s="1"/>
  <c r="S561" i="9" s="1"/>
  <c r="S562" i="9" s="1"/>
  <c r="S563" i="9" s="1"/>
  <c r="S564" i="9" s="1"/>
  <c r="S565" i="9" s="1"/>
  <c r="S566" i="9" s="1"/>
  <c r="S567" i="9" s="1"/>
  <c r="S568" i="9" s="1"/>
  <c r="S569" i="9" s="1"/>
  <c r="S570" i="9" s="1"/>
  <c r="S571" i="9" s="1"/>
  <c r="T3" i="9"/>
  <c r="BL929" i="9"/>
  <c r="BJ929" i="9" s="1"/>
  <c r="BR929" i="9" s="1"/>
  <c r="BL702" i="9"/>
  <c r="BJ702" i="9" s="1"/>
  <c r="BL999" i="9"/>
  <c r="BJ999" i="9" s="1"/>
  <c r="BR999" i="9" s="1"/>
  <c r="D53" i="9"/>
  <c r="I570" i="9"/>
  <c r="N570" i="9"/>
  <c r="BK620" i="9"/>
  <c r="BI620" i="9" s="1"/>
  <c r="BL922" i="9"/>
  <c r="BJ922" i="9" s="1"/>
  <c r="BR922" i="9" s="1"/>
  <c r="AT581" i="9"/>
  <c r="BR633" i="9"/>
  <c r="AW633" i="9" s="1"/>
  <c r="AV633" i="9" s="1"/>
  <c r="BL704" i="9"/>
  <c r="BJ704" i="9" s="1"/>
  <c r="BR704" i="9" s="1"/>
  <c r="BL718" i="9"/>
  <c r="BJ718" i="9" s="1"/>
  <c r="BR718" i="9" s="1"/>
  <c r="BQ1095" i="9"/>
  <c r="AW1095" i="9" s="1"/>
  <c r="AZ1095" i="9" s="1"/>
  <c r="BL828" i="9"/>
  <c r="BJ828" i="9" s="1"/>
  <c r="BR828" i="9" s="1"/>
  <c r="AW828" i="9" s="1"/>
  <c r="AZ828" i="9" s="1"/>
  <c r="AT751" i="9"/>
  <c r="BR1094" i="9"/>
  <c r="AW1094" i="9" s="1"/>
  <c r="AV1094" i="9" s="1"/>
  <c r="BK816" i="9"/>
  <c r="BI816" i="9" s="1"/>
  <c r="BK1030" i="9"/>
  <c r="BI1030" i="9" s="1"/>
  <c r="BK775" i="9"/>
  <c r="BI775" i="9" s="1"/>
  <c r="BR661" i="9"/>
  <c r="AW661" i="9" s="1"/>
  <c r="AZ661" i="9" s="1"/>
  <c r="BQ531" i="9"/>
  <c r="AW531" i="9" s="1"/>
  <c r="AV531" i="9" s="1"/>
  <c r="BR813" i="9"/>
  <c r="AW813" i="9" s="1"/>
  <c r="AZ813" i="9" s="1"/>
  <c r="BK875" i="9"/>
  <c r="BI875" i="9" s="1"/>
  <c r="BK719" i="9"/>
  <c r="BI719" i="9" s="1"/>
  <c r="BL1068" i="9"/>
  <c r="BJ1068" i="9" s="1"/>
  <c r="BR1068" i="9" s="1"/>
  <c r="AW1068" i="9" s="1"/>
  <c r="BQ957" i="9"/>
  <c r="AW957" i="9" s="1"/>
  <c r="AV957" i="9" s="1"/>
  <c r="BR820" i="9"/>
  <c r="AW820" i="9" s="1"/>
  <c r="AX820" i="9" s="1"/>
  <c r="AY820" i="9" s="1"/>
  <c r="BR1047" i="9"/>
  <c r="AW1047" i="9" s="1"/>
  <c r="AX1047" i="9" s="1"/>
  <c r="AY1047" i="9" s="1"/>
  <c r="BK686" i="9"/>
  <c r="BI686" i="9" s="1"/>
  <c r="BK576" i="9"/>
  <c r="BI576" i="9" s="1"/>
  <c r="BL916" i="9"/>
  <c r="BJ916" i="9" s="1"/>
  <c r="BR916" i="9" s="1"/>
  <c r="AW916" i="9" s="1"/>
  <c r="AV916" i="9" s="1"/>
  <c r="BR1100" i="9"/>
  <c r="AW1100" i="9" s="1"/>
  <c r="AX1100" i="9" s="1"/>
  <c r="AY1100" i="9" s="1"/>
  <c r="BK937" i="9"/>
  <c r="BI937" i="9" s="1"/>
  <c r="AT793" i="9"/>
  <c r="AT814" i="9"/>
  <c r="AT859" i="9"/>
  <c r="AW1120" i="9"/>
  <c r="AV1120" i="9" s="1"/>
  <c r="BK583" i="9"/>
  <c r="BI583" i="9" s="1"/>
  <c r="BL583" i="9"/>
  <c r="BJ583" i="9" s="1"/>
  <c r="BR583" i="9" s="1"/>
  <c r="BK1038" i="9"/>
  <c r="BI1038" i="9" s="1"/>
  <c r="BL737" i="9"/>
  <c r="BJ737" i="9" s="1"/>
  <c r="BR737" i="9" s="1"/>
  <c r="BK748" i="9"/>
  <c r="BI748" i="9" s="1"/>
  <c r="BL990" i="9"/>
  <c r="BJ990" i="9" s="1"/>
  <c r="BR990" i="9" s="1"/>
  <c r="BL803" i="9"/>
  <c r="BJ803" i="9" s="1"/>
  <c r="BR803" i="9" s="1"/>
  <c r="BQ708" i="9"/>
  <c r="AW708" i="9" s="1"/>
  <c r="AV708" i="9" s="1"/>
  <c r="BL1099" i="9"/>
  <c r="BJ1099" i="9" s="1"/>
  <c r="BR1099" i="9" s="1"/>
  <c r="AW1099" i="9" s="1"/>
  <c r="BL925" i="9"/>
  <c r="BJ925" i="9" s="1"/>
  <c r="BR925" i="9" s="1"/>
  <c r="BK882" i="9"/>
  <c r="BI882" i="9" s="1"/>
  <c r="BK950" i="9"/>
  <c r="BI950" i="9" s="1"/>
  <c r="AT950" i="9" s="1"/>
  <c r="BL1044" i="9"/>
  <c r="BJ1044" i="9" s="1"/>
  <c r="BQ1024" i="9"/>
  <c r="AW1024" i="9" s="1"/>
  <c r="AX1024" i="9" s="1"/>
  <c r="AY1024" i="9" s="1"/>
  <c r="BK634" i="9"/>
  <c r="BI634" i="9" s="1"/>
  <c r="AT634" i="9" s="1"/>
  <c r="AE572" i="9"/>
  <c r="AK572" i="9" s="1"/>
  <c r="H572" i="9" s="1"/>
  <c r="AK571" i="9"/>
  <c r="H571" i="9" s="1"/>
  <c r="BK628" i="9"/>
  <c r="BI628" i="9" s="1"/>
  <c r="AT965" i="9"/>
  <c r="AT1022" i="9"/>
  <c r="AT1268" i="9"/>
  <c r="AT778" i="9"/>
  <c r="BL995" i="9"/>
  <c r="BJ995" i="9" s="1"/>
  <c r="BR995" i="9" s="1"/>
  <c r="BK632" i="9"/>
  <c r="BI632" i="9" s="1"/>
  <c r="AW1256" i="9"/>
  <c r="AX1256" i="9" s="1"/>
  <c r="AY1256" i="9" s="1"/>
  <c r="AW1268" i="9"/>
  <c r="AZ1268" i="9" s="1"/>
  <c r="AW526" i="9"/>
  <c r="AZ526" i="9" s="1"/>
  <c r="AE587" i="9"/>
  <c r="D586" i="9"/>
  <c r="AE573" i="9"/>
  <c r="AK573" i="9" s="1"/>
  <c r="H573" i="9" s="1"/>
  <c r="BK549" i="9"/>
  <c r="BI549" i="9" s="1"/>
  <c r="BL549" i="9"/>
  <c r="BJ549" i="9" s="1"/>
  <c r="BR549" i="9" s="1"/>
  <c r="AT1256" i="9"/>
  <c r="BQ814" i="9"/>
  <c r="AW814" i="9" s="1"/>
  <c r="AV814" i="9" s="1"/>
  <c r="AT912" i="9"/>
  <c r="BK1007" i="9"/>
  <c r="BI1007" i="9" s="1"/>
  <c r="F24" i="9"/>
  <c r="B24" i="9"/>
  <c r="C24" i="9"/>
  <c r="A25" i="9"/>
  <c r="BQ613" i="9"/>
  <c r="AW613" i="9" s="1"/>
  <c r="AV613" i="9" s="1"/>
  <c r="AT1034" i="9"/>
  <c r="BL707" i="9"/>
  <c r="BJ707" i="9" s="1"/>
  <c r="BR707" i="9" s="1"/>
  <c r="BL939" i="9"/>
  <c r="BJ939" i="9" s="1"/>
  <c r="AT939" i="9" s="1"/>
  <c r="BK953" i="9"/>
  <c r="BI953" i="9" s="1"/>
  <c r="BL1025" i="9"/>
  <c r="BJ1025" i="9" s="1"/>
  <c r="BR1025" i="9" s="1"/>
  <c r="AW1025" i="9" s="1"/>
  <c r="AV1025" i="9" s="1"/>
  <c r="AT831" i="9"/>
  <c r="BQ965" i="9"/>
  <c r="AW965" i="9" s="1"/>
  <c r="AV965" i="9" s="1"/>
  <c r="AT738" i="9"/>
  <c r="BK940" i="9"/>
  <c r="BI940" i="9" s="1"/>
  <c r="BQ940" i="9" s="1"/>
  <c r="AW940" i="9" s="1"/>
  <c r="AV940" i="9" s="1"/>
  <c r="BL1007" i="9"/>
  <c r="BJ1007" i="9" s="1"/>
  <c r="BR1007" i="9" s="1"/>
  <c r="BK999" i="9"/>
  <c r="BI999" i="9" s="1"/>
  <c r="BQ999" i="9" s="1"/>
  <c r="AW540" i="9"/>
  <c r="AX540" i="9" s="1"/>
  <c r="AY540" i="9" s="1"/>
  <c r="AW566" i="9"/>
  <c r="AZ566" i="9" s="1"/>
  <c r="AW532" i="9"/>
  <c r="AX532" i="9" s="1"/>
  <c r="AY532" i="9" s="1"/>
  <c r="AX1460" i="9"/>
  <c r="AY1460" i="9" s="1"/>
  <c r="BL937" i="9"/>
  <c r="BJ937" i="9" s="1"/>
  <c r="BR937" i="9" s="1"/>
  <c r="C159" i="9"/>
  <c r="B159" i="9"/>
  <c r="BL784" i="9"/>
  <c r="BJ784" i="9" s="1"/>
  <c r="BK784" i="9"/>
  <c r="BI784" i="9" s="1"/>
  <c r="BQ784" i="9" s="1"/>
  <c r="BL1051" i="9"/>
  <c r="BJ1051" i="9" s="1"/>
  <c r="BR1051" i="9" s="1"/>
  <c r="AT518" i="9"/>
  <c r="BQ518" i="9"/>
  <c r="AW518" i="9" s="1"/>
  <c r="AZ518" i="9" s="1"/>
  <c r="AT1000" i="9"/>
  <c r="B84" i="9"/>
  <c r="A85" i="9"/>
  <c r="BL592" i="9"/>
  <c r="BJ592" i="9" s="1"/>
  <c r="BR592" i="9" s="1"/>
  <c r="BK592" i="9"/>
  <c r="BI592" i="9" s="1"/>
  <c r="AT547" i="9"/>
  <c r="BQ547" i="9"/>
  <c r="AW547" i="9" s="1"/>
  <c r="BL1011" i="9"/>
  <c r="BJ1011" i="9" s="1"/>
  <c r="BR1011" i="9" s="1"/>
  <c r="BL1107" i="9"/>
  <c r="BJ1107" i="9" s="1"/>
  <c r="BL1017" i="9"/>
  <c r="BJ1017" i="9" s="1"/>
  <c r="BR1017" i="9" s="1"/>
  <c r="BK1017" i="9"/>
  <c r="BI1017" i="9" s="1"/>
  <c r="BL584" i="9"/>
  <c r="BJ584" i="9" s="1"/>
  <c r="BR584" i="9" s="1"/>
  <c r="BK584" i="9"/>
  <c r="BI584" i="9" s="1"/>
  <c r="AT534" i="9"/>
  <c r="A72" i="9"/>
  <c r="C71" i="9"/>
  <c r="BK853" i="9"/>
  <c r="BI853" i="9" s="1"/>
  <c r="BL791" i="9"/>
  <c r="BJ791" i="9" s="1"/>
  <c r="BK791" i="9"/>
  <c r="BI791" i="9" s="1"/>
  <c r="BQ791" i="9" s="1"/>
  <c r="BK836" i="9"/>
  <c r="BI836" i="9" s="1"/>
  <c r="BL836" i="9"/>
  <c r="BJ836" i="9" s="1"/>
  <c r="BR836" i="9" s="1"/>
  <c r="BL1079" i="9"/>
  <c r="BJ1079" i="9" s="1"/>
  <c r="BR1079" i="9" s="1"/>
  <c r="BK1079" i="9"/>
  <c r="BI1079" i="9" s="1"/>
  <c r="BK925" i="9"/>
  <c r="BI925" i="9" s="1"/>
  <c r="N571" i="9"/>
  <c r="I571" i="9"/>
  <c r="BL585" i="9"/>
  <c r="BJ585" i="9" s="1"/>
  <c r="BR585" i="9" s="1"/>
  <c r="BK585" i="9"/>
  <c r="BI585" i="9" s="1"/>
  <c r="BL586" i="9"/>
  <c r="BJ586" i="9" s="1"/>
  <c r="BR586" i="9" s="1"/>
  <c r="BK586" i="9"/>
  <c r="BI586" i="9" s="1"/>
  <c r="AZ1460" i="9"/>
  <c r="AV1458" i="9"/>
  <c r="AV1506" i="9"/>
  <c r="AX1506" i="9"/>
  <c r="AY1506" i="9" s="1"/>
  <c r="AZ1458" i="9"/>
  <c r="AV1366" i="9"/>
  <c r="AZ1366" i="9"/>
  <c r="AX1366" i="9"/>
  <c r="AY1366" i="9" s="1"/>
  <c r="AV1396" i="9"/>
  <c r="AZ1396" i="9"/>
  <c r="AX1396" i="9"/>
  <c r="AY1396" i="9" s="1"/>
  <c r="AV1399" i="9"/>
  <c r="AZ1399" i="9"/>
  <c r="AX1399" i="9"/>
  <c r="AY1399" i="9" s="1"/>
  <c r="AV1395" i="9"/>
  <c r="AZ1395" i="9"/>
  <c r="AX1395" i="9"/>
  <c r="AY1395" i="9" s="1"/>
  <c r="AV1371" i="9"/>
  <c r="AZ1371" i="9"/>
  <c r="AX1371" i="9"/>
  <c r="AY1371" i="9" s="1"/>
  <c r="AV1385" i="9"/>
  <c r="AZ1385" i="9"/>
  <c r="AX1385" i="9"/>
  <c r="AY1385" i="9" s="1"/>
  <c r="AV1110" i="9"/>
  <c r="AZ1110" i="9"/>
  <c r="AX1110" i="9"/>
  <c r="AY1110" i="9" s="1"/>
  <c r="AV1128" i="9"/>
  <c r="AZ1128" i="9"/>
  <c r="AX1128" i="9"/>
  <c r="AY1128" i="9" s="1"/>
  <c r="AV1121" i="9"/>
  <c r="AZ1121" i="9"/>
  <c r="AX1121" i="9"/>
  <c r="AY1121" i="9" s="1"/>
  <c r="AV1375" i="9"/>
  <c r="AZ1375" i="9"/>
  <c r="AX1375" i="9"/>
  <c r="AY1375" i="9" s="1"/>
  <c r="AZ1410" i="9"/>
  <c r="AX1410" i="9"/>
  <c r="AY1410" i="9" s="1"/>
  <c r="AV1410" i="9"/>
  <c r="AV1374" i="9"/>
  <c r="AZ1374" i="9"/>
  <c r="AX1374" i="9"/>
  <c r="AY1374" i="9" s="1"/>
  <c r="AV1116" i="9"/>
  <c r="AZ1116" i="9"/>
  <c r="AX1116" i="9"/>
  <c r="AY1116" i="9" s="1"/>
  <c r="AZ1140" i="9"/>
  <c r="AX1140" i="9"/>
  <c r="AY1140" i="9" s="1"/>
  <c r="AV1140" i="9"/>
  <c r="AV1397" i="9"/>
  <c r="AZ1397" i="9"/>
  <c r="AX1397" i="9"/>
  <c r="AY1397" i="9" s="1"/>
  <c r="AV1372" i="9"/>
  <c r="AZ1372" i="9"/>
  <c r="AX1372" i="9"/>
  <c r="AY1372" i="9" s="1"/>
  <c r="AV1125" i="9"/>
  <c r="AZ1125" i="9"/>
  <c r="AX1125" i="9"/>
  <c r="AY1125" i="9" s="1"/>
  <c r="AV1391" i="9"/>
  <c r="AZ1391" i="9"/>
  <c r="AX1391" i="9"/>
  <c r="AY1391" i="9" s="1"/>
  <c r="AV1481" i="9"/>
  <c r="AZ1481" i="9"/>
  <c r="AX1481" i="9"/>
  <c r="AY1481" i="9" s="1"/>
  <c r="AV1405" i="9"/>
  <c r="AZ1405" i="9"/>
  <c r="AX1405" i="9"/>
  <c r="AY1405" i="9" s="1"/>
  <c r="AV1387" i="9"/>
  <c r="AZ1387" i="9"/>
  <c r="AX1387" i="9"/>
  <c r="AY1387" i="9" s="1"/>
  <c r="AV1373" i="9"/>
  <c r="AZ1373" i="9"/>
  <c r="AX1373" i="9"/>
  <c r="AY1373" i="9" s="1"/>
  <c r="AV1383" i="9"/>
  <c r="AZ1383" i="9"/>
  <c r="AX1383" i="9"/>
  <c r="AY1383" i="9" s="1"/>
  <c r="AV1392" i="9"/>
  <c r="AZ1392" i="9"/>
  <c r="AX1392" i="9"/>
  <c r="AY1392" i="9" s="1"/>
  <c r="AV1127" i="9"/>
  <c r="AZ1127" i="9"/>
  <c r="AX1127" i="9"/>
  <c r="AY1127" i="9" s="1"/>
  <c r="AV1401" i="9"/>
  <c r="AZ1401" i="9"/>
  <c r="AX1401" i="9"/>
  <c r="AY1401" i="9" s="1"/>
  <c r="AZ1253" i="9"/>
  <c r="AX1253" i="9"/>
  <c r="AY1253" i="9" s="1"/>
  <c r="AV1253" i="9"/>
  <c r="AV1114" i="9"/>
  <c r="AZ1114" i="9"/>
  <c r="AX1114" i="9"/>
  <c r="AY1114" i="9" s="1"/>
  <c r="AV1384" i="9"/>
  <c r="AZ1384" i="9"/>
  <c r="AX1384" i="9"/>
  <c r="AY1384" i="9" s="1"/>
  <c r="AV1363" i="9"/>
  <c r="AX1363" i="9"/>
  <c r="AY1363" i="9" s="1"/>
  <c r="AZ1363" i="9"/>
  <c r="AV1367" i="9"/>
  <c r="AZ1367" i="9"/>
  <c r="AX1367" i="9"/>
  <c r="AY1367" i="9" s="1"/>
  <c r="AT1181" i="9"/>
  <c r="BQ1181" i="9"/>
  <c r="AW1181" i="9" s="1"/>
  <c r="AZ1260" i="9"/>
  <c r="AX1260" i="9"/>
  <c r="AY1260" i="9" s="1"/>
  <c r="AV1260" i="9"/>
  <c r="AT1182" i="9"/>
  <c r="BQ1182" i="9"/>
  <c r="AW1182" i="9" s="1"/>
  <c r="AT1235" i="9"/>
  <c r="BQ1235" i="9"/>
  <c r="AW1235" i="9" s="1"/>
  <c r="AT1306" i="9"/>
  <c r="BQ1306" i="9"/>
  <c r="AW1306" i="9" s="1"/>
  <c r="BQ1339" i="9"/>
  <c r="AW1339" i="9" s="1"/>
  <c r="AT1339" i="9"/>
  <c r="AT1359" i="9"/>
  <c r="BQ1359" i="9"/>
  <c r="AW1359" i="9" s="1"/>
  <c r="AT1489" i="9"/>
  <c r="BQ1489" i="9"/>
  <c r="AW1489" i="9" s="1"/>
  <c r="AT1234" i="9"/>
  <c r="BQ1234" i="9"/>
  <c r="AW1234" i="9" s="1"/>
  <c r="AT1247" i="9"/>
  <c r="BQ1247" i="9"/>
  <c r="AW1247" i="9" s="1"/>
  <c r="AT1307" i="9"/>
  <c r="BQ1307" i="9"/>
  <c r="AW1307" i="9" s="1"/>
  <c r="BQ1345" i="9"/>
  <c r="AW1345" i="9" s="1"/>
  <c r="AT1345" i="9"/>
  <c r="AT1449" i="9"/>
  <c r="BQ1449" i="9"/>
  <c r="AW1449" i="9" s="1"/>
  <c r="AT1468" i="9"/>
  <c r="BQ1468" i="9"/>
  <c r="AW1468" i="9" s="1"/>
  <c r="AV1111" i="9"/>
  <c r="AZ1111" i="9"/>
  <c r="AX1111" i="9"/>
  <c r="AY1111" i="9" s="1"/>
  <c r="AT1148" i="9"/>
  <c r="BQ1148" i="9"/>
  <c r="AW1148" i="9" s="1"/>
  <c r="AT1184" i="9"/>
  <c r="BQ1184" i="9"/>
  <c r="AW1184" i="9" s="1"/>
  <c r="BQ1340" i="9"/>
  <c r="AW1340" i="9" s="1"/>
  <c r="AT1340" i="9"/>
  <c r="AT1135" i="9"/>
  <c r="BQ1135" i="9"/>
  <c r="AW1135" i="9" s="1"/>
  <c r="BQ1293" i="9"/>
  <c r="AW1293" i="9" s="1"/>
  <c r="AT1293" i="9"/>
  <c r="AT1325" i="9"/>
  <c r="BQ1325" i="9"/>
  <c r="AW1325" i="9" s="1"/>
  <c r="AT1473" i="9"/>
  <c r="BQ1473" i="9"/>
  <c r="AW1473" i="9" s="1"/>
  <c r="AT1487" i="9"/>
  <c r="BQ1487" i="9"/>
  <c r="AW1487" i="9" s="1"/>
  <c r="AT1150" i="9"/>
  <c r="BQ1150" i="9"/>
  <c r="AW1150" i="9" s="1"/>
  <c r="AT1186" i="9"/>
  <c r="BQ1186" i="9"/>
  <c r="AW1186" i="9" s="1"/>
  <c r="BQ1413" i="9"/>
  <c r="AW1413" i="9" s="1"/>
  <c r="AT1413" i="9"/>
  <c r="AT1163" i="9"/>
  <c r="BQ1163" i="9"/>
  <c r="AW1163" i="9" s="1"/>
  <c r="AT1241" i="9"/>
  <c r="BQ1241" i="9"/>
  <c r="AW1241" i="9" s="1"/>
  <c r="AT1303" i="9"/>
  <c r="BQ1303" i="9"/>
  <c r="AW1303" i="9" s="1"/>
  <c r="BQ1447" i="9"/>
  <c r="AW1447" i="9" s="1"/>
  <c r="AT1447" i="9"/>
  <c r="AT1445" i="9"/>
  <c r="BQ1445" i="9"/>
  <c r="AW1445" i="9" s="1"/>
  <c r="AT1172" i="9"/>
  <c r="BQ1172" i="9"/>
  <c r="AW1172" i="9" s="1"/>
  <c r="BQ1206" i="9"/>
  <c r="AW1206" i="9" s="1"/>
  <c r="AT1206" i="9"/>
  <c r="BQ1342" i="9"/>
  <c r="AW1342" i="9" s="1"/>
  <c r="AT1342" i="9"/>
  <c r="BQ1417" i="9"/>
  <c r="AW1417" i="9" s="1"/>
  <c r="AT1417" i="9"/>
  <c r="BQ1425" i="9"/>
  <c r="AW1425" i="9" s="1"/>
  <c r="AT1425" i="9"/>
  <c r="BQ1433" i="9"/>
  <c r="AW1433" i="9" s="1"/>
  <c r="AT1433" i="9"/>
  <c r="BQ1411" i="9"/>
  <c r="AW1411" i="9" s="1"/>
  <c r="AT1411" i="9"/>
  <c r="AT1157" i="9"/>
  <c r="BQ1157" i="9"/>
  <c r="AW1157" i="9" s="1"/>
  <c r="BQ1207" i="9"/>
  <c r="AW1207" i="9" s="1"/>
  <c r="AT1207" i="9"/>
  <c r="AZ1263" i="9"/>
  <c r="AX1263" i="9"/>
  <c r="AY1263" i="9" s="1"/>
  <c r="AV1263" i="9"/>
  <c r="BQ1335" i="9"/>
  <c r="AW1335" i="9" s="1"/>
  <c r="AT1335" i="9"/>
  <c r="AT1321" i="9"/>
  <c r="BQ1321" i="9"/>
  <c r="AW1321" i="9" s="1"/>
  <c r="BQ1486" i="9"/>
  <c r="AW1486" i="9" s="1"/>
  <c r="AT1486" i="9"/>
  <c r="AT1160" i="9"/>
  <c r="BQ1160" i="9"/>
  <c r="AW1160" i="9" s="1"/>
  <c r="AT1142" i="9"/>
  <c r="BQ1142" i="9"/>
  <c r="AW1142" i="9" s="1"/>
  <c r="AT1238" i="9"/>
  <c r="BQ1238" i="9"/>
  <c r="AW1238" i="9" s="1"/>
  <c r="BQ1274" i="9"/>
  <c r="AW1274" i="9" s="1"/>
  <c r="AT1274" i="9"/>
  <c r="AT1167" i="9"/>
  <c r="BQ1167" i="9"/>
  <c r="AW1167" i="9" s="1"/>
  <c r="AT1201" i="9"/>
  <c r="BQ1201" i="9"/>
  <c r="AW1201" i="9" s="1"/>
  <c r="BQ1353" i="9"/>
  <c r="AW1353" i="9" s="1"/>
  <c r="AT1353" i="9"/>
  <c r="AZ1409" i="9"/>
  <c r="AX1409" i="9"/>
  <c r="AY1409" i="9" s="1"/>
  <c r="AV1409" i="9"/>
  <c r="AT1202" i="9"/>
  <c r="BQ1202" i="9"/>
  <c r="AW1202" i="9" s="1"/>
  <c r="AT1324" i="9"/>
  <c r="BQ1324" i="9"/>
  <c r="AW1324" i="9" s="1"/>
  <c r="BQ1416" i="9"/>
  <c r="AW1416" i="9" s="1"/>
  <c r="AT1416" i="9"/>
  <c r="BQ1424" i="9"/>
  <c r="AW1424" i="9" s="1"/>
  <c r="AT1424" i="9"/>
  <c r="BQ1432" i="9"/>
  <c r="AW1432" i="9" s="1"/>
  <c r="AT1432" i="9"/>
  <c r="AT1446" i="9"/>
  <c r="BQ1446" i="9"/>
  <c r="AW1446" i="9" s="1"/>
  <c r="AT1177" i="9"/>
  <c r="BQ1177" i="9"/>
  <c r="AW1177" i="9" s="1"/>
  <c r="AT1227" i="9"/>
  <c r="BQ1227" i="9"/>
  <c r="AW1227" i="9" s="1"/>
  <c r="BQ1284" i="9"/>
  <c r="AW1284" i="9" s="1"/>
  <c r="AT1284" i="9"/>
  <c r="BQ1461" i="9"/>
  <c r="AW1461" i="9" s="1"/>
  <c r="AT1461" i="9"/>
  <c r="AV1515" i="9"/>
  <c r="AX1515" i="9"/>
  <c r="AY1515" i="9" s="1"/>
  <c r="AZ1515" i="9"/>
  <c r="AT1204" i="9"/>
  <c r="BQ1204" i="9"/>
  <c r="AW1204" i="9" s="1"/>
  <c r="AT1290" i="9"/>
  <c r="BQ1290" i="9"/>
  <c r="AW1290" i="9" s="1"/>
  <c r="AT1310" i="9"/>
  <c r="BQ1310" i="9"/>
  <c r="AW1310" i="9" s="1"/>
  <c r="AT1229" i="9"/>
  <c r="BQ1229" i="9"/>
  <c r="AW1229" i="9" s="1"/>
  <c r="AT1337" i="9"/>
  <c r="BQ1337" i="9"/>
  <c r="AW1337" i="9" s="1"/>
  <c r="AT1232" i="9"/>
  <c r="BQ1232" i="9"/>
  <c r="AW1232" i="9" s="1"/>
  <c r="AT1214" i="9"/>
  <c r="BQ1214" i="9"/>
  <c r="AW1214" i="9" s="1"/>
  <c r="AT1312" i="9"/>
  <c r="BQ1312" i="9"/>
  <c r="AW1312" i="9" s="1"/>
  <c r="AT1350" i="9"/>
  <c r="BQ1350" i="9"/>
  <c r="AW1350" i="9" s="1"/>
  <c r="AT1467" i="9"/>
  <c r="BQ1467" i="9"/>
  <c r="AW1467" i="9" s="1"/>
  <c r="AT1491" i="9"/>
  <c r="BQ1491" i="9"/>
  <c r="AW1491" i="9" s="1"/>
  <c r="AT1153" i="9"/>
  <c r="BQ1153" i="9"/>
  <c r="AW1153" i="9" s="1"/>
  <c r="AZ1257" i="9"/>
  <c r="AX1257" i="9"/>
  <c r="AY1257" i="9" s="1"/>
  <c r="AV1257" i="9"/>
  <c r="AT1215" i="9"/>
  <c r="BQ1215" i="9"/>
  <c r="AW1215" i="9" s="1"/>
  <c r="BQ1276" i="9"/>
  <c r="AW1276" i="9" s="1"/>
  <c r="AT1276" i="9"/>
  <c r="AV1377" i="9"/>
  <c r="AZ1377" i="9"/>
  <c r="AX1377" i="9"/>
  <c r="AY1377" i="9" s="1"/>
  <c r="BQ1200" i="9"/>
  <c r="AW1200" i="9" s="1"/>
  <c r="AT1200" i="9"/>
  <c r="AZ1251" i="9"/>
  <c r="AX1251" i="9"/>
  <c r="AY1251" i="9" s="1"/>
  <c r="AV1251" i="9"/>
  <c r="AT1314" i="9"/>
  <c r="BQ1314" i="9"/>
  <c r="AW1314" i="9" s="1"/>
  <c r="BQ1333" i="9"/>
  <c r="AW1333" i="9" s="1"/>
  <c r="AT1333" i="9"/>
  <c r="AT1156" i="9"/>
  <c r="BQ1156" i="9"/>
  <c r="AW1156" i="9" s="1"/>
  <c r="AT1315" i="9"/>
  <c r="BQ1315" i="9"/>
  <c r="AW1315" i="9" s="1"/>
  <c r="AT1470" i="9"/>
  <c r="BQ1470" i="9"/>
  <c r="AW1470" i="9" s="1"/>
  <c r="AT1493" i="9"/>
  <c r="BQ1493" i="9"/>
  <c r="AW1493" i="9" s="1"/>
  <c r="AT1147" i="9"/>
  <c r="BQ1147" i="9"/>
  <c r="AW1147" i="9" s="1"/>
  <c r="AT1134" i="9"/>
  <c r="BQ1134" i="9"/>
  <c r="AW1134" i="9" s="1"/>
  <c r="AT1258" i="9"/>
  <c r="BQ1258" i="9"/>
  <c r="AW1258" i="9" s="1"/>
  <c r="BQ1331" i="9"/>
  <c r="AW1331" i="9" s="1"/>
  <c r="AT1331" i="9"/>
  <c r="AT1195" i="9"/>
  <c r="BQ1195" i="9"/>
  <c r="AW1195" i="9" s="1"/>
  <c r="BQ1301" i="9"/>
  <c r="AW1301" i="9" s="1"/>
  <c r="AT1301" i="9"/>
  <c r="BQ1455" i="9"/>
  <c r="AW1455" i="9" s="1"/>
  <c r="AT1455" i="9"/>
  <c r="AT1463" i="9"/>
  <c r="BQ1463" i="9"/>
  <c r="AW1463" i="9" s="1"/>
  <c r="AT1504" i="9"/>
  <c r="BQ1504" i="9"/>
  <c r="AW1504" i="9" s="1"/>
  <c r="AT1162" i="9"/>
  <c r="BQ1162" i="9"/>
  <c r="AW1162" i="9" s="1"/>
  <c r="AT1262" i="9"/>
  <c r="BQ1262" i="9"/>
  <c r="AW1262" i="9" s="1"/>
  <c r="AT1484" i="9"/>
  <c r="BQ1484" i="9"/>
  <c r="AW1484" i="9" s="1"/>
  <c r="AT1505" i="9"/>
  <c r="BQ1505" i="9"/>
  <c r="AW1505" i="9" s="1"/>
  <c r="AT1171" i="9"/>
  <c r="BQ1171" i="9"/>
  <c r="AW1171" i="9" s="1"/>
  <c r="BQ1197" i="9"/>
  <c r="AW1197" i="9" s="1"/>
  <c r="AT1197" i="9"/>
  <c r="AT1245" i="9"/>
  <c r="BQ1245" i="9"/>
  <c r="AW1245" i="9" s="1"/>
  <c r="AT1311" i="9"/>
  <c r="BQ1311" i="9"/>
  <c r="AW1311" i="9" s="1"/>
  <c r="AT1338" i="9"/>
  <c r="BQ1338" i="9"/>
  <c r="AW1338" i="9" s="1"/>
  <c r="AT1453" i="9"/>
  <c r="BQ1453" i="9"/>
  <c r="AW1453" i="9" s="1"/>
  <c r="AT1180" i="9"/>
  <c r="BQ1180" i="9"/>
  <c r="AW1180" i="9" s="1"/>
  <c r="AT1266" i="9"/>
  <c r="BQ1266" i="9"/>
  <c r="AW1266" i="9" s="1"/>
  <c r="BQ1419" i="9"/>
  <c r="AW1419" i="9" s="1"/>
  <c r="AT1419" i="9"/>
  <c r="BQ1427" i="9"/>
  <c r="AW1427" i="9" s="1"/>
  <c r="AT1427" i="9"/>
  <c r="BQ1435" i="9"/>
  <c r="AW1435" i="9" s="1"/>
  <c r="AT1435" i="9"/>
  <c r="BQ1457" i="9"/>
  <c r="AW1457" i="9" s="1"/>
  <c r="AT1457" i="9"/>
  <c r="AZ1265" i="9"/>
  <c r="AX1265" i="9"/>
  <c r="AY1265" i="9" s="1"/>
  <c r="AV1265" i="9"/>
  <c r="BQ1297" i="9"/>
  <c r="AW1297" i="9" s="1"/>
  <c r="AT1297" i="9"/>
  <c r="AT1329" i="9"/>
  <c r="BQ1329" i="9"/>
  <c r="AW1329" i="9" s="1"/>
  <c r="AT1440" i="9"/>
  <c r="BQ1440" i="9"/>
  <c r="AW1440" i="9" s="1"/>
  <c r="AT1149" i="9"/>
  <c r="BQ1149" i="9"/>
  <c r="AW1149" i="9" s="1"/>
  <c r="AT1193" i="9"/>
  <c r="BQ1193" i="9"/>
  <c r="AW1193" i="9" s="1"/>
  <c r="BQ1291" i="9"/>
  <c r="AW1291" i="9" s="1"/>
  <c r="AT1291" i="9"/>
  <c r="AT1287" i="9"/>
  <c r="BQ1287" i="9"/>
  <c r="AW1287" i="9" s="1"/>
  <c r="BQ1344" i="9"/>
  <c r="AW1344" i="9" s="1"/>
  <c r="AT1344" i="9"/>
  <c r="AT1448" i="9"/>
  <c r="BQ1448" i="9"/>
  <c r="AW1448" i="9" s="1"/>
  <c r="AT1501" i="9"/>
  <c r="BQ1501" i="9"/>
  <c r="AW1501" i="9" s="1"/>
  <c r="AT1175" i="9"/>
  <c r="BQ1175" i="9"/>
  <c r="AW1175" i="9" s="1"/>
  <c r="AT1239" i="9"/>
  <c r="BQ1239" i="9"/>
  <c r="AW1239" i="9" s="1"/>
  <c r="AT1209" i="9"/>
  <c r="BQ1209" i="9"/>
  <c r="AW1209" i="9" s="1"/>
  <c r="AT1210" i="9"/>
  <c r="BQ1210" i="9"/>
  <c r="AW1210" i="9" s="1"/>
  <c r="AZ1259" i="9"/>
  <c r="AX1259" i="9"/>
  <c r="AY1259" i="9" s="1"/>
  <c r="AV1259" i="9"/>
  <c r="BQ1300" i="9"/>
  <c r="AW1300" i="9" s="1"/>
  <c r="AT1300" i="9"/>
  <c r="BQ1334" i="9"/>
  <c r="AW1334" i="9" s="1"/>
  <c r="AT1334" i="9"/>
  <c r="BQ1418" i="9"/>
  <c r="AW1418" i="9" s="1"/>
  <c r="AT1418" i="9"/>
  <c r="BQ1426" i="9"/>
  <c r="AW1426" i="9" s="1"/>
  <c r="AT1426" i="9"/>
  <c r="BQ1434" i="9"/>
  <c r="AW1434" i="9" s="1"/>
  <c r="AT1434" i="9"/>
  <c r="BQ1443" i="9"/>
  <c r="AW1443" i="9" s="1"/>
  <c r="AT1443" i="9"/>
  <c r="AT1158" i="9"/>
  <c r="BQ1158" i="9"/>
  <c r="AW1158" i="9" s="1"/>
  <c r="AT1185" i="9"/>
  <c r="BQ1185" i="9"/>
  <c r="AW1185" i="9" s="1"/>
  <c r="AT1233" i="9"/>
  <c r="BQ1233" i="9"/>
  <c r="AW1233" i="9" s="1"/>
  <c r="AT1240" i="9"/>
  <c r="BQ1240" i="9"/>
  <c r="AW1240" i="9" s="1"/>
  <c r="BQ1285" i="9"/>
  <c r="AW1285" i="9" s="1"/>
  <c r="AT1285" i="9"/>
  <c r="AT1189" i="9"/>
  <c r="BQ1189" i="9"/>
  <c r="AW1189" i="9" s="1"/>
  <c r="AT1212" i="9"/>
  <c r="BQ1212" i="9"/>
  <c r="AW1212" i="9" s="1"/>
  <c r="AT1279" i="9"/>
  <c r="BQ1279" i="9"/>
  <c r="AW1279" i="9" s="1"/>
  <c r="AT1336" i="9"/>
  <c r="BQ1336" i="9"/>
  <c r="AW1336" i="9" s="1"/>
  <c r="AT1318" i="9"/>
  <c r="BQ1318" i="9"/>
  <c r="AW1318" i="9" s="1"/>
  <c r="BQ1361" i="9"/>
  <c r="AW1361" i="9" s="1"/>
  <c r="AT1361" i="9"/>
  <c r="AT1454" i="9"/>
  <c r="BQ1454" i="9"/>
  <c r="AW1454" i="9" s="1"/>
  <c r="AT1139" i="9"/>
  <c r="BQ1139" i="9"/>
  <c r="AW1139" i="9" s="1"/>
  <c r="BQ1341" i="9"/>
  <c r="AW1341" i="9" s="1"/>
  <c r="AT1341" i="9"/>
  <c r="BQ1444" i="9"/>
  <c r="AW1444" i="9" s="1"/>
  <c r="AT1444" i="9"/>
  <c r="AT1496" i="9"/>
  <c r="BQ1496" i="9"/>
  <c r="AW1496" i="9" s="1"/>
  <c r="AT1292" i="9"/>
  <c r="BQ1292" i="9"/>
  <c r="AW1292" i="9" s="1"/>
  <c r="AT1222" i="9"/>
  <c r="BQ1222" i="9"/>
  <c r="AW1222" i="9" s="1"/>
  <c r="AT1282" i="9"/>
  <c r="BQ1282" i="9"/>
  <c r="AW1282" i="9" s="1"/>
  <c r="AT1320" i="9"/>
  <c r="BQ1320" i="9"/>
  <c r="AW1320" i="9" s="1"/>
  <c r="AT1464" i="9"/>
  <c r="BQ1464" i="9"/>
  <c r="AW1464" i="9" s="1"/>
  <c r="AT1490" i="9"/>
  <c r="BQ1490" i="9"/>
  <c r="AW1490" i="9" s="1"/>
  <c r="AT1154" i="9"/>
  <c r="BQ1154" i="9"/>
  <c r="AW1154" i="9" s="1"/>
  <c r="AT1165" i="9"/>
  <c r="BQ1165" i="9"/>
  <c r="AW1165" i="9" s="1"/>
  <c r="BQ1289" i="9"/>
  <c r="AW1289" i="9" s="1"/>
  <c r="AT1289" i="9"/>
  <c r="AT1223" i="9"/>
  <c r="BQ1223" i="9"/>
  <c r="AW1223" i="9" s="1"/>
  <c r="BQ1280" i="9"/>
  <c r="AW1280" i="9" s="1"/>
  <c r="AT1280" i="9"/>
  <c r="BQ1414" i="9"/>
  <c r="AW1414" i="9" s="1"/>
  <c r="AT1414" i="9"/>
  <c r="AV1514" i="9"/>
  <c r="AX1514" i="9"/>
  <c r="AY1514" i="9" s="1"/>
  <c r="AZ1514" i="9"/>
  <c r="AT1166" i="9"/>
  <c r="BQ1166" i="9"/>
  <c r="AW1166" i="9" s="1"/>
  <c r="BQ1208" i="9"/>
  <c r="AW1208" i="9" s="1"/>
  <c r="AT1208" i="9"/>
  <c r="AT1254" i="9"/>
  <c r="BQ1254" i="9"/>
  <c r="AW1254" i="9" s="1"/>
  <c r="AT1322" i="9"/>
  <c r="BQ1322" i="9"/>
  <c r="AW1322" i="9" s="1"/>
  <c r="AT1352" i="9"/>
  <c r="BQ1352" i="9"/>
  <c r="AW1352" i="9" s="1"/>
  <c r="BQ1133" i="9"/>
  <c r="AW1133" i="9" s="1"/>
  <c r="AT1133" i="9"/>
  <c r="AT1190" i="9"/>
  <c r="BQ1190" i="9"/>
  <c r="AW1190" i="9" s="1"/>
  <c r="AT1236" i="9"/>
  <c r="BQ1236" i="9"/>
  <c r="AW1236" i="9" s="1"/>
  <c r="AT1217" i="9"/>
  <c r="BQ1217" i="9"/>
  <c r="AW1217" i="9" s="1"/>
  <c r="AT1323" i="9"/>
  <c r="BQ1323" i="9"/>
  <c r="AW1323" i="9" s="1"/>
  <c r="BQ1459" i="9"/>
  <c r="AW1459" i="9" s="1"/>
  <c r="AT1459" i="9"/>
  <c r="AT1502" i="9"/>
  <c r="BQ1502" i="9"/>
  <c r="AW1502" i="9" s="1"/>
  <c r="AT1168" i="9"/>
  <c r="BQ1168" i="9"/>
  <c r="AW1168" i="9" s="1"/>
  <c r="AT1218" i="9"/>
  <c r="BQ1218" i="9"/>
  <c r="AW1218" i="9" s="1"/>
  <c r="BQ1346" i="9"/>
  <c r="AW1346" i="9" s="1"/>
  <c r="AT1346" i="9"/>
  <c r="AT1503" i="9"/>
  <c r="BQ1503" i="9"/>
  <c r="AW1503" i="9" s="1"/>
  <c r="AT1231" i="9"/>
  <c r="BQ1231" i="9"/>
  <c r="AW1231" i="9" s="1"/>
  <c r="AT1203" i="9"/>
  <c r="BQ1203" i="9"/>
  <c r="AW1203" i="9" s="1"/>
  <c r="AT1309" i="9"/>
  <c r="BQ1309" i="9"/>
  <c r="AW1309" i="9" s="1"/>
  <c r="BQ1347" i="9"/>
  <c r="AW1347" i="9" s="1"/>
  <c r="AT1347" i="9"/>
  <c r="AT1452" i="9"/>
  <c r="BQ1452" i="9"/>
  <c r="AW1452" i="9" s="1"/>
  <c r="AT1494" i="9"/>
  <c r="BQ1494" i="9"/>
  <c r="AW1494" i="9" s="1"/>
  <c r="AT1170" i="9"/>
  <c r="BQ1170" i="9"/>
  <c r="AW1170" i="9" s="1"/>
  <c r="AT1220" i="9"/>
  <c r="BQ1220" i="9"/>
  <c r="AW1220" i="9" s="1"/>
  <c r="AT1415" i="9"/>
  <c r="BQ1415" i="9"/>
  <c r="AW1415" i="9" s="1"/>
  <c r="AV1510" i="9"/>
  <c r="AZ1510" i="9"/>
  <c r="AX1510" i="9"/>
  <c r="AY1510" i="9" s="1"/>
  <c r="AV1509" i="9"/>
  <c r="AZ1509" i="9"/>
  <c r="AX1509" i="9"/>
  <c r="AY1509" i="9" s="1"/>
  <c r="AT1179" i="9"/>
  <c r="BQ1179" i="9"/>
  <c r="AW1179" i="9" s="1"/>
  <c r="BQ1205" i="9"/>
  <c r="AW1205" i="9" s="1"/>
  <c r="AT1205" i="9"/>
  <c r="AT1249" i="9"/>
  <c r="BQ1249" i="9"/>
  <c r="AW1249" i="9" s="1"/>
  <c r="BQ1332" i="9"/>
  <c r="AW1332" i="9" s="1"/>
  <c r="AT1332" i="9"/>
  <c r="AT1319" i="9"/>
  <c r="BQ1319" i="9"/>
  <c r="AW1319" i="9" s="1"/>
  <c r="AT1349" i="9"/>
  <c r="BQ1349" i="9"/>
  <c r="AW1349" i="9" s="1"/>
  <c r="AT1466" i="9"/>
  <c r="BQ1466" i="9"/>
  <c r="AW1466" i="9" s="1"/>
  <c r="AT1145" i="9"/>
  <c r="BQ1145" i="9"/>
  <c r="AW1145" i="9" s="1"/>
  <c r="AT1188" i="9"/>
  <c r="BQ1188" i="9"/>
  <c r="AW1188" i="9" s="1"/>
  <c r="BQ1421" i="9"/>
  <c r="AW1421" i="9" s="1"/>
  <c r="AT1421" i="9"/>
  <c r="BQ1429" i="9"/>
  <c r="AW1429" i="9" s="1"/>
  <c r="AT1429" i="9"/>
  <c r="BQ1437" i="9"/>
  <c r="AW1437" i="9" s="1"/>
  <c r="AT1437" i="9"/>
  <c r="AT1242" i="9"/>
  <c r="BQ1242" i="9"/>
  <c r="AW1242" i="9" s="1"/>
  <c r="BQ1305" i="9"/>
  <c r="AW1305" i="9" s="1"/>
  <c r="AT1305" i="9"/>
  <c r="AT1488" i="9"/>
  <c r="BQ1488" i="9"/>
  <c r="AW1488" i="9" s="1"/>
  <c r="AT1216" i="9"/>
  <c r="BQ1216" i="9"/>
  <c r="AW1216" i="9" s="1"/>
  <c r="AT1281" i="9"/>
  <c r="BQ1281" i="9"/>
  <c r="AW1281" i="9" s="1"/>
  <c r="AV1516" i="9"/>
  <c r="AZ1516" i="9"/>
  <c r="AX1516" i="9"/>
  <c r="AY1516" i="9" s="1"/>
  <c r="AT1183" i="9"/>
  <c r="BQ1183" i="9"/>
  <c r="AW1183" i="9" s="1"/>
  <c r="AX1272" i="9"/>
  <c r="AY1272" i="9" s="1"/>
  <c r="AT1152" i="9"/>
  <c r="BQ1152" i="9"/>
  <c r="AW1152" i="9" s="1"/>
  <c r="AT1308" i="9"/>
  <c r="BQ1308" i="9"/>
  <c r="AW1308" i="9" s="1"/>
  <c r="BQ1354" i="9"/>
  <c r="AW1354" i="9" s="1"/>
  <c r="AT1354" i="9"/>
  <c r="BQ1420" i="9"/>
  <c r="AW1420" i="9" s="1"/>
  <c r="AT1420" i="9"/>
  <c r="BQ1428" i="9"/>
  <c r="AW1428" i="9" s="1"/>
  <c r="AT1428" i="9"/>
  <c r="BQ1436" i="9"/>
  <c r="AW1436" i="9" s="1"/>
  <c r="AT1436" i="9"/>
  <c r="AT1161" i="9"/>
  <c r="BQ1161" i="9"/>
  <c r="AW1161" i="9" s="1"/>
  <c r="AZ1252" i="9"/>
  <c r="AX1252" i="9"/>
  <c r="AY1252" i="9" s="1"/>
  <c r="AV1252" i="9"/>
  <c r="AT1244" i="9"/>
  <c r="BQ1244" i="9"/>
  <c r="AW1244" i="9" s="1"/>
  <c r="BQ1275" i="9"/>
  <c r="AW1275" i="9" s="1"/>
  <c r="AT1275" i="9"/>
  <c r="AT1144" i="9"/>
  <c r="BQ1144" i="9"/>
  <c r="AW1144" i="9" s="1"/>
  <c r="BQ1294" i="9"/>
  <c r="AW1294" i="9" s="1"/>
  <c r="AT1294" i="9"/>
  <c r="AT1326" i="9"/>
  <c r="BQ1326" i="9"/>
  <c r="AW1326" i="9" s="1"/>
  <c r="AT1348" i="9"/>
  <c r="BQ1348" i="9"/>
  <c r="AW1348" i="9" s="1"/>
  <c r="AT1462" i="9"/>
  <c r="BQ1462" i="9"/>
  <c r="AW1462" i="9" s="1"/>
  <c r="AT1465" i="9"/>
  <c r="BQ1465" i="9"/>
  <c r="AW1465" i="9" s="1"/>
  <c r="AT1155" i="9"/>
  <c r="BQ1155" i="9"/>
  <c r="AW1155" i="9" s="1"/>
  <c r="BQ1456" i="9"/>
  <c r="AW1456" i="9" s="1"/>
  <c r="AT1456" i="9"/>
  <c r="AT1498" i="9"/>
  <c r="BQ1498" i="9"/>
  <c r="AW1498" i="9" s="1"/>
  <c r="BQ1230" i="9"/>
  <c r="AW1230" i="9" s="1"/>
  <c r="AT1230" i="9"/>
  <c r="BQ1296" i="9"/>
  <c r="AW1296" i="9" s="1"/>
  <c r="AT1296" i="9"/>
  <c r="AT1328" i="9"/>
  <c r="BQ1328" i="9"/>
  <c r="AW1328" i="9" s="1"/>
  <c r="AT1173" i="9"/>
  <c r="BQ1286" i="9"/>
  <c r="AW1286" i="9" s="1"/>
  <c r="AT1286" i="9"/>
  <c r="AT1343" i="9"/>
  <c r="BQ1343" i="9"/>
  <c r="AW1343" i="9" s="1"/>
  <c r="AT1450" i="9"/>
  <c r="BQ1450" i="9"/>
  <c r="AW1450" i="9" s="1"/>
  <c r="AT1174" i="9"/>
  <c r="BQ1174" i="9"/>
  <c r="AW1174" i="9" s="1"/>
  <c r="AT1270" i="9"/>
  <c r="BQ1270" i="9"/>
  <c r="AW1270" i="9" s="1"/>
  <c r="BQ1298" i="9"/>
  <c r="AW1298" i="9" s="1"/>
  <c r="AT1298" i="9"/>
  <c r="BQ1330" i="9"/>
  <c r="AW1330" i="9" s="1"/>
  <c r="AT1330" i="9"/>
  <c r="AV1511" i="9"/>
  <c r="AZ1511" i="9"/>
  <c r="AX1511" i="9"/>
  <c r="AY1511" i="9" s="1"/>
  <c r="AT1283" i="9"/>
  <c r="BQ1283" i="9"/>
  <c r="AW1283" i="9" s="1"/>
  <c r="AT1225" i="9"/>
  <c r="BQ1225" i="9"/>
  <c r="AW1225" i="9" s="1"/>
  <c r="AT1243" i="9"/>
  <c r="BQ1243" i="9"/>
  <c r="AW1243" i="9" s="1"/>
  <c r="AT1299" i="9"/>
  <c r="BQ1299" i="9"/>
  <c r="AW1299" i="9" s="1"/>
  <c r="AT1469" i="9"/>
  <c r="BQ1469" i="9"/>
  <c r="AW1469" i="9" s="1"/>
  <c r="AT1471" i="9"/>
  <c r="BQ1471" i="9"/>
  <c r="AW1471" i="9" s="1"/>
  <c r="AT1159" i="9"/>
  <c r="BQ1159" i="9"/>
  <c r="AW1159" i="9" s="1"/>
  <c r="AT1176" i="9"/>
  <c r="BQ1176" i="9"/>
  <c r="AW1176" i="9" s="1"/>
  <c r="AT1237" i="9"/>
  <c r="BQ1237" i="9"/>
  <c r="AW1237" i="9" s="1"/>
  <c r="AT1226" i="9"/>
  <c r="BQ1226" i="9"/>
  <c r="AW1226" i="9" s="1"/>
  <c r="AT1278" i="9"/>
  <c r="BQ1278" i="9"/>
  <c r="AW1278" i="9" s="1"/>
  <c r="AT1497" i="9"/>
  <c r="BQ1497" i="9"/>
  <c r="AW1497" i="9" s="1"/>
  <c r="AT1151" i="9"/>
  <c r="BQ1151" i="9"/>
  <c r="AW1151" i="9" s="1"/>
  <c r="AZ1261" i="9"/>
  <c r="AX1261" i="9"/>
  <c r="AY1261" i="9" s="1"/>
  <c r="AV1261" i="9"/>
  <c r="AT1211" i="9"/>
  <c r="BQ1211" i="9"/>
  <c r="AW1211" i="9" s="1"/>
  <c r="AT1317" i="9"/>
  <c r="BQ1317" i="9"/>
  <c r="AW1317" i="9" s="1"/>
  <c r="AT1355" i="9"/>
  <c r="BQ1355" i="9"/>
  <c r="AW1355" i="9" s="1"/>
  <c r="AT1495" i="9"/>
  <c r="BQ1495" i="9"/>
  <c r="AW1495" i="9" s="1"/>
  <c r="AT1178" i="9"/>
  <c r="BQ1178" i="9"/>
  <c r="AW1178" i="9" s="1"/>
  <c r="AT1228" i="9"/>
  <c r="BQ1228" i="9"/>
  <c r="AW1228" i="9" s="1"/>
  <c r="AT1273" i="9"/>
  <c r="BQ1273" i="9"/>
  <c r="AW1273" i="9" s="1"/>
  <c r="AT1138" i="9"/>
  <c r="BQ1138" i="9"/>
  <c r="AW1138" i="9" s="1"/>
  <c r="AT1187" i="9"/>
  <c r="BQ1187" i="9"/>
  <c r="AW1187" i="9" s="1"/>
  <c r="AT1213" i="9"/>
  <c r="BQ1213" i="9"/>
  <c r="AW1213" i="9" s="1"/>
  <c r="AT1295" i="9"/>
  <c r="BQ1295" i="9"/>
  <c r="AW1295" i="9" s="1"/>
  <c r="AT1327" i="9"/>
  <c r="BQ1327" i="9"/>
  <c r="AW1327" i="9" s="1"/>
  <c r="AT1357" i="9"/>
  <c r="BQ1357" i="9"/>
  <c r="AW1357" i="9" s="1"/>
  <c r="AT1442" i="9"/>
  <c r="BQ1442" i="9"/>
  <c r="AW1442" i="9" s="1"/>
  <c r="AT1164" i="9"/>
  <c r="BQ1164" i="9"/>
  <c r="AW1164" i="9" s="1"/>
  <c r="BQ1198" i="9"/>
  <c r="AW1198" i="9" s="1"/>
  <c r="AT1198" i="9"/>
  <c r="BQ1423" i="9"/>
  <c r="AW1423" i="9" s="1"/>
  <c r="AT1423" i="9"/>
  <c r="BQ1431" i="9"/>
  <c r="AW1431" i="9" s="1"/>
  <c r="AT1431" i="9"/>
  <c r="AT1439" i="9"/>
  <c r="BQ1439" i="9"/>
  <c r="AW1439" i="9" s="1"/>
  <c r="AT1492" i="9"/>
  <c r="BQ1492" i="9"/>
  <c r="AW1492" i="9" s="1"/>
  <c r="AT1499" i="9"/>
  <c r="BQ1499" i="9"/>
  <c r="AW1499" i="9" s="1"/>
  <c r="AT1143" i="9"/>
  <c r="BQ1143" i="9"/>
  <c r="AW1143" i="9" s="1"/>
  <c r="BQ1199" i="9"/>
  <c r="AW1199" i="9" s="1"/>
  <c r="AT1199" i="9"/>
  <c r="AT1246" i="9"/>
  <c r="BQ1246" i="9"/>
  <c r="AW1246" i="9" s="1"/>
  <c r="AT1313" i="9"/>
  <c r="BQ1313" i="9"/>
  <c r="AW1313" i="9" s="1"/>
  <c r="BQ1351" i="9"/>
  <c r="AW1351" i="9" s="1"/>
  <c r="AT1351" i="9"/>
  <c r="AT1500" i="9"/>
  <c r="BQ1500" i="9"/>
  <c r="AW1500" i="9" s="1"/>
  <c r="AT1224" i="9"/>
  <c r="BQ1224" i="9"/>
  <c r="AW1224" i="9" s="1"/>
  <c r="BQ1288" i="9"/>
  <c r="AW1288" i="9" s="1"/>
  <c r="AT1288" i="9"/>
  <c r="AV1365" i="9"/>
  <c r="AX1365" i="9"/>
  <c r="AY1365" i="9" s="1"/>
  <c r="BQ1451" i="9"/>
  <c r="AW1451" i="9" s="1"/>
  <c r="AT1451" i="9"/>
  <c r="BQ1191" i="9"/>
  <c r="AW1191" i="9" s="1"/>
  <c r="AT1191" i="9"/>
  <c r="AT1192" i="9"/>
  <c r="BQ1192" i="9"/>
  <c r="AW1192" i="9" s="1"/>
  <c r="AT1194" i="9"/>
  <c r="BQ1194" i="9"/>
  <c r="AW1194" i="9" s="1"/>
  <c r="AT1316" i="9"/>
  <c r="BQ1316" i="9"/>
  <c r="AW1316" i="9" s="1"/>
  <c r="BQ1358" i="9"/>
  <c r="AW1358" i="9" s="1"/>
  <c r="AT1358" i="9"/>
  <c r="AT1412" i="9"/>
  <c r="BQ1412" i="9"/>
  <c r="AW1412" i="9" s="1"/>
  <c r="BQ1422" i="9"/>
  <c r="AW1422" i="9" s="1"/>
  <c r="AT1422" i="9"/>
  <c r="BQ1430" i="9"/>
  <c r="AW1430" i="9" s="1"/>
  <c r="AT1430" i="9"/>
  <c r="BQ1438" i="9"/>
  <c r="AW1438" i="9" s="1"/>
  <c r="AT1438" i="9"/>
  <c r="AT1169" i="9"/>
  <c r="AT1219" i="9"/>
  <c r="BQ1219" i="9"/>
  <c r="AW1219" i="9" s="1"/>
  <c r="AT1248" i="9"/>
  <c r="BQ1248" i="9"/>
  <c r="AW1248" i="9" s="1"/>
  <c r="AV1513" i="9"/>
  <c r="AZ1513" i="9"/>
  <c r="AX1513" i="9"/>
  <c r="AY1513" i="9" s="1"/>
  <c r="AT1196" i="9"/>
  <c r="BQ1196" i="9"/>
  <c r="AW1196" i="9" s="1"/>
  <c r="BQ1302" i="9"/>
  <c r="AW1302" i="9" s="1"/>
  <c r="AT1302" i="9"/>
  <c r="AT1360" i="9"/>
  <c r="BQ1360" i="9"/>
  <c r="AW1360" i="9" s="1"/>
  <c r="AT1356" i="9"/>
  <c r="BQ1356" i="9"/>
  <c r="AW1356" i="9" s="1"/>
  <c r="AT1472" i="9"/>
  <c r="BQ1472" i="9"/>
  <c r="AW1472" i="9" s="1"/>
  <c r="AT1146" i="9"/>
  <c r="BQ1146" i="9"/>
  <c r="AW1146" i="9" s="1"/>
  <c r="AT1221" i="9"/>
  <c r="BQ1221" i="9"/>
  <c r="AW1221" i="9" s="1"/>
  <c r="AT1277" i="9"/>
  <c r="BQ1277" i="9"/>
  <c r="AW1277" i="9" s="1"/>
  <c r="BQ1304" i="9"/>
  <c r="AW1304" i="9" s="1"/>
  <c r="AT1304" i="9"/>
  <c r="BQ1441" i="9"/>
  <c r="AW1441" i="9" s="1"/>
  <c r="AT1441" i="9"/>
  <c r="BQ1108" i="9"/>
  <c r="AW1108" i="9" s="1"/>
  <c r="AV1108" i="9" s="1"/>
  <c r="AT1108" i="9"/>
  <c r="BL1102" i="9"/>
  <c r="BJ1102" i="9" s="1"/>
  <c r="BR1102" i="9" s="1"/>
  <c r="BK1102" i="9"/>
  <c r="BI1102" i="9" s="1"/>
  <c r="BK1051" i="9"/>
  <c r="BI1051" i="9" s="1"/>
  <c r="BK1067" i="9"/>
  <c r="BI1067" i="9" s="1"/>
  <c r="BQ1067" i="9" s="1"/>
  <c r="BK1076" i="9"/>
  <c r="BI1076" i="9" s="1"/>
  <c r="BL1076" i="9"/>
  <c r="BJ1076" i="9" s="1"/>
  <c r="BR1076" i="9" s="1"/>
  <c r="BQ1034" i="9"/>
  <c r="AW1034" i="9" s="1"/>
  <c r="BK1036" i="9"/>
  <c r="BI1036" i="9" s="1"/>
  <c r="BL1036" i="9"/>
  <c r="BJ1036" i="9" s="1"/>
  <c r="BR1036" i="9" s="1"/>
  <c r="BR1060" i="9"/>
  <c r="AW1060" i="9" s="1"/>
  <c r="AT1060" i="9"/>
  <c r="AT1071" i="9"/>
  <c r="BQ1071" i="9"/>
  <c r="AW1071" i="9" s="1"/>
  <c r="AZ1071" i="9" s="1"/>
  <c r="BK1055" i="9"/>
  <c r="BI1055" i="9" s="1"/>
  <c r="BK1050" i="9"/>
  <c r="BI1050" i="9" s="1"/>
  <c r="BL1050" i="9"/>
  <c r="BJ1050" i="9" s="1"/>
  <c r="BR1050" i="9" s="1"/>
  <c r="BL1046" i="9"/>
  <c r="BJ1046" i="9" s="1"/>
  <c r="BR1046" i="9" s="1"/>
  <c r="BK1046" i="9"/>
  <c r="BI1046" i="9" s="1"/>
  <c r="BL1055" i="9"/>
  <c r="BJ1055" i="9" s="1"/>
  <c r="BR1055" i="9" s="1"/>
  <c r="BL1070" i="9"/>
  <c r="BJ1070" i="9" s="1"/>
  <c r="BR1070" i="9" s="1"/>
  <c r="BK1070" i="9"/>
  <c r="BI1070" i="9" s="1"/>
  <c r="AT1083" i="9"/>
  <c r="BK1084" i="9"/>
  <c r="BI1084" i="9" s="1"/>
  <c r="BL1084" i="9"/>
  <c r="BJ1084" i="9" s="1"/>
  <c r="BR1084" i="9" s="1"/>
  <c r="BQ1011" i="9"/>
  <c r="BQ1007" i="9"/>
  <c r="BK995" i="9"/>
  <c r="BI995" i="9" s="1"/>
  <c r="BQ995" i="9" s="1"/>
  <c r="BK987" i="9"/>
  <c r="BI987" i="9" s="1"/>
  <c r="BL987" i="9"/>
  <c r="BJ987" i="9" s="1"/>
  <c r="BR987" i="9" s="1"/>
  <c r="BK1009" i="9"/>
  <c r="BI1009" i="9" s="1"/>
  <c r="BQ1009" i="9" s="1"/>
  <c r="AW1009" i="9" s="1"/>
  <c r="BK991" i="9"/>
  <c r="BI991" i="9" s="1"/>
  <c r="BK983" i="9"/>
  <c r="BI983" i="9" s="1"/>
  <c r="BL983" i="9"/>
  <c r="BJ983" i="9" s="1"/>
  <c r="BR983" i="9" s="1"/>
  <c r="BK998" i="9"/>
  <c r="BI998" i="9" s="1"/>
  <c r="BQ998" i="9" s="1"/>
  <c r="AW998" i="9" s="1"/>
  <c r="AX998" i="9" s="1"/>
  <c r="AY998" i="9" s="1"/>
  <c r="BK990" i="9"/>
  <c r="BI990" i="9" s="1"/>
  <c r="BK976" i="9"/>
  <c r="BI976" i="9" s="1"/>
  <c r="BQ976" i="9" s="1"/>
  <c r="AW976" i="9" s="1"/>
  <c r="AT1035" i="9"/>
  <c r="AT702" i="9"/>
  <c r="AT1028" i="9"/>
  <c r="AT828" i="9"/>
  <c r="AT632" i="9"/>
  <c r="BK994" i="9"/>
  <c r="BI994" i="9" s="1"/>
  <c r="BQ994" i="9" s="1"/>
  <c r="BK1006" i="9"/>
  <c r="BI1006" i="9" s="1"/>
  <c r="AT1006" i="9" s="1"/>
  <c r="BK1005" i="9"/>
  <c r="BI1005" i="9" s="1"/>
  <c r="BQ1005" i="9" s="1"/>
  <c r="BK978" i="9"/>
  <c r="BI978" i="9" s="1"/>
  <c r="BK982" i="9"/>
  <c r="BI982" i="9" s="1"/>
  <c r="BL1005" i="9"/>
  <c r="BJ1005" i="9" s="1"/>
  <c r="BR1005" i="9" s="1"/>
  <c r="BK986" i="9"/>
  <c r="BI986" i="9" s="1"/>
  <c r="BL975" i="9"/>
  <c r="BJ975" i="9" s="1"/>
  <c r="BR975" i="9" s="1"/>
  <c r="AT1025" i="9"/>
  <c r="BL1002" i="9"/>
  <c r="BJ1002" i="9" s="1"/>
  <c r="BR1002" i="9" s="1"/>
  <c r="BK1002" i="9"/>
  <c r="BI1002" i="9" s="1"/>
  <c r="BL994" i="9"/>
  <c r="BJ994" i="9" s="1"/>
  <c r="BR994" i="9" s="1"/>
  <c r="BK973" i="9"/>
  <c r="BI973" i="9" s="1"/>
  <c r="BL973" i="9"/>
  <c r="BJ973" i="9" s="1"/>
  <c r="BR973" i="9" s="1"/>
  <c r="BL1013" i="9"/>
  <c r="BJ1013" i="9" s="1"/>
  <c r="BR1013" i="9" s="1"/>
  <c r="BK1013" i="9"/>
  <c r="BI1013" i="9" s="1"/>
  <c r="BK941" i="9"/>
  <c r="BI941" i="9" s="1"/>
  <c r="BQ941" i="9" s="1"/>
  <c r="BQ930" i="9"/>
  <c r="BK934" i="9"/>
  <c r="BI934" i="9" s="1"/>
  <c r="BQ934" i="9" s="1"/>
  <c r="BL930" i="9"/>
  <c r="BJ930" i="9" s="1"/>
  <c r="BR930" i="9" s="1"/>
  <c r="AT916" i="9"/>
  <c r="BQ937" i="9"/>
  <c r="BQ915" i="9"/>
  <c r="BL933" i="9"/>
  <c r="BJ933" i="9" s="1"/>
  <c r="BR933" i="9" s="1"/>
  <c r="BK933" i="9"/>
  <c r="BI933" i="9" s="1"/>
  <c r="BL964" i="9"/>
  <c r="BJ964" i="9" s="1"/>
  <c r="BR964" i="9" s="1"/>
  <c r="BK964" i="9"/>
  <c r="BI964" i="9" s="1"/>
  <c r="BK938" i="9"/>
  <c r="BI938" i="9" s="1"/>
  <c r="BQ938" i="9" s="1"/>
  <c r="AW938" i="9" s="1"/>
  <c r="AZ938" i="9" s="1"/>
  <c r="BL910" i="9"/>
  <c r="BJ910" i="9" s="1"/>
  <c r="BR910" i="9" s="1"/>
  <c r="BK961" i="9"/>
  <c r="BI961" i="9" s="1"/>
  <c r="BL961" i="9"/>
  <c r="BJ961" i="9" s="1"/>
  <c r="BR961" i="9" s="1"/>
  <c r="BL934" i="9"/>
  <c r="BJ934" i="9" s="1"/>
  <c r="BR934" i="9" s="1"/>
  <c r="BL941" i="9"/>
  <c r="BJ941" i="9" s="1"/>
  <c r="BR941" i="9" s="1"/>
  <c r="BK921" i="9"/>
  <c r="BI921" i="9" s="1"/>
  <c r="AT921" i="9" s="1"/>
  <c r="BL915" i="9"/>
  <c r="BJ915" i="9" s="1"/>
  <c r="BR915" i="9" s="1"/>
  <c r="BL953" i="9"/>
  <c r="BJ953" i="9" s="1"/>
  <c r="BR953" i="9" s="1"/>
  <c r="BL956" i="9"/>
  <c r="BJ956" i="9" s="1"/>
  <c r="BR956" i="9" s="1"/>
  <c r="BK956" i="9"/>
  <c r="BI956" i="9" s="1"/>
  <c r="BL942" i="9"/>
  <c r="BJ942" i="9" s="1"/>
  <c r="BR942" i="9" s="1"/>
  <c r="BK942" i="9"/>
  <c r="BI942" i="9" s="1"/>
  <c r="BK920" i="9"/>
  <c r="BI920" i="9" s="1"/>
  <c r="BL920" i="9"/>
  <c r="BJ920" i="9" s="1"/>
  <c r="BR920" i="9" s="1"/>
  <c r="BK881" i="9"/>
  <c r="BI881" i="9" s="1"/>
  <c r="BQ881" i="9" s="1"/>
  <c r="BK886" i="9"/>
  <c r="BI886" i="9" s="1"/>
  <c r="BL881" i="9"/>
  <c r="BJ881" i="9" s="1"/>
  <c r="BR881" i="9" s="1"/>
  <c r="BL869" i="9"/>
  <c r="BJ869" i="9" s="1"/>
  <c r="BR869" i="9" s="1"/>
  <c r="BL918" i="9"/>
  <c r="BJ918" i="9" s="1"/>
  <c r="BR918" i="9" s="1"/>
  <c r="BK918" i="9"/>
  <c r="BI918" i="9" s="1"/>
  <c r="BL923" i="9"/>
  <c r="BJ923" i="9" s="1"/>
  <c r="BR923" i="9" s="1"/>
  <c r="BK923" i="9"/>
  <c r="BI923" i="9" s="1"/>
  <c r="BL880" i="9"/>
  <c r="BJ880" i="9" s="1"/>
  <c r="BR880" i="9" s="1"/>
  <c r="BK880" i="9"/>
  <c r="BI880" i="9" s="1"/>
  <c r="BL861" i="9"/>
  <c r="BJ861" i="9" s="1"/>
  <c r="BK861" i="9"/>
  <c r="BI861" i="9" s="1"/>
  <c r="BQ861" i="9" s="1"/>
  <c r="BL849" i="9"/>
  <c r="BJ849" i="9" s="1"/>
  <c r="BK873" i="9"/>
  <c r="BI873" i="9" s="1"/>
  <c r="BL873" i="9"/>
  <c r="BJ873" i="9" s="1"/>
  <c r="BR873" i="9" s="1"/>
  <c r="BL895" i="9"/>
  <c r="BJ895" i="9" s="1"/>
  <c r="BR895" i="9" s="1"/>
  <c r="BK895" i="9"/>
  <c r="BI895" i="9" s="1"/>
  <c r="BL858" i="9"/>
  <c r="BJ858" i="9" s="1"/>
  <c r="BR858" i="9" s="1"/>
  <c r="BK858" i="9"/>
  <c r="BI858" i="9" s="1"/>
  <c r="BL867" i="9"/>
  <c r="BJ867" i="9" s="1"/>
  <c r="BR867" i="9" s="1"/>
  <c r="BK867" i="9"/>
  <c r="BI867" i="9" s="1"/>
  <c r="BK872" i="9"/>
  <c r="BI872" i="9" s="1"/>
  <c r="BL872" i="9"/>
  <c r="BJ872" i="9" s="1"/>
  <c r="BR872" i="9" s="1"/>
  <c r="BL889" i="9"/>
  <c r="BJ889" i="9" s="1"/>
  <c r="BR889" i="9" s="1"/>
  <c r="BK889" i="9"/>
  <c r="BI889" i="9" s="1"/>
  <c r="BL884" i="9"/>
  <c r="BJ884" i="9" s="1"/>
  <c r="BR884" i="9" s="1"/>
  <c r="BK884" i="9"/>
  <c r="BI884" i="9" s="1"/>
  <c r="BL890" i="9"/>
  <c r="BJ890" i="9" s="1"/>
  <c r="BR890" i="9" s="1"/>
  <c r="BK890" i="9"/>
  <c r="BI890" i="9" s="1"/>
  <c r="BK902" i="9"/>
  <c r="BI902" i="9" s="1"/>
  <c r="BL902" i="9"/>
  <c r="BJ902" i="9" s="1"/>
  <c r="BR902" i="9" s="1"/>
  <c r="BK892" i="9"/>
  <c r="BI892" i="9" s="1"/>
  <c r="BL892" i="9"/>
  <c r="BJ892" i="9" s="1"/>
  <c r="BR892" i="9" s="1"/>
  <c r="BK899" i="9"/>
  <c r="BI899" i="9" s="1"/>
  <c r="BL899" i="9"/>
  <c r="BJ899" i="9" s="1"/>
  <c r="BR899" i="9" s="1"/>
  <c r="BQ738" i="9"/>
  <c r="AW738" i="9" s="1"/>
  <c r="AX738" i="9" s="1"/>
  <c r="AY738" i="9" s="1"/>
  <c r="BQ735" i="9"/>
  <c r="AW735" i="9" s="1"/>
  <c r="AV735" i="9" s="1"/>
  <c r="AT739" i="9"/>
  <c r="AW746" i="9"/>
  <c r="AV746" i="9" s="1"/>
  <c r="BL753" i="9"/>
  <c r="BJ753" i="9" s="1"/>
  <c r="BR753" i="9" s="1"/>
  <c r="BK753" i="9"/>
  <c r="BI753" i="9" s="1"/>
  <c r="BK829" i="9"/>
  <c r="BI829" i="9" s="1"/>
  <c r="BL829" i="9"/>
  <c r="BJ829" i="9" s="1"/>
  <c r="BR829" i="9" s="1"/>
  <c r="AT743" i="9"/>
  <c r="AT746" i="9"/>
  <c r="BK790" i="9"/>
  <c r="BI790" i="9" s="1"/>
  <c r="BL790" i="9"/>
  <c r="BJ790" i="9" s="1"/>
  <c r="BR790" i="9" s="1"/>
  <c r="BL842" i="9"/>
  <c r="BJ842" i="9" s="1"/>
  <c r="BR842" i="9" s="1"/>
  <c r="BK842" i="9"/>
  <c r="BI842" i="9" s="1"/>
  <c r="BK759" i="9"/>
  <c r="BI759" i="9" s="1"/>
  <c r="AT759" i="9" s="1"/>
  <c r="BL804" i="9"/>
  <c r="BJ804" i="9" s="1"/>
  <c r="BR804" i="9" s="1"/>
  <c r="BK804" i="9"/>
  <c r="BI804" i="9" s="1"/>
  <c r="AT835" i="9"/>
  <c r="BK730" i="9"/>
  <c r="BI730" i="9" s="1"/>
  <c r="BL730" i="9"/>
  <c r="BJ730" i="9" s="1"/>
  <c r="BR730" i="9" s="1"/>
  <c r="BK801" i="9"/>
  <c r="BI801" i="9" s="1"/>
  <c r="BQ801" i="9" s="1"/>
  <c r="AW801" i="9" s="1"/>
  <c r="BK789" i="9"/>
  <c r="BI789" i="9" s="1"/>
  <c r="BL789" i="9"/>
  <c r="BJ789" i="9" s="1"/>
  <c r="BR789" i="9" s="1"/>
  <c r="BL841" i="9"/>
  <c r="BJ841" i="9" s="1"/>
  <c r="BR841" i="9" s="1"/>
  <c r="BK841" i="9"/>
  <c r="BI841" i="9" s="1"/>
  <c r="BL832" i="9"/>
  <c r="BJ832" i="9" s="1"/>
  <c r="BR832" i="9" s="1"/>
  <c r="BK832" i="9"/>
  <c r="BI832" i="9" s="1"/>
  <c r="BK840" i="9"/>
  <c r="BI840" i="9" s="1"/>
  <c r="BQ840" i="9" s="1"/>
  <c r="AW840" i="9" s="1"/>
  <c r="BL781" i="9"/>
  <c r="BJ781" i="9" s="1"/>
  <c r="BR781" i="9" s="1"/>
  <c r="BK781" i="9"/>
  <c r="BI781" i="9" s="1"/>
  <c r="BL779" i="9"/>
  <c r="BJ779" i="9" s="1"/>
  <c r="BR779" i="9" s="1"/>
  <c r="BK779" i="9"/>
  <c r="BI779" i="9" s="1"/>
  <c r="BL716" i="9"/>
  <c r="BJ716" i="9" s="1"/>
  <c r="BR716" i="9" s="1"/>
  <c r="AT664" i="9"/>
  <c r="BL766" i="9"/>
  <c r="BJ766" i="9" s="1"/>
  <c r="BR766" i="9" s="1"/>
  <c r="BK766" i="9"/>
  <c r="BI766" i="9" s="1"/>
  <c r="BL773" i="9"/>
  <c r="BJ773" i="9" s="1"/>
  <c r="BR773" i="9" s="1"/>
  <c r="BK773" i="9"/>
  <c r="BI773" i="9" s="1"/>
  <c r="BK771" i="9"/>
  <c r="BI771" i="9" s="1"/>
  <c r="BL771" i="9"/>
  <c r="BJ771" i="9" s="1"/>
  <c r="BR771" i="9" s="1"/>
  <c r="BL770" i="9"/>
  <c r="BJ770" i="9" s="1"/>
  <c r="BR770" i="9" s="1"/>
  <c r="BK770" i="9"/>
  <c r="BI770" i="9" s="1"/>
  <c r="BL761" i="9"/>
  <c r="BJ761" i="9" s="1"/>
  <c r="BR761" i="9" s="1"/>
  <c r="BK761" i="9"/>
  <c r="BI761" i="9" s="1"/>
  <c r="BK768" i="9"/>
  <c r="BI768" i="9" s="1"/>
  <c r="BL768" i="9"/>
  <c r="BJ768" i="9" s="1"/>
  <c r="BR768" i="9" s="1"/>
  <c r="BK767" i="9"/>
  <c r="BI767" i="9" s="1"/>
  <c r="BL767" i="9"/>
  <c r="BJ767" i="9" s="1"/>
  <c r="BR767" i="9" s="1"/>
  <c r="BL640" i="9"/>
  <c r="BJ640" i="9" s="1"/>
  <c r="BR640" i="9" s="1"/>
  <c r="AW640" i="9" s="1"/>
  <c r="AV640" i="9" s="1"/>
  <c r="AW600" i="9"/>
  <c r="AV600" i="9" s="1"/>
  <c r="BK630" i="9"/>
  <c r="BI630" i="9" s="1"/>
  <c r="BQ630" i="9" s="1"/>
  <c r="AW630" i="9" s="1"/>
  <c r="AV630" i="9" s="1"/>
  <c r="BR702" i="9"/>
  <c r="AW702" i="9" s="1"/>
  <c r="AV702" i="9" s="1"/>
  <c r="BQ703" i="9"/>
  <c r="AW703" i="9" s="1"/>
  <c r="AX703" i="9" s="1"/>
  <c r="AY703" i="9" s="1"/>
  <c r="BR645" i="9"/>
  <c r="AW645" i="9" s="1"/>
  <c r="AV645" i="9" s="1"/>
  <c r="BL644" i="9"/>
  <c r="BJ644" i="9" s="1"/>
  <c r="BR644" i="9" s="1"/>
  <c r="AW644" i="9" s="1"/>
  <c r="AV644" i="9" s="1"/>
  <c r="BK658" i="9"/>
  <c r="BI658" i="9" s="1"/>
  <c r="BL616" i="9"/>
  <c r="BJ616" i="9" s="1"/>
  <c r="BR616" i="9" s="1"/>
  <c r="BK616" i="9"/>
  <c r="BI616" i="9" s="1"/>
  <c r="BK656" i="9"/>
  <c r="BI656" i="9" s="1"/>
  <c r="AT678" i="9"/>
  <c r="BK717" i="9"/>
  <c r="BI717" i="9" s="1"/>
  <c r="BK720" i="9"/>
  <c r="BI720" i="9" s="1"/>
  <c r="BL720" i="9"/>
  <c r="BJ720" i="9" s="1"/>
  <c r="BR720" i="9" s="1"/>
  <c r="AT713" i="9"/>
  <c r="AT679" i="9"/>
  <c r="BK676" i="9"/>
  <c r="BI676" i="9" s="1"/>
  <c r="BL683" i="9"/>
  <c r="BJ683" i="9" s="1"/>
  <c r="BR683" i="9" s="1"/>
  <c r="AW683" i="9" s="1"/>
  <c r="BK693" i="9"/>
  <c r="BI693" i="9" s="1"/>
  <c r="BK690" i="9"/>
  <c r="BI690" i="9" s="1"/>
  <c r="BL690" i="9"/>
  <c r="BJ690" i="9" s="1"/>
  <c r="BR690" i="9" s="1"/>
  <c r="BQ632" i="9"/>
  <c r="AW632" i="9" s="1"/>
  <c r="AZ632" i="9" s="1"/>
  <c r="BL626" i="9"/>
  <c r="BJ626" i="9" s="1"/>
  <c r="BR626" i="9" s="1"/>
  <c r="BK626" i="9"/>
  <c r="BI626" i="9" s="1"/>
  <c r="BQ664" i="9"/>
  <c r="AW664" i="9" s="1"/>
  <c r="AX664" i="9" s="1"/>
  <c r="AY664" i="9" s="1"/>
  <c r="BL697" i="9"/>
  <c r="BJ697" i="9" s="1"/>
  <c r="BR697" i="9" s="1"/>
  <c r="BK697" i="9"/>
  <c r="BI697" i="9" s="1"/>
  <c r="BQ678" i="9"/>
  <c r="AW678" i="9" s="1"/>
  <c r="AZ678" i="9" s="1"/>
  <c r="BL671" i="9"/>
  <c r="BJ671" i="9" s="1"/>
  <c r="BL660" i="9"/>
  <c r="BJ660" i="9" s="1"/>
  <c r="BR660" i="9" s="1"/>
  <c r="BK660" i="9"/>
  <c r="BI660" i="9" s="1"/>
  <c r="BK603" i="9"/>
  <c r="BI603" i="9" s="1"/>
  <c r="BL603" i="9"/>
  <c r="BJ603" i="9" s="1"/>
  <c r="BR603" i="9" s="1"/>
  <c r="BK614" i="9"/>
  <c r="BI614" i="9" s="1"/>
  <c r="BL614" i="9"/>
  <c r="BJ614" i="9" s="1"/>
  <c r="BR614" i="9" s="1"/>
  <c r="BL611" i="9"/>
  <c r="BJ611" i="9" s="1"/>
  <c r="BR611" i="9" s="1"/>
  <c r="BK611" i="9"/>
  <c r="BI611" i="9" s="1"/>
  <c r="BL604" i="9"/>
  <c r="BJ604" i="9" s="1"/>
  <c r="BR604" i="9" s="1"/>
  <c r="BK604" i="9"/>
  <c r="BI604" i="9" s="1"/>
  <c r="BL606" i="9"/>
  <c r="BJ606" i="9" s="1"/>
  <c r="BR606" i="9" s="1"/>
  <c r="BK606" i="9"/>
  <c r="BI606" i="9" s="1"/>
  <c r="BK615" i="9"/>
  <c r="BI615" i="9" s="1"/>
  <c r="BL615" i="9"/>
  <c r="BJ615" i="9" s="1"/>
  <c r="BR615" i="9" s="1"/>
  <c r="BK575" i="9"/>
  <c r="BI575" i="9" s="1"/>
  <c r="BL575" i="9"/>
  <c r="BJ575" i="9" s="1"/>
  <c r="BR575" i="9" s="1"/>
  <c r="BK574" i="9"/>
  <c r="BI574" i="9" s="1"/>
  <c r="BL574" i="9"/>
  <c r="BJ574" i="9" s="1"/>
  <c r="BR574" i="9" s="1"/>
  <c r="BK677" i="9"/>
  <c r="BI677" i="9" s="1"/>
  <c r="BL677" i="9"/>
  <c r="BJ677" i="9" s="1"/>
  <c r="BR677" i="9" s="1"/>
  <c r="BL674" i="9"/>
  <c r="BJ674" i="9" s="1"/>
  <c r="BR674" i="9" s="1"/>
  <c r="BK674" i="9"/>
  <c r="BI674" i="9" s="1"/>
  <c r="BK672" i="9"/>
  <c r="BI672" i="9" s="1"/>
  <c r="BL672" i="9"/>
  <c r="BJ672" i="9" s="1"/>
  <c r="BR672" i="9" s="1"/>
  <c r="BL670" i="9"/>
  <c r="BJ670" i="9" s="1"/>
  <c r="BR670" i="9" s="1"/>
  <c r="BK670" i="9"/>
  <c r="BI670" i="9" s="1"/>
  <c r="BL624" i="9"/>
  <c r="BJ624" i="9" s="1"/>
  <c r="BR624" i="9" s="1"/>
  <c r="BK624" i="9"/>
  <c r="BI624" i="9" s="1"/>
  <c r="BL622" i="9"/>
  <c r="BJ622" i="9" s="1"/>
  <c r="BR622" i="9" s="1"/>
  <c r="BK622" i="9"/>
  <c r="BI622" i="9" s="1"/>
  <c r="BL636" i="9"/>
  <c r="BJ636" i="9" s="1"/>
  <c r="BR636" i="9" s="1"/>
  <c r="BK636" i="9"/>
  <c r="BI636" i="9" s="1"/>
  <c r="AT638" i="9"/>
  <c r="AW593" i="9"/>
  <c r="AZ593" i="9" s="1"/>
  <c r="BK665" i="9"/>
  <c r="BI665" i="9" s="1"/>
  <c r="AT665" i="9" s="1"/>
  <c r="AW831" i="9"/>
  <c r="AV831" i="9" s="1"/>
  <c r="AW1028" i="9"/>
  <c r="AX1028" i="9" s="1"/>
  <c r="AY1028" i="9" s="1"/>
  <c r="AW778" i="9"/>
  <c r="AZ778" i="9" s="1"/>
  <c r="AW912" i="9"/>
  <c r="AZ912" i="9" s="1"/>
  <c r="BL651" i="9"/>
  <c r="BJ651" i="9" s="1"/>
  <c r="BR651" i="9" s="1"/>
  <c r="BK651" i="9"/>
  <c r="BI651" i="9" s="1"/>
  <c r="AW1000" i="9"/>
  <c r="AZ1000" i="9" s="1"/>
  <c r="AW839" i="9"/>
  <c r="AZ839" i="9" s="1"/>
  <c r="AW1078" i="9"/>
  <c r="AV1078" i="9" s="1"/>
  <c r="AW1054" i="9"/>
  <c r="AX1054" i="9" s="1"/>
  <c r="AY1054" i="9" s="1"/>
  <c r="AW1092" i="9"/>
  <c r="AV1092" i="9" s="1"/>
  <c r="AW859" i="9"/>
  <c r="AX859" i="9" s="1"/>
  <c r="AY859" i="9" s="1"/>
  <c r="AW1022" i="9"/>
  <c r="AZ1022" i="9" s="1"/>
  <c r="AW594" i="9"/>
  <c r="AX594" i="9" s="1"/>
  <c r="AY594" i="9" s="1"/>
  <c r="AW525" i="9"/>
  <c r="AX525" i="9" s="1"/>
  <c r="AY525" i="9" s="1"/>
  <c r="AW1058" i="9"/>
  <c r="AZ1058" i="9" s="1"/>
  <c r="BL649" i="9"/>
  <c r="BJ649" i="9" s="1"/>
  <c r="BR649" i="9" s="1"/>
  <c r="BK649" i="9"/>
  <c r="BI649" i="9" s="1"/>
  <c r="AW723" i="9"/>
  <c r="AX723" i="9" s="1"/>
  <c r="AY723" i="9" s="1"/>
  <c r="AW1098" i="9"/>
  <c r="AZ1098" i="9" s="1"/>
  <c r="AW534" i="9"/>
  <c r="AZ534" i="9" s="1"/>
  <c r="AW550" i="9"/>
  <c r="AZ550" i="9" s="1"/>
  <c r="AW744" i="9"/>
  <c r="AX744" i="9" s="1"/>
  <c r="AY744" i="9" s="1"/>
  <c r="AW539" i="9"/>
  <c r="AX539" i="9" s="1"/>
  <c r="AY539" i="9" s="1"/>
  <c r="AW811" i="9"/>
  <c r="AV811" i="9" s="1"/>
  <c r="AW810" i="9"/>
  <c r="AV810" i="9" s="1"/>
  <c r="AW591" i="9"/>
  <c r="AX591" i="9" s="1"/>
  <c r="AY591" i="9" s="1"/>
  <c r="AW542" i="9"/>
  <c r="AZ542" i="9" s="1"/>
  <c r="AW743" i="9"/>
  <c r="AZ743" i="9" s="1"/>
  <c r="AW833" i="9"/>
  <c r="AV833" i="9" s="1"/>
  <c r="AW739" i="9"/>
  <c r="AZ739" i="9" s="1"/>
  <c r="AW1086" i="9"/>
  <c r="AV1086" i="9" s="1"/>
  <c r="AW679" i="9"/>
  <c r="AV679" i="9" s="1"/>
  <c r="AW599" i="9"/>
  <c r="AZ599" i="9" s="1"/>
  <c r="AW793" i="9"/>
  <c r="AX793" i="9" s="1"/>
  <c r="AY793" i="9" s="1"/>
  <c r="AW581" i="9"/>
  <c r="AZ581" i="9" s="1"/>
  <c r="AW533" i="9"/>
  <c r="AZ533" i="9" s="1"/>
  <c r="AW565" i="9"/>
  <c r="AV565" i="9" s="1"/>
  <c r="BK627" i="9"/>
  <c r="BI627" i="9" s="1"/>
  <c r="BL627" i="9"/>
  <c r="BJ627" i="9" s="1"/>
  <c r="BR627" i="9" s="1"/>
  <c r="BK612" i="9"/>
  <c r="BI612" i="9" s="1"/>
  <c r="BL612" i="9"/>
  <c r="BJ612" i="9" s="1"/>
  <c r="BR612" i="9" s="1"/>
  <c r="E266" i="9"/>
  <c r="BQ1018" i="9"/>
  <c r="AW1018" i="9" s="1"/>
  <c r="AT1018" i="9"/>
  <c r="BK878" i="9"/>
  <c r="BI878" i="9" s="1"/>
  <c r="BL878" i="9"/>
  <c r="BJ878" i="9" s="1"/>
  <c r="BR878" i="9" s="1"/>
  <c r="BQ948" i="9"/>
  <c r="AT948" i="9"/>
  <c r="BK610" i="9"/>
  <c r="BI610" i="9" s="1"/>
  <c r="BL610" i="9"/>
  <c r="BJ610" i="9" s="1"/>
  <c r="BR610" i="9" s="1"/>
  <c r="BQ875" i="9"/>
  <c r="AW875" i="9" s="1"/>
  <c r="AT875" i="9"/>
  <c r="BK805" i="9"/>
  <c r="BI805" i="9" s="1"/>
  <c r="BL805" i="9"/>
  <c r="BJ805" i="9" s="1"/>
  <c r="BR805" i="9" s="1"/>
  <c r="BK741" i="9"/>
  <c r="BI741" i="9" s="1"/>
  <c r="BL741" i="9"/>
  <c r="BJ741" i="9" s="1"/>
  <c r="BR741" i="9" s="1"/>
  <c r="AW713" i="9"/>
  <c r="BQ928" i="9"/>
  <c r="AW928" i="9" s="1"/>
  <c r="AT928" i="9"/>
  <c r="BK883" i="9"/>
  <c r="BI883" i="9" s="1"/>
  <c r="BL883" i="9"/>
  <c r="BJ883" i="9" s="1"/>
  <c r="BR883" i="9" s="1"/>
  <c r="BQ882" i="9"/>
  <c r="AW882" i="9" s="1"/>
  <c r="AT882" i="9"/>
  <c r="BK824" i="9"/>
  <c r="BI824" i="9" s="1"/>
  <c r="BL824" i="9"/>
  <c r="BJ824" i="9" s="1"/>
  <c r="BR824" i="9" s="1"/>
  <c r="BQ750" i="9"/>
  <c r="AW750" i="9" s="1"/>
  <c r="AT750" i="9"/>
  <c r="BL729" i="9"/>
  <c r="BJ729" i="9" s="1"/>
  <c r="BR729" i="9" s="1"/>
  <c r="BK729" i="9"/>
  <c r="BI729" i="9" s="1"/>
  <c r="C160" i="9"/>
  <c r="A161" i="9"/>
  <c r="B160" i="9"/>
  <c r="BQ653" i="9"/>
  <c r="AW653" i="9" s="1"/>
  <c r="AT653" i="9"/>
  <c r="E331" i="9"/>
  <c r="BK917" i="9"/>
  <c r="BI917" i="9" s="1"/>
  <c r="BL917" i="9"/>
  <c r="BJ917" i="9" s="1"/>
  <c r="BR917" i="9" s="1"/>
  <c r="BK823" i="9"/>
  <c r="BI823" i="9" s="1"/>
  <c r="BL823" i="9"/>
  <c r="BJ823" i="9" s="1"/>
  <c r="BR823" i="9" s="1"/>
  <c r="BL796" i="9"/>
  <c r="BJ796" i="9" s="1"/>
  <c r="BR796" i="9" s="1"/>
  <c r="BK796" i="9"/>
  <c r="BI796" i="9" s="1"/>
  <c r="BQ704" i="9"/>
  <c r="AT704" i="9"/>
  <c r="BK762" i="9"/>
  <c r="BI762" i="9" s="1"/>
  <c r="BL762" i="9"/>
  <c r="BJ762" i="9" s="1"/>
  <c r="BR762" i="9" s="1"/>
  <c r="BK800" i="9"/>
  <c r="BI800" i="9" s="1"/>
  <c r="BL800" i="9"/>
  <c r="BJ800" i="9" s="1"/>
  <c r="BR800" i="9" s="1"/>
  <c r="BQ908" i="9"/>
  <c r="AW908" i="9" s="1"/>
  <c r="AT908" i="9"/>
  <c r="BK648" i="9"/>
  <c r="BI648" i="9" s="1"/>
  <c r="BL648" i="9"/>
  <c r="BJ648" i="9" s="1"/>
  <c r="BR648" i="9" s="1"/>
  <c r="AT1040" i="9"/>
  <c r="BQ1040" i="9"/>
  <c r="AW1040" i="9" s="1"/>
  <c r="BL1003" i="9"/>
  <c r="BJ1003" i="9" s="1"/>
  <c r="BR1003" i="9" s="1"/>
  <c r="BK1003" i="9"/>
  <c r="BI1003" i="9" s="1"/>
  <c r="BL684" i="9"/>
  <c r="BJ684" i="9" s="1"/>
  <c r="BR684" i="9" s="1"/>
  <c r="BK684" i="9"/>
  <c r="BI684" i="9" s="1"/>
  <c r="BK572" i="9"/>
  <c r="BI572" i="9" s="1"/>
  <c r="BL572" i="9"/>
  <c r="BJ572" i="9" s="1"/>
  <c r="BR572" i="9" s="1"/>
  <c r="BL1104" i="9"/>
  <c r="BJ1104" i="9" s="1"/>
  <c r="BR1104" i="9" s="1"/>
  <c r="BK1104" i="9"/>
  <c r="BI1104" i="9" s="1"/>
  <c r="AW638" i="9"/>
  <c r="BL966" i="9"/>
  <c r="BJ966" i="9" s="1"/>
  <c r="BR966" i="9" s="1"/>
  <c r="BK966" i="9"/>
  <c r="BI966" i="9" s="1"/>
  <c r="A102" i="9"/>
  <c r="C101" i="9"/>
  <c r="B101" i="9"/>
  <c r="AT1057" i="9"/>
  <c r="BQ1057" i="9"/>
  <c r="AW1057" i="9" s="1"/>
  <c r="AT1081" i="9"/>
  <c r="BQ1081" i="9"/>
  <c r="AW1081" i="9" s="1"/>
  <c r="AT1032" i="9"/>
  <c r="BQ1032" i="9"/>
  <c r="AW1032" i="9" s="1"/>
  <c r="BK1001" i="9"/>
  <c r="BI1001" i="9" s="1"/>
  <c r="BL1001" i="9"/>
  <c r="BJ1001" i="9" s="1"/>
  <c r="BR1001" i="9" s="1"/>
  <c r="BQ1082" i="9"/>
  <c r="AW1082" i="9" s="1"/>
  <c r="AT1082" i="9"/>
  <c r="BK736" i="9"/>
  <c r="BI736" i="9" s="1"/>
  <c r="BL736" i="9"/>
  <c r="BJ736" i="9" s="1"/>
  <c r="BR736" i="9" s="1"/>
  <c r="AW751" i="9"/>
  <c r="BQ552" i="9"/>
  <c r="AW552" i="9" s="1"/>
  <c r="AT552" i="9"/>
  <c r="BQ568" i="9"/>
  <c r="AW568" i="9" s="1"/>
  <c r="AT568" i="9"/>
  <c r="K10" i="19"/>
  <c r="L10" i="19" s="1"/>
  <c r="AT1012" i="9"/>
  <c r="BQ1012" i="9"/>
  <c r="AW1012" i="9" s="1"/>
  <c r="BK879" i="9"/>
  <c r="BI879" i="9" s="1"/>
  <c r="BL879" i="9"/>
  <c r="BJ879" i="9" s="1"/>
  <c r="BR879" i="9" s="1"/>
  <c r="BQ734" i="9"/>
  <c r="AW734" i="9" s="1"/>
  <c r="AT734" i="9"/>
  <c r="BK710" i="9"/>
  <c r="BI710" i="9" s="1"/>
  <c r="BL710" i="9"/>
  <c r="BJ710" i="9" s="1"/>
  <c r="BR710" i="9" s="1"/>
  <c r="BK573" i="9"/>
  <c r="BI573" i="9" s="1"/>
  <c r="BL573" i="9"/>
  <c r="BJ573" i="9" s="1"/>
  <c r="BR573" i="9" s="1"/>
  <c r="BL1048" i="9"/>
  <c r="BJ1048" i="9" s="1"/>
  <c r="BR1048" i="9" s="1"/>
  <c r="BK1048" i="9"/>
  <c r="BI1048" i="9" s="1"/>
  <c r="B7" i="20"/>
  <c r="B412" i="9"/>
  <c r="BL874" i="9"/>
  <c r="BJ874" i="9" s="1"/>
  <c r="BR874" i="9" s="1"/>
  <c r="BK874" i="9"/>
  <c r="BI874" i="9" s="1"/>
  <c r="BQ705" i="9"/>
  <c r="AW705" i="9" s="1"/>
  <c r="AT705" i="9"/>
  <c r="BL830" i="9"/>
  <c r="BJ830" i="9" s="1"/>
  <c r="BR830" i="9" s="1"/>
  <c r="BK830" i="9"/>
  <c r="BI830" i="9" s="1"/>
  <c r="K11" i="19"/>
  <c r="L11" i="19" s="1"/>
  <c r="BL765" i="9"/>
  <c r="BJ765" i="9" s="1"/>
  <c r="BR765" i="9" s="1"/>
  <c r="BK765" i="9"/>
  <c r="BI765" i="9" s="1"/>
  <c r="BK654" i="9"/>
  <c r="BI654" i="9" s="1"/>
  <c r="BL654" i="9"/>
  <c r="BJ654" i="9" s="1"/>
  <c r="BR654" i="9" s="1"/>
  <c r="BQ666" i="9"/>
  <c r="AW666" i="9" s="1"/>
  <c r="AT666" i="9"/>
  <c r="BK631" i="9"/>
  <c r="BI631" i="9" s="1"/>
  <c r="BL631" i="9"/>
  <c r="BJ631" i="9" s="1"/>
  <c r="BR631" i="9" s="1"/>
  <c r="E286" i="9"/>
  <c r="BK977" i="9"/>
  <c r="BI977" i="9" s="1"/>
  <c r="BL977" i="9"/>
  <c r="BJ977" i="9" s="1"/>
  <c r="BR977" i="9" s="1"/>
  <c r="BK1014" i="9"/>
  <c r="BI1014" i="9" s="1"/>
  <c r="BL1014" i="9"/>
  <c r="BJ1014" i="9" s="1"/>
  <c r="BR1014" i="9" s="1"/>
  <c r="BK629" i="9"/>
  <c r="BI629" i="9" s="1"/>
  <c r="BL629" i="9"/>
  <c r="BJ629" i="9" s="1"/>
  <c r="BR629" i="9" s="1"/>
  <c r="BK943" i="9"/>
  <c r="BI943" i="9" s="1"/>
  <c r="BL943" i="9"/>
  <c r="BJ943" i="9" s="1"/>
  <c r="BR943" i="9" s="1"/>
  <c r="BK926" i="9"/>
  <c r="BI926" i="9" s="1"/>
  <c r="BL926" i="9"/>
  <c r="BJ926" i="9" s="1"/>
  <c r="BR926" i="9" s="1"/>
  <c r="BK821" i="9"/>
  <c r="BI821" i="9" s="1"/>
  <c r="BL821" i="9"/>
  <c r="BJ821" i="9" s="1"/>
  <c r="BR821" i="9" s="1"/>
  <c r="BK802" i="9"/>
  <c r="BI802" i="9" s="1"/>
  <c r="BL802" i="9"/>
  <c r="BJ802" i="9" s="1"/>
  <c r="BR802" i="9" s="1"/>
  <c r="BQ695" i="9"/>
  <c r="AW695" i="9" s="1"/>
  <c r="AT695" i="9"/>
  <c r="BQ864" i="9"/>
  <c r="AW864" i="9" s="1"/>
  <c r="AT864" i="9"/>
  <c r="BQ827" i="9"/>
  <c r="AW827" i="9" s="1"/>
  <c r="AT827" i="9"/>
  <c r="BL1085" i="9"/>
  <c r="BJ1085" i="9" s="1"/>
  <c r="BR1085" i="9" s="1"/>
  <c r="BK1085" i="9"/>
  <c r="BI1085" i="9" s="1"/>
  <c r="BK772" i="9"/>
  <c r="BI772" i="9" s="1"/>
  <c r="BL772" i="9"/>
  <c r="BJ772" i="9" s="1"/>
  <c r="BR772" i="9" s="1"/>
  <c r="BK731" i="9"/>
  <c r="BI731" i="9" s="1"/>
  <c r="BL731" i="9"/>
  <c r="BJ731" i="9" s="1"/>
  <c r="BR731" i="9" s="1"/>
  <c r="BK732" i="9"/>
  <c r="BI732" i="9" s="1"/>
  <c r="BL732" i="9"/>
  <c r="BJ732" i="9" s="1"/>
  <c r="BR732" i="9" s="1"/>
  <c r="AW1083" i="9"/>
  <c r="BQ945" i="9"/>
  <c r="AW945" i="9" s="1"/>
  <c r="AT945" i="9"/>
  <c r="BK877" i="9"/>
  <c r="BI877" i="9" s="1"/>
  <c r="BL877" i="9"/>
  <c r="BJ877" i="9" s="1"/>
  <c r="BR877" i="9" s="1"/>
  <c r="BL974" i="9"/>
  <c r="BJ974" i="9" s="1"/>
  <c r="BR974" i="9" s="1"/>
  <c r="BK974" i="9"/>
  <c r="BI974" i="9" s="1"/>
  <c r="BQ569" i="9"/>
  <c r="AW569" i="9" s="1"/>
  <c r="AT569" i="9"/>
  <c r="BQ843" i="9"/>
  <c r="AW843" i="9" s="1"/>
  <c r="AT843" i="9"/>
  <c r="BQ759" i="9"/>
  <c r="AW759" i="9" s="1"/>
  <c r="AW1106" i="9"/>
  <c r="BK1027" i="9"/>
  <c r="BI1027" i="9" s="1"/>
  <c r="BL1027" i="9"/>
  <c r="BJ1027" i="9" s="1"/>
  <c r="BR1027" i="9" s="1"/>
  <c r="BL989" i="9"/>
  <c r="BJ989" i="9" s="1"/>
  <c r="BR989" i="9" s="1"/>
  <c r="BK989" i="9"/>
  <c r="BI989" i="9" s="1"/>
  <c r="BL932" i="9"/>
  <c r="BJ932" i="9" s="1"/>
  <c r="BR932" i="9" s="1"/>
  <c r="BK932" i="9"/>
  <c r="BI932" i="9" s="1"/>
  <c r="BL855" i="9"/>
  <c r="BJ855" i="9" s="1"/>
  <c r="BR855" i="9" s="1"/>
  <c r="BK855" i="9"/>
  <c r="BI855" i="9" s="1"/>
  <c r="BK694" i="9"/>
  <c r="BI694" i="9" s="1"/>
  <c r="BL694" i="9"/>
  <c r="BJ694" i="9" s="1"/>
  <c r="BR694" i="9" s="1"/>
  <c r="BK579" i="9"/>
  <c r="BI579" i="9" s="1"/>
  <c r="BL579" i="9"/>
  <c r="BJ579" i="9" s="1"/>
  <c r="BR579" i="9" s="1"/>
  <c r="A191" i="9"/>
  <c r="B190" i="9"/>
  <c r="C190" i="9"/>
  <c r="BK752" i="9"/>
  <c r="BI752" i="9" s="1"/>
  <c r="BL752" i="9"/>
  <c r="BJ752" i="9" s="1"/>
  <c r="BR752" i="9" s="1"/>
  <c r="BK856" i="9"/>
  <c r="BI856" i="9" s="1"/>
  <c r="BL856" i="9"/>
  <c r="BJ856" i="9" s="1"/>
  <c r="BR856" i="9" s="1"/>
  <c r="AW1035" i="9"/>
  <c r="BL984" i="9"/>
  <c r="BJ984" i="9" s="1"/>
  <c r="BR984" i="9" s="1"/>
  <c r="BK984" i="9"/>
  <c r="BI984" i="9" s="1"/>
  <c r="BK1023" i="9"/>
  <c r="BI1023" i="9" s="1"/>
  <c r="BL1023" i="9"/>
  <c r="BJ1023" i="9" s="1"/>
  <c r="BR1023" i="9" s="1"/>
  <c r="BK795" i="9"/>
  <c r="BI795" i="9" s="1"/>
  <c r="BL795" i="9"/>
  <c r="BJ795" i="9" s="1"/>
  <c r="BR795" i="9" s="1"/>
  <c r="BQ699" i="9"/>
  <c r="AW699" i="9" s="1"/>
  <c r="AT699" i="9"/>
  <c r="AT1063" i="9"/>
  <c r="BQ1063" i="9"/>
  <c r="AW1063" i="9" s="1"/>
  <c r="BQ1042" i="9"/>
  <c r="AW1042" i="9" s="1"/>
  <c r="AT1042" i="9"/>
  <c r="BL985" i="9"/>
  <c r="BJ985" i="9" s="1"/>
  <c r="BR985" i="9" s="1"/>
  <c r="BK985" i="9"/>
  <c r="BI985" i="9" s="1"/>
  <c r="BQ914" i="9"/>
  <c r="AW914" i="9" s="1"/>
  <c r="AT914" i="9"/>
  <c r="BQ1026" i="9"/>
  <c r="AW1026" i="9" s="1"/>
  <c r="AT1026" i="9"/>
  <c r="BQ953" i="9"/>
  <c r="BL862" i="9"/>
  <c r="BJ862" i="9" s="1"/>
  <c r="BR862" i="9" s="1"/>
  <c r="BK862" i="9"/>
  <c r="BI862" i="9" s="1"/>
  <c r="BL807" i="9"/>
  <c r="BJ807" i="9" s="1"/>
  <c r="BR807" i="9" s="1"/>
  <c r="BK807" i="9"/>
  <c r="BI807" i="9" s="1"/>
  <c r="BL595" i="9"/>
  <c r="BJ595" i="9" s="1"/>
  <c r="BR595" i="9" s="1"/>
  <c r="BK595" i="9"/>
  <c r="BI595" i="9" s="1"/>
  <c r="BL788" i="9"/>
  <c r="BJ788" i="9" s="1"/>
  <c r="BR788" i="9" s="1"/>
  <c r="BK788" i="9"/>
  <c r="BI788" i="9" s="1"/>
  <c r="BL747" i="9"/>
  <c r="BJ747" i="9" s="1"/>
  <c r="BR747" i="9" s="1"/>
  <c r="BK747" i="9"/>
  <c r="BI747" i="9" s="1"/>
  <c r="AT524" i="9"/>
  <c r="BQ524" i="9"/>
  <c r="AW524" i="9" s="1"/>
  <c r="BQ536" i="9"/>
  <c r="AW536" i="9" s="1"/>
  <c r="AT536" i="9"/>
  <c r="BK608" i="9"/>
  <c r="BI608" i="9" s="1"/>
  <c r="BL608" i="9"/>
  <c r="BJ608" i="9" s="1"/>
  <c r="BR608" i="9" s="1"/>
  <c r="BK650" i="9"/>
  <c r="BI650" i="9" s="1"/>
  <c r="BL650" i="9"/>
  <c r="BJ650" i="9" s="1"/>
  <c r="BR650" i="9" s="1"/>
  <c r="BQ740" i="9"/>
  <c r="AW740" i="9" s="1"/>
  <c r="AT740" i="9"/>
  <c r="BL1056" i="9"/>
  <c r="BJ1056" i="9" s="1"/>
  <c r="BR1056" i="9" s="1"/>
  <c r="BK1056" i="9"/>
  <c r="BI1056" i="9" s="1"/>
  <c r="BK1045" i="9"/>
  <c r="BI1045" i="9" s="1"/>
  <c r="BL1045" i="9"/>
  <c r="BJ1045" i="9" s="1"/>
  <c r="BR1045" i="9" s="1"/>
  <c r="BK962" i="9"/>
  <c r="BI962" i="9" s="1"/>
  <c r="BL962" i="9"/>
  <c r="BJ962" i="9" s="1"/>
  <c r="BR962" i="9" s="1"/>
  <c r="BL724" i="9"/>
  <c r="BJ724" i="9" s="1"/>
  <c r="BR724" i="9" s="1"/>
  <c r="BK724" i="9"/>
  <c r="BI724" i="9" s="1"/>
  <c r="BQ715" i="9"/>
  <c r="AW715" i="9" s="1"/>
  <c r="AT715" i="9"/>
  <c r="BQ662" i="9"/>
  <c r="AW662" i="9" s="1"/>
  <c r="AT662" i="9"/>
  <c r="BK692" i="9"/>
  <c r="BI692" i="9" s="1"/>
  <c r="BL692" i="9"/>
  <c r="BJ692" i="9" s="1"/>
  <c r="BR692" i="9" s="1"/>
  <c r="BK845" i="9"/>
  <c r="BI845" i="9" s="1"/>
  <c r="BL845" i="9"/>
  <c r="BJ845" i="9" s="1"/>
  <c r="BR845" i="9" s="1"/>
  <c r="BQ869" i="9"/>
  <c r="BK826" i="9"/>
  <c r="BI826" i="9" s="1"/>
  <c r="BL826" i="9"/>
  <c r="BJ826" i="9" s="1"/>
  <c r="BR826" i="9" s="1"/>
  <c r="BL1093" i="9"/>
  <c r="BJ1093" i="9" s="1"/>
  <c r="BR1093" i="9" s="1"/>
  <c r="BK1093" i="9"/>
  <c r="BI1093" i="9" s="1"/>
  <c r="C145" i="9"/>
  <c r="A146" i="9"/>
  <c r="B145" i="9"/>
  <c r="BK754" i="9"/>
  <c r="BI754" i="9" s="1"/>
  <c r="BL754" i="9"/>
  <c r="BJ754" i="9" s="1"/>
  <c r="BR754" i="9" s="1"/>
  <c r="E253" i="9"/>
  <c r="AT1097" i="9"/>
  <c r="BQ1097" i="9"/>
  <c r="AW1097" i="9" s="1"/>
  <c r="BQ822" i="9"/>
  <c r="AW822" i="9" s="1"/>
  <c r="AT822" i="9"/>
  <c r="BK865" i="9"/>
  <c r="BI865" i="9" s="1"/>
  <c r="BL865" i="9"/>
  <c r="BJ865" i="9" s="1"/>
  <c r="BR865" i="9" s="1"/>
  <c r="BK641" i="9"/>
  <c r="BI641" i="9" s="1"/>
  <c r="BL641" i="9"/>
  <c r="BJ641" i="9" s="1"/>
  <c r="BR641" i="9" s="1"/>
  <c r="BK625" i="9"/>
  <c r="BI625" i="9" s="1"/>
  <c r="BL625" i="9"/>
  <c r="BJ625" i="9" s="1"/>
  <c r="BR625" i="9" s="1"/>
  <c r="BK949" i="9"/>
  <c r="BI949" i="9" s="1"/>
  <c r="BL949" i="9"/>
  <c r="BJ949" i="9" s="1"/>
  <c r="BR949" i="9" s="1"/>
  <c r="BK618" i="9"/>
  <c r="BI618" i="9" s="1"/>
  <c r="BL618" i="9"/>
  <c r="BJ618" i="9" s="1"/>
  <c r="BR618" i="9" s="1"/>
  <c r="BK907" i="9"/>
  <c r="BI907" i="9" s="1"/>
  <c r="BL907" i="9"/>
  <c r="BJ907" i="9" s="1"/>
  <c r="BR907" i="9" s="1"/>
  <c r="BK931" i="9"/>
  <c r="BI931" i="9" s="1"/>
  <c r="BL931" i="9"/>
  <c r="BJ931" i="9" s="1"/>
  <c r="BR931" i="9" s="1"/>
  <c r="BK846" i="9"/>
  <c r="BI846" i="9" s="1"/>
  <c r="BL846" i="9"/>
  <c r="BJ846" i="9" s="1"/>
  <c r="BR846" i="9" s="1"/>
  <c r="BK794" i="9"/>
  <c r="BI794" i="9" s="1"/>
  <c r="BL794" i="9"/>
  <c r="BJ794" i="9" s="1"/>
  <c r="BR794" i="9" s="1"/>
  <c r="BK780" i="9"/>
  <c r="BI780" i="9" s="1"/>
  <c r="BL780" i="9"/>
  <c r="BJ780" i="9" s="1"/>
  <c r="BR780" i="9" s="1"/>
  <c r="BK760" i="9"/>
  <c r="BI760" i="9" s="1"/>
  <c r="BL760" i="9"/>
  <c r="BJ760" i="9" s="1"/>
  <c r="BR760" i="9" s="1"/>
  <c r="BK711" i="9"/>
  <c r="BI711" i="9" s="1"/>
  <c r="BL711" i="9"/>
  <c r="BJ711" i="9" s="1"/>
  <c r="BR711" i="9" s="1"/>
  <c r="BK577" i="9"/>
  <c r="BI577" i="9" s="1"/>
  <c r="BL577" i="9"/>
  <c r="BJ577" i="9" s="1"/>
  <c r="BR577" i="9" s="1"/>
  <c r="BK979" i="9"/>
  <c r="BI979" i="9" s="1"/>
  <c r="BL979" i="9"/>
  <c r="BJ979" i="9" s="1"/>
  <c r="BR979" i="9" s="1"/>
  <c r="BQ721" i="9"/>
  <c r="AW721" i="9" s="1"/>
  <c r="AT721" i="9"/>
  <c r="BK968" i="9"/>
  <c r="BI968" i="9" s="1"/>
  <c r="BL968" i="9"/>
  <c r="BJ968" i="9" s="1"/>
  <c r="BR968" i="9" s="1"/>
  <c r="BQ803" i="9"/>
  <c r="AT803" i="9"/>
  <c r="BK609" i="9"/>
  <c r="BI609" i="9" s="1"/>
  <c r="BL609" i="9"/>
  <c r="BJ609" i="9" s="1"/>
  <c r="BR609" i="9" s="1"/>
  <c r="BK896" i="9"/>
  <c r="BI896" i="9" s="1"/>
  <c r="BL896" i="9"/>
  <c r="BJ896" i="9" s="1"/>
  <c r="BR896" i="9" s="1"/>
  <c r="BQ863" i="9"/>
  <c r="AW863" i="9" s="1"/>
  <c r="AT863" i="9"/>
  <c r="BQ716" i="9"/>
  <c r="BK675" i="9"/>
  <c r="BI675" i="9" s="1"/>
  <c r="BL675" i="9"/>
  <c r="BJ675" i="9" s="1"/>
  <c r="BR675" i="9" s="1"/>
  <c r="C54" i="9"/>
  <c r="B54" i="9"/>
  <c r="A55" i="9"/>
  <c r="BK860" i="9"/>
  <c r="BI860" i="9" s="1"/>
  <c r="BL860" i="9"/>
  <c r="BJ860" i="9" s="1"/>
  <c r="BR860" i="9" s="1"/>
  <c r="BK578" i="9"/>
  <c r="BI578" i="9" s="1"/>
  <c r="BL578" i="9"/>
  <c r="BJ578" i="9" s="1"/>
  <c r="BR578" i="9" s="1"/>
  <c r="BL1064" i="9"/>
  <c r="BJ1064" i="9" s="1"/>
  <c r="BR1064" i="9" s="1"/>
  <c r="BK1064" i="9"/>
  <c r="BI1064" i="9" s="1"/>
  <c r="BQ737" i="9"/>
  <c r="BQ1049" i="9"/>
  <c r="AW1049" i="9" s="1"/>
  <c r="AT1049" i="9"/>
  <c r="BL1031" i="9"/>
  <c r="BJ1031" i="9" s="1"/>
  <c r="BR1031" i="9" s="1"/>
  <c r="BK1031" i="9"/>
  <c r="BI1031" i="9" s="1"/>
  <c r="BL1029" i="9"/>
  <c r="BJ1029" i="9" s="1"/>
  <c r="BR1029" i="9" s="1"/>
  <c r="BK1029" i="9"/>
  <c r="BI1029" i="9" s="1"/>
  <c r="BK696" i="9"/>
  <c r="BI696" i="9" s="1"/>
  <c r="BL696" i="9"/>
  <c r="BJ696" i="9" s="1"/>
  <c r="BR696" i="9" s="1"/>
  <c r="BQ647" i="9"/>
  <c r="AW647" i="9" s="1"/>
  <c r="AT647" i="9"/>
  <c r="BL1096" i="9"/>
  <c r="BJ1096" i="9" s="1"/>
  <c r="BR1096" i="9" s="1"/>
  <c r="BK1096" i="9"/>
  <c r="BI1096" i="9" s="1"/>
  <c r="BL1039" i="9"/>
  <c r="BJ1039" i="9" s="1"/>
  <c r="BR1039" i="9" s="1"/>
  <c r="BK1039" i="9"/>
  <c r="BI1039" i="9" s="1"/>
  <c r="BK954" i="9"/>
  <c r="BI954" i="9" s="1"/>
  <c r="BL954" i="9"/>
  <c r="BJ954" i="9" s="1"/>
  <c r="BR954" i="9" s="1"/>
  <c r="BK893" i="9"/>
  <c r="BI893" i="9" s="1"/>
  <c r="BL893" i="9"/>
  <c r="BJ893" i="9" s="1"/>
  <c r="BR893" i="9" s="1"/>
  <c r="BK1037" i="9"/>
  <c r="BI1037" i="9" s="1"/>
  <c r="BL1037" i="9"/>
  <c r="BJ1037" i="9" s="1"/>
  <c r="BR1037" i="9" s="1"/>
  <c r="BQ1043" i="9"/>
  <c r="AW1043" i="9" s="1"/>
  <c r="AT1043" i="9"/>
  <c r="BQ922" i="9"/>
  <c r="AT922" i="9"/>
  <c r="BK847" i="9"/>
  <c r="BI847" i="9" s="1"/>
  <c r="BL847" i="9"/>
  <c r="BJ847" i="9" s="1"/>
  <c r="BR847" i="9" s="1"/>
  <c r="BL992" i="9"/>
  <c r="BJ992" i="9" s="1"/>
  <c r="BR992" i="9" s="1"/>
  <c r="BK992" i="9"/>
  <c r="BI992" i="9" s="1"/>
  <c r="AT726" i="9"/>
  <c r="BQ726" i="9"/>
  <c r="AW726" i="9" s="1"/>
  <c r="BK535" i="9"/>
  <c r="BI535" i="9" s="1"/>
  <c r="BL535" i="9"/>
  <c r="BJ535" i="9" s="1"/>
  <c r="BR535" i="9" s="1"/>
  <c r="BK551" i="9"/>
  <c r="BI551" i="9" s="1"/>
  <c r="BL551" i="9"/>
  <c r="BJ551" i="9" s="1"/>
  <c r="BR551" i="9" s="1"/>
  <c r="BQ728" i="9"/>
  <c r="AW728" i="9" s="1"/>
  <c r="AT728" i="9"/>
  <c r="AT550" i="9"/>
  <c r="K6" i="19"/>
  <c r="L6" i="19" s="1"/>
  <c r="AT748" i="9"/>
  <c r="BQ748" i="9"/>
  <c r="AW748" i="9" s="1"/>
  <c r="E232" i="9"/>
  <c r="BR590" i="9"/>
  <c r="AW590" i="9" s="1"/>
  <c r="AT590" i="9"/>
  <c r="BK543" i="9"/>
  <c r="BI543" i="9" s="1"/>
  <c r="BL543" i="9"/>
  <c r="BJ543" i="9" s="1"/>
  <c r="BR543" i="9" s="1"/>
  <c r="BL993" i="9"/>
  <c r="BJ993" i="9" s="1"/>
  <c r="BR993" i="9" s="1"/>
  <c r="BK993" i="9"/>
  <c r="BI993" i="9" s="1"/>
  <c r="BQ538" i="9"/>
  <c r="AW538" i="9" s="1"/>
  <c r="AT538" i="9"/>
  <c r="BQ657" i="9"/>
  <c r="AW657" i="9" s="1"/>
  <c r="AT657" i="9"/>
  <c r="BQ816" i="9"/>
  <c r="AW816" i="9" s="1"/>
  <c r="AT816" i="9"/>
  <c r="C174" i="9"/>
  <c r="B174" i="9"/>
  <c r="A175" i="9"/>
  <c r="BQ570" i="9"/>
  <c r="AW570" i="9" s="1"/>
  <c r="AT570" i="9"/>
  <c r="BL997" i="9"/>
  <c r="BJ997" i="9" s="1"/>
  <c r="BR997" i="9" s="1"/>
  <c r="BK997" i="9"/>
  <c r="BI997" i="9" s="1"/>
  <c r="BQ707" i="9"/>
  <c r="AT707" i="9"/>
  <c r="E207" i="9"/>
  <c r="BK782" i="9"/>
  <c r="BI782" i="9" s="1"/>
  <c r="BL782" i="9"/>
  <c r="BJ782" i="9" s="1"/>
  <c r="BR782" i="9" s="1"/>
  <c r="BL812" i="9"/>
  <c r="BJ812" i="9" s="1"/>
  <c r="BR812" i="9" s="1"/>
  <c r="BK812" i="9"/>
  <c r="BI812" i="9" s="1"/>
  <c r="AT686" i="9"/>
  <c r="BQ686" i="9"/>
  <c r="AW686" i="9" s="1"/>
  <c r="AF578" i="9"/>
  <c r="E577" i="9"/>
  <c r="BK619" i="9"/>
  <c r="BI619" i="9" s="1"/>
  <c r="BL619" i="9"/>
  <c r="BJ619" i="9" s="1"/>
  <c r="BR619" i="9" s="1"/>
  <c r="BK652" i="9"/>
  <c r="BI652" i="9" s="1"/>
  <c r="BL652" i="9"/>
  <c r="BJ652" i="9" s="1"/>
  <c r="BR652" i="9" s="1"/>
  <c r="BK621" i="9"/>
  <c r="BI621" i="9" s="1"/>
  <c r="BL621" i="9"/>
  <c r="BJ621" i="9" s="1"/>
  <c r="BR621" i="9" s="1"/>
  <c r="BL901" i="9"/>
  <c r="BJ901" i="9" s="1"/>
  <c r="BR901" i="9" s="1"/>
  <c r="BK901" i="9"/>
  <c r="BI901" i="9" s="1"/>
  <c r="BQ1020" i="9"/>
  <c r="AW1020" i="9" s="1"/>
  <c r="AT1020" i="9"/>
  <c r="BK776" i="9"/>
  <c r="BI776" i="9" s="1"/>
  <c r="BL776" i="9"/>
  <c r="BJ776" i="9" s="1"/>
  <c r="BR776" i="9" s="1"/>
  <c r="BK756" i="9"/>
  <c r="BI756" i="9" s="1"/>
  <c r="BL756" i="9"/>
  <c r="BJ756" i="9" s="1"/>
  <c r="BR756" i="9" s="1"/>
  <c r="BK844" i="9"/>
  <c r="BI844" i="9" s="1"/>
  <c r="BL844" i="9"/>
  <c r="BJ844" i="9" s="1"/>
  <c r="BR844" i="9" s="1"/>
  <c r="BQ903" i="9"/>
  <c r="AW903" i="9" s="1"/>
  <c r="AT903" i="9"/>
  <c r="BQ798" i="9"/>
  <c r="AW798" i="9" s="1"/>
  <c r="AT798" i="9"/>
  <c r="BL742" i="9"/>
  <c r="BJ742" i="9" s="1"/>
  <c r="BR742" i="9" s="1"/>
  <c r="BK742" i="9"/>
  <c r="BI742" i="9" s="1"/>
  <c r="BL1109" i="9"/>
  <c r="BJ1109" i="9" s="1"/>
  <c r="BR1109" i="9" s="1"/>
  <c r="BK1109" i="9"/>
  <c r="BI1109" i="9" s="1"/>
  <c r="BL1077" i="9"/>
  <c r="BJ1077" i="9" s="1"/>
  <c r="BR1077" i="9" s="1"/>
  <c r="BK1077" i="9"/>
  <c r="BI1077" i="9" s="1"/>
  <c r="BL819" i="9"/>
  <c r="BJ819" i="9" s="1"/>
  <c r="BR819" i="9" s="1"/>
  <c r="BK819" i="9"/>
  <c r="BI819" i="9" s="1"/>
  <c r="BL837" i="9"/>
  <c r="BJ837" i="9" s="1"/>
  <c r="BR837" i="9" s="1"/>
  <c r="BK837" i="9"/>
  <c r="BI837" i="9" s="1"/>
  <c r="BQ906" i="9"/>
  <c r="AW906" i="9" s="1"/>
  <c r="AT906" i="9"/>
  <c r="C115" i="9"/>
  <c r="A116" i="9"/>
  <c r="B115" i="9"/>
  <c r="BQ806" i="9"/>
  <c r="AW806" i="9" s="1"/>
  <c r="AT806" i="9"/>
  <c r="BK698" i="9"/>
  <c r="BI698" i="9" s="1"/>
  <c r="BL698" i="9"/>
  <c r="BJ698" i="9" s="1"/>
  <c r="BR698" i="9" s="1"/>
  <c r="BK571" i="9"/>
  <c r="BI571" i="9" s="1"/>
  <c r="BL571" i="9"/>
  <c r="BJ571" i="9" s="1"/>
  <c r="BR571" i="9" s="1"/>
  <c r="AT1068" i="9"/>
  <c r="BQ646" i="9"/>
  <c r="AW646" i="9" s="1"/>
  <c r="AT646" i="9"/>
  <c r="BR1067" i="9"/>
  <c r="BL981" i="9"/>
  <c r="BJ981" i="9" s="1"/>
  <c r="BR981" i="9" s="1"/>
  <c r="BK981" i="9"/>
  <c r="BI981" i="9" s="1"/>
  <c r="BL894" i="9"/>
  <c r="BJ894" i="9" s="1"/>
  <c r="BR894" i="9" s="1"/>
  <c r="BK894" i="9"/>
  <c r="BI894" i="9" s="1"/>
  <c r="BL852" i="9"/>
  <c r="BJ852" i="9" s="1"/>
  <c r="BR852" i="9" s="1"/>
  <c r="BK852" i="9"/>
  <c r="BI852" i="9" s="1"/>
  <c r="BQ763" i="9"/>
  <c r="AW763" i="9" s="1"/>
  <c r="AT763" i="9"/>
  <c r="BK669" i="9"/>
  <c r="BI669" i="9" s="1"/>
  <c r="BL669" i="9"/>
  <c r="BJ669" i="9" s="1"/>
  <c r="BR669" i="9" s="1"/>
  <c r="BL1072" i="9"/>
  <c r="BJ1072" i="9" s="1"/>
  <c r="BR1072" i="9" s="1"/>
  <c r="BK1072" i="9"/>
  <c r="BI1072" i="9" s="1"/>
  <c r="BK1033" i="9"/>
  <c r="BI1033" i="9" s="1"/>
  <c r="BL1033" i="9"/>
  <c r="BJ1033" i="9" s="1"/>
  <c r="BR1033" i="9" s="1"/>
  <c r="BK996" i="9"/>
  <c r="BI996" i="9" s="1"/>
  <c r="BL996" i="9"/>
  <c r="BJ996" i="9" s="1"/>
  <c r="BR996" i="9" s="1"/>
  <c r="BK980" i="9"/>
  <c r="BI980" i="9" s="1"/>
  <c r="BL980" i="9"/>
  <c r="BJ980" i="9" s="1"/>
  <c r="BR980" i="9" s="1"/>
  <c r="BQ673" i="9"/>
  <c r="AW673" i="9" s="1"/>
  <c r="AT673" i="9"/>
  <c r="BQ911" i="9"/>
  <c r="AW911" i="9" s="1"/>
  <c r="AT911" i="9"/>
  <c r="BQ1062" i="9"/>
  <c r="AW1062" i="9" s="1"/>
  <c r="AT1062" i="9"/>
  <c r="AT1030" i="9"/>
  <c r="BQ1030" i="9"/>
  <c r="AW1030" i="9" s="1"/>
  <c r="BL757" i="9"/>
  <c r="BJ757" i="9" s="1"/>
  <c r="BR757" i="9" s="1"/>
  <c r="BK757" i="9"/>
  <c r="BI757" i="9" s="1"/>
  <c r="C21" i="12"/>
  <c r="B22" i="12"/>
  <c r="AT1065" i="9"/>
  <c r="BQ1065" i="9"/>
  <c r="AW1065" i="9" s="1"/>
  <c r="BK682" i="9"/>
  <c r="BI682" i="9" s="1"/>
  <c r="BL682" i="9"/>
  <c r="BJ682" i="9" s="1"/>
  <c r="BR682" i="9" s="1"/>
  <c r="BQ517" i="9"/>
  <c r="BK655" i="9"/>
  <c r="BI655" i="9" s="1"/>
  <c r="BL655" i="9"/>
  <c r="BJ655" i="9" s="1"/>
  <c r="BR655" i="9" s="1"/>
  <c r="BL1080" i="9"/>
  <c r="BJ1080" i="9" s="1"/>
  <c r="BR1080" i="9" s="1"/>
  <c r="BK1080" i="9"/>
  <c r="BI1080" i="9" s="1"/>
  <c r="BL1089" i="9"/>
  <c r="BJ1089" i="9" s="1"/>
  <c r="BR1089" i="9" s="1"/>
  <c r="BK1089" i="9"/>
  <c r="BI1089" i="9" s="1"/>
  <c r="BL808" i="9"/>
  <c r="BJ808" i="9" s="1"/>
  <c r="BR808" i="9" s="1"/>
  <c r="BK808" i="9"/>
  <c r="BI808" i="9" s="1"/>
  <c r="BQ755" i="9"/>
  <c r="AW755" i="9" s="1"/>
  <c r="AT755" i="9"/>
  <c r="BQ952" i="9"/>
  <c r="AW952" i="9" s="1"/>
  <c r="AT952" i="9"/>
  <c r="AT936" i="9"/>
  <c r="BQ936" i="9"/>
  <c r="AW936" i="9" s="1"/>
  <c r="BL764" i="9"/>
  <c r="BJ764" i="9" s="1"/>
  <c r="BR764" i="9" s="1"/>
  <c r="BK764" i="9"/>
  <c r="BI764" i="9" s="1"/>
  <c r="AT967" i="9"/>
  <c r="BQ967" i="9"/>
  <c r="AW967" i="9" s="1"/>
  <c r="AT537" i="9"/>
  <c r="BQ537" i="9"/>
  <c r="AW537" i="9" s="1"/>
  <c r="AT553" i="9"/>
  <c r="BQ553" i="9"/>
  <c r="AW553" i="9" s="1"/>
  <c r="AT1008" i="9"/>
  <c r="BQ1008" i="9"/>
  <c r="AW1008" i="9" s="1"/>
  <c r="BL680" i="9"/>
  <c r="BJ680" i="9" s="1"/>
  <c r="BR680" i="9" s="1"/>
  <c r="BK680" i="9"/>
  <c r="BI680" i="9" s="1"/>
  <c r="AW589" i="9"/>
  <c r="AT544" i="9"/>
  <c r="BQ544" i="9"/>
  <c r="AW544" i="9" s="1"/>
  <c r="A40" i="9"/>
  <c r="B39" i="9"/>
  <c r="F39" i="9"/>
  <c r="C39" i="9"/>
  <c r="AT519" i="9"/>
  <c r="BQ519" i="9"/>
  <c r="AW519" i="9" s="1"/>
  <c r="AT599" i="9"/>
  <c r="BL587" i="9"/>
  <c r="BJ587" i="9" s="1"/>
  <c r="BR587" i="9" s="1"/>
  <c r="BK587" i="9"/>
  <c r="BI587" i="9" s="1"/>
  <c r="BQ910" i="9"/>
  <c r="BK1010" i="9"/>
  <c r="BI1010" i="9" s="1"/>
  <c r="BL1010" i="9"/>
  <c r="BJ1010" i="9" s="1"/>
  <c r="BR1010" i="9" s="1"/>
  <c r="BK946" i="9"/>
  <c r="BI946" i="9" s="1"/>
  <c r="BL946" i="9"/>
  <c r="BJ946" i="9" s="1"/>
  <c r="BR946" i="9" s="1"/>
  <c r="BK972" i="9"/>
  <c r="BI972" i="9" s="1"/>
  <c r="BL972" i="9"/>
  <c r="BJ972" i="9" s="1"/>
  <c r="BR972" i="9" s="1"/>
  <c r="BK868" i="9"/>
  <c r="BI868" i="9" s="1"/>
  <c r="BL868" i="9"/>
  <c r="BJ868" i="9" s="1"/>
  <c r="BR868" i="9" s="1"/>
  <c r="BQ700" i="9"/>
  <c r="AW700" i="9" s="1"/>
  <c r="AT700" i="9"/>
  <c r="BK1016" i="9"/>
  <c r="BI1016" i="9" s="1"/>
  <c r="BL1016" i="9"/>
  <c r="BJ1016" i="9" s="1"/>
  <c r="BR1016" i="9" s="1"/>
  <c r="BK904" i="9"/>
  <c r="BI904" i="9" s="1"/>
  <c r="BL904" i="9"/>
  <c r="BJ904" i="9" s="1"/>
  <c r="BR904" i="9" s="1"/>
  <c r="BK687" i="9"/>
  <c r="BI687" i="9" s="1"/>
  <c r="BL687" i="9"/>
  <c r="BJ687" i="9" s="1"/>
  <c r="BR687" i="9" s="1"/>
  <c r="BQ969" i="9"/>
  <c r="AW969" i="9" s="1"/>
  <c r="AT969" i="9"/>
  <c r="BK792" i="9"/>
  <c r="BI792" i="9" s="1"/>
  <c r="BL792" i="9"/>
  <c r="BJ792" i="9" s="1"/>
  <c r="BR792" i="9" s="1"/>
  <c r="BK688" i="9"/>
  <c r="BI688" i="9" s="1"/>
  <c r="BL688" i="9"/>
  <c r="BJ688" i="9" s="1"/>
  <c r="BR688" i="9" s="1"/>
  <c r="AT1004" i="9"/>
  <c r="BQ1004" i="9"/>
  <c r="AW1004" i="9" s="1"/>
  <c r="BK909" i="9"/>
  <c r="BI909" i="9" s="1"/>
  <c r="BL909" i="9"/>
  <c r="BJ909" i="9" s="1"/>
  <c r="BR909" i="9" s="1"/>
  <c r="BK689" i="9"/>
  <c r="BI689" i="9" s="1"/>
  <c r="BL689" i="9"/>
  <c r="BJ689" i="9" s="1"/>
  <c r="BR689" i="9" s="1"/>
  <c r="BL935" i="9"/>
  <c r="BJ935" i="9" s="1"/>
  <c r="BR935" i="9" s="1"/>
  <c r="BK935" i="9"/>
  <c r="BI935" i="9" s="1"/>
  <c r="BQ580" i="9"/>
  <c r="AW580" i="9" s="1"/>
  <c r="AT580" i="9"/>
  <c r="BK681" i="9"/>
  <c r="BI681" i="9" s="1"/>
  <c r="BL681" i="9"/>
  <c r="BJ681" i="9" s="1"/>
  <c r="BR681" i="9" s="1"/>
  <c r="AT848" i="9"/>
  <c r="BQ848" i="9"/>
  <c r="AW848" i="9" s="1"/>
  <c r="BK639" i="9"/>
  <c r="BI639" i="9" s="1"/>
  <c r="BL639" i="9"/>
  <c r="BJ639" i="9" s="1"/>
  <c r="BR639" i="9" s="1"/>
  <c r="BQ637" i="9"/>
  <c r="AW637" i="9" s="1"/>
  <c r="AT637" i="9"/>
  <c r="BK605" i="9"/>
  <c r="BI605" i="9" s="1"/>
  <c r="BL605" i="9"/>
  <c r="BJ605" i="9" s="1"/>
  <c r="BR605" i="9" s="1"/>
  <c r="BK602" i="9"/>
  <c r="BI602" i="9" s="1"/>
  <c r="BL602" i="9"/>
  <c r="BJ602" i="9" s="1"/>
  <c r="BR602" i="9" s="1"/>
  <c r="BQ783" i="9"/>
  <c r="AT783" i="9"/>
  <c r="BK1059" i="9"/>
  <c r="BI1059" i="9" s="1"/>
  <c r="BL1059" i="9"/>
  <c r="BJ1059" i="9" s="1"/>
  <c r="BR1059" i="9" s="1"/>
  <c r="BL955" i="9"/>
  <c r="BJ955" i="9" s="1"/>
  <c r="BR955" i="9" s="1"/>
  <c r="BK955" i="9"/>
  <c r="BI955" i="9" s="1"/>
  <c r="BK988" i="9"/>
  <c r="BI988" i="9" s="1"/>
  <c r="BL988" i="9"/>
  <c r="BJ988" i="9" s="1"/>
  <c r="BR988" i="9" s="1"/>
  <c r="BL786" i="9"/>
  <c r="BJ786" i="9" s="1"/>
  <c r="BR786" i="9" s="1"/>
  <c r="BK786" i="9"/>
  <c r="BI786" i="9" s="1"/>
  <c r="BQ628" i="9"/>
  <c r="AW628" i="9" s="1"/>
  <c r="AT628" i="9"/>
  <c r="AT545" i="9"/>
  <c r="BQ545" i="9"/>
  <c r="AW545" i="9" s="1"/>
  <c r="BK617" i="9"/>
  <c r="BI617" i="9" s="1"/>
  <c r="BL617" i="9"/>
  <c r="BJ617" i="9" s="1"/>
  <c r="BR617" i="9" s="1"/>
  <c r="BK663" i="9"/>
  <c r="BI663" i="9" s="1"/>
  <c r="BL663" i="9"/>
  <c r="BJ663" i="9" s="1"/>
  <c r="BR663" i="9" s="1"/>
  <c r="BQ659" i="9"/>
  <c r="AW659" i="9" s="1"/>
  <c r="AT659" i="9"/>
  <c r="BK623" i="9"/>
  <c r="BI623" i="9" s="1"/>
  <c r="BL623" i="9"/>
  <c r="BJ623" i="9" s="1"/>
  <c r="BR623" i="9" s="1"/>
  <c r="BK1019" i="9"/>
  <c r="BI1019" i="9" s="1"/>
  <c r="BL1019" i="9"/>
  <c r="BJ1019" i="9" s="1"/>
  <c r="BR1019" i="9" s="1"/>
  <c r="BQ620" i="9"/>
  <c r="AW620" i="9" s="1"/>
  <c r="AT620" i="9"/>
  <c r="BK927" i="9"/>
  <c r="BI927" i="9" s="1"/>
  <c r="BL927" i="9"/>
  <c r="BJ927" i="9" s="1"/>
  <c r="BR927" i="9" s="1"/>
  <c r="BK866" i="9"/>
  <c r="BI866" i="9" s="1"/>
  <c r="BL866" i="9"/>
  <c r="BJ866" i="9" s="1"/>
  <c r="BR866" i="9" s="1"/>
  <c r="BK905" i="9"/>
  <c r="BI905" i="9" s="1"/>
  <c r="BL905" i="9"/>
  <c r="BJ905" i="9" s="1"/>
  <c r="BR905" i="9" s="1"/>
  <c r="AW1091" i="9"/>
  <c r="BQ971" i="9"/>
  <c r="AW971" i="9" s="1"/>
  <c r="AT971" i="9"/>
  <c r="BK885" i="9"/>
  <c r="BI885" i="9" s="1"/>
  <c r="BL885" i="9"/>
  <c r="BJ885" i="9" s="1"/>
  <c r="BR885" i="9" s="1"/>
  <c r="BK825" i="9"/>
  <c r="BI825" i="9" s="1"/>
  <c r="BL825" i="9"/>
  <c r="BJ825" i="9" s="1"/>
  <c r="BR825" i="9" s="1"/>
  <c r="BQ668" i="9"/>
  <c r="AW668" i="9" s="1"/>
  <c r="AT668" i="9"/>
  <c r="BL876" i="9"/>
  <c r="BJ876" i="9" s="1"/>
  <c r="BR876" i="9" s="1"/>
  <c r="BK876" i="9"/>
  <c r="BI876" i="9" s="1"/>
  <c r="BK714" i="9"/>
  <c r="BI714" i="9" s="1"/>
  <c r="BL714" i="9"/>
  <c r="BJ714" i="9" s="1"/>
  <c r="BR714" i="9" s="1"/>
  <c r="BL1061" i="9"/>
  <c r="BJ1061" i="9" s="1"/>
  <c r="BR1061" i="9" s="1"/>
  <c r="BK1061" i="9"/>
  <c r="BI1061" i="9" s="1"/>
  <c r="BK854" i="9"/>
  <c r="BI854" i="9" s="1"/>
  <c r="BL854" i="9"/>
  <c r="BJ854" i="9" s="1"/>
  <c r="BR854" i="9" s="1"/>
  <c r="D69" i="9"/>
  <c r="F68" i="9"/>
  <c r="BQ718" i="9"/>
  <c r="AT718" i="9"/>
  <c r="AT1087" i="9"/>
  <c r="BQ1087" i="9"/>
  <c r="AW1087" i="9" s="1"/>
  <c r="BK851" i="9"/>
  <c r="BI851" i="9" s="1"/>
  <c r="BL851" i="9"/>
  <c r="BJ851" i="9" s="1"/>
  <c r="BR851" i="9" s="1"/>
  <c r="BL685" i="9"/>
  <c r="BJ685" i="9" s="1"/>
  <c r="BR685" i="9" s="1"/>
  <c r="BK685" i="9"/>
  <c r="BI685" i="9" s="1"/>
  <c r="BL725" i="9"/>
  <c r="BJ725" i="9" s="1"/>
  <c r="BR725" i="9" s="1"/>
  <c r="BK725" i="9"/>
  <c r="BI725" i="9" s="1"/>
  <c r="AT959" i="9"/>
  <c r="BQ959" i="9"/>
  <c r="AW959" i="9" s="1"/>
  <c r="BL870" i="9"/>
  <c r="BJ870" i="9" s="1"/>
  <c r="BR870" i="9" s="1"/>
  <c r="BK870" i="9"/>
  <c r="BI870" i="9" s="1"/>
  <c r="AT1052" i="9"/>
  <c r="BQ1052" i="9"/>
  <c r="AW1052" i="9" s="1"/>
  <c r="BR947" i="9"/>
  <c r="AW947" i="9" s="1"/>
  <c r="AT947" i="9"/>
  <c r="BR582" i="9"/>
  <c r="AW582" i="9" s="1"/>
  <c r="AT582" i="9"/>
  <c r="BK523" i="9"/>
  <c r="BI523" i="9" s="1"/>
  <c r="BL523" i="9"/>
  <c r="BJ523" i="9" s="1"/>
  <c r="BR523" i="9" s="1"/>
  <c r="BQ588" i="9"/>
  <c r="AW588" i="9" s="1"/>
  <c r="AT588" i="9"/>
  <c r="BK777" i="9"/>
  <c r="BI777" i="9" s="1"/>
  <c r="BL777" i="9"/>
  <c r="BJ777" i="9" s="1"/>
  <c r="BR777" i="9" s="1"/>
  <c r="AW522" i="9"/>
  <c r="BQ871" i="9"/>
  <c r="AW871" i="9" s="1"/>
  <c r="AT871" i="9"/>
  <c r="AT530" i="9"/>
  <c r="BQ530" i="9"/>
  <c r="AW530" i="9" s="1"/>
  <c r="BQ891" i="9"/>
  <c r="AW891" i="9" s="1"/>
  <c r="AT891" i="9"/>
  <c r="BQ546" i="9"/>
  <c r="AW546" i="9" s="1"/>
  <c r="AT546" i="9"/>
  <c r="AT527" i="9"/>
  <c r="BQ527" i="9"/>
  <c r="AW527" i="9" s="1"/>
  <c r="AT516" i="9"/>
  <c r="BQ516" i="9"/>
  <c r="AW516" i="9" s="1"/>
  <c r="BL913" i="9"/>
  <c r="BJ913" i="9" s="1"/>
  <c r="BR913" i="9" s="1"/>
  <c r="BK913" i="9"/>
  <c r="BI913" i="9" s="1"/>
  <c r="BK924" i="9"/>
  <c r="BI924" i="9" s="1"/>
  <c r="BL924" i="9"/>
  <c r="BJ924" i="9" s="1"/>
  <c r="BR924" i="9" s="1"/>
  <c r="BK817" i="9"/>
  <c r="BI817" i="9" s="1"/>
  <c r="BL817" i="9"/>
  <c r="BJ817" i="9" s="1"/>
  <c r="BR817" i="9" s="1"/>
  <c r="BK709" i="9"/>
  <c r="BI709" i="9" s="1"/>
  <c r="BL709" i="9"/>
  <c r="BJ709" i="9" s="1"/>
  <c r="BR709" i="9" s="1"/>
  <c r="BQ799" i="9"/>
  <c r="AW799" i="9" s="1"/>
  <c r="AT799" i="9"/>
  <c r="BL1021" i="9"/>
  <c r="BJ1021" i="9" s="1"/>
  <c r="BR1021" i="9" s="1"/>
  <c r="BK1021" i="9"/>
  <c r="BI1021" i="9" s="1"/>
  <c r="BQ951" i="9"/>
  <c r="AW951" i="9" s="1"/>
  <c r="AT951" i="9"/>
  <c r="AF591" i="9"/>
  <c r="E590" i="9"/>
  <c r="BQ635" i="9"/>
  <c r="AW635" i="9" s="1"/>
  <c r="AT635" i="9"/>
  <c r="BK919" i="9"/>
  <c r="BI919" i="9" s="1"/>
  <c r="BL919" i="9"/>
  <c r="BJ919" i="9" s="1"/>
  <c r="BR919" i="9" s="1"/>
  <c r="BQ1015" i="9"/>
  <c r="AW1015" i="9" s="1"/>
  <c r="AT1015" i="9"/>
  <c r="BQ1066" i="9"/>
  <c r="AW1066" i="9" s="1"/>
  <c r="AT1066" i="9"/>
  <c r="BQ706" i="9"/>
  <c r="AW706" i="9" s="1"/>
  <c r="AT706" i="9"/>
  <c r="BQ643" i="9"/>
  <c r="AW643" i="9" s="1"/>
  <c r="AT643" i="9"/>
  <c r="BQ897" i="9"/>
  <c r="AW897" i="9" s="1"/>
  <c r="AT897" i="9"/>
  <c r="BQ857" i="9"/>
  <c r="AW857" i="9" s="1"/>
  <c r="AT857" i="9"/>
  <c r="BK815" i="9"/>
  <c r="BI815" i="9" s="1"/>
  <c r="BL815" i="9"/>
  <c r="BJ815" i="9" s="1"/>
  <c r="BR815" i="9" s="1"/>
  <c r="BK722" i="9"/>
  <c r="BI722" i="9" s="1"/>
  <c r="BL722" i="9"/>
  <c r="BJ722" i="9" s="1"/>
  <c r="BR722" i="9" s="1"/>
  <c r="BQ975" i="9"/>
  <c r="BK797" i="9"/>
  <c r="BI797" i="9" s="1"/>
  <c r="BL797" i="9"/>
  <c r="BJ797" i="9" s="1"/>
  <c r="BR797" i="9" s="1"/>
  <c r="BQ719" i="9"/>
  <c r="AW719" i="9" s="1"/>
  <c r="AT719" i="9"/>
  <c r="E463" i="9"/>
  <c r="BK970" i="9"/>
  <c r="BI970" i="9" s="1"/>
  <c r="BL970" i="9"/>
  <c r="BJ970" i="9" s="1"/>
  <c r="BR970" i="9" s="1"/>
  <c r="BK898" i="9"/>
  <c r="BI898" i="9" s="1"/>
  <c r="BL898" i="9"/>
  <c r="BJ898" i="9" s="1"/>
  <c r="BR898" i="9" s="1"/>
  <c r="BK733" i="9"/>
  <c r="BI733" i="9" s="1"/>
  <c r="BL733" i="9"/>
  <c r="BJ733" i="9" s="1"/>
  <c r="BR733" i="9" s="1"/>
  <c r="BL712" i="9"/>
  <c r="BJ712" i="9" s="1"/>
  <c r="BR712" i="9" s="1"/>
  <c r="BK712" i="9"/>
  <c r="BI712" i="9" s="1"/>
  <c r="BL1101" i="9"/>
  <c r="BJ1101" i="9" s="1"/>
  <c r="BR1101" i="9" s="1"/>
  <c r="BK1101" i="9"/>
  <c r="BI1101" i="9" s="1"/>
  <c r="BL1069" i="9"/>
  <c r="BJ1069" i="9" s="1"/>
  <c r="BR1069" i="9" s="1"/>
  <c r="BK1069" i="9"/>
  <c r="BI1069" i="9" s="1"/>
  <c r="BQ607" i="9"/>
  <c r="AW607" i="9" s="1"/>
  <c r="AT607" i="9"/>
  <c r="BK785" i="9"/>
  <c r="BI785" i="9" s="1"/>
  <c r="BL785" i="9"/>
  <c r="BJ785" i="9" s="1"/>
  <c r="BR785" i="9" s="1"/>
  <c r="BK749" i="9"/>
  <c r="BI749" i="9" s="1"/>
  <c r="BL749" i="9"/>
  <c r="BJ749" i="9" s="1"/>
  <c r="BR749" i="9" s="1"/>
  <c r="BK758" i="9"/>
  <c r="BI758" i="9" s="1"/>
  <c r="BL758" i="9"/>
  <c r="BJ758" i="9" s="1"/>
  <c r="BR758" i="9" s="1"/>
  <c r="BQ900" i="9"/>
  <c r="AW900" i="9" s="1"/>
  <c r="AT900" i="9"/>
  <c r="BL1088" i="9"/>
  <c r="BJ1088" i="9" s="1"/>
  <c r="BR1088" i="9" s="1"/>
  <c r="BK1088" i="9"/>
  <c r="BI1088" i="9" s="1"/>
  <c r="BK667" i="9"/>
  <c r="BI667" i="9" s="1"/>
  <c r="BL667" i="9"/>
  <c r="BJ667" i="9" s="1"/>
  <c r="BR667" i="9" s="1"/>
  <c r="D97" i="9"/>
  <c r="D83" i="9"/>
  <c r="B81" i="9"/>
  <c r="F82" i="9"/>
  <c r="BK887" i="9"/>
  <c r="BI887" i="9" s="1"/>
  <c r="BL887" i="9"/>
  <c r="BJ887" i="9" s="1"/>
  <c r="BR887" i="9" s="1"/>
  <c r="BK774" i="9"/>
  <c r="BI774" i="9" s="1"/>
  <c r="BL774" i="9"/>
  <c r="BJ774" i="9" s="1"/>
  <c r="BR774" i="9" s="1"/>
  <c r="AT1091" i="9"/>
  <c r="BL963" i="9"/>
  <c r="BJ963" i="9" s="1"/>
  <c r="BR963" i="9" s="1"/>
  <c r="BK963" i="9"/>
  <c r="BI963" i="9" s="1"/>
  <c r="BL888" i="9"/>
  <c r="BJ888" i="9" s="1"/>
  <c r="BR888" i="9" s="1"/>
  <c r="BK888" i="9"/>
  <c r="BI888" i="9" s="1"/>
  <c r="BK838" i="9"/>
  <c r="BI838" i="9" s="1"/>
  <c r="BL838" i="9"/>
  <c r="BJ838" i="9" s="1"/>
  <c r="BR838" i="9" s="1"/>
  <c r="E306" i="9"/>
  <c r="BL1073" i="9"/>
  <c r="BJ1073" i="9" s="1"/>
  <c r="BR1073" i="9" s="1"/>
  <c r="BK1073" i="9"/>
  <c r="BI1073" i="9" s="1"/>
  <c r="AT1099" i="9"/>
  <c r="AT1074" i="9"/>
  <c r="BQ1074" i="9"/>
  <c r="AW1074" i="9" s="1"/>
  <c r="BL958" i="9"/>
  <c r="BJ958" i="9" s="1"/>
  <c r="BR958" i="9" s="1"/>
  <c r="BK958" i="9"/>
  <c r="BI958" i="9" s="1"/>
  <c r="AT1105" i="9"/>
  <c r="BQ1105" i="9"/>
  <c r="AW1105" i="9" s="1"/>
  <c r="B129" i="9"/>
  <c r="A130" i="9"/>
  <c r="C129" i="9"/>
  <c r="BQ960" i="9"/>
  <c r="AW960" i="9" s="1"/>
  <c r="AT960" i="9"/>
  <c r="BL769" i="9"/>
  <c r="BJ769" i="9" s="1"/>
  <c r="BR769" i="9" s="1"/>
  <c r="BK769" i="9"/>
  <c r="BI769" i="9" s="1"/>
  <c r="AT810" i="9"/>
  <c r="BQ1090" i="9"/>
  <c r="AW1090" i="9" s="1"/>
  <c r="AT1090" i="9"/>
  <c r="AT1041" i="9"/>
  <c r="BQ1041" i="9"/>
  <c r="AW1041" i="9" s="1"/>
  <c r="BQ850" i="9"/>
  <c r="AW850" i="9" s="1"/>
  <c r="AT850" i="9"/>
  <c r="AT521" i="9"/>
  <c r="BQ521" i="9"/>
  <c r="AW521" i="9" s="1"/>
  <c r="BK727" i="9"/>
  <c r="BI727" i="9" s="1"/>
  <c r="BL727" i="9"/>
  <c r="BJ727" i="9" s="1"/>
  <c r="BR727" i="9" s="1"/>
  <c r="AT529" i="9"/>
  <c r="BQ529" i="9"/>
  <c r="AW529" i="9" s="1"/>
  <c r="AW520" i="9"/>
  <c r="BQ1075" i="9"/>
  <c r="AW1075" i="9" s="1"/>
  <c r="AT1075" i="9"/>
  <c r="BK1053" i="9"/>
  <c r="BI1053" i="9" s="1"/>
  <c r="BL1053" i="9"/>
  <c r="BJ1053" i="9" s="1"/>
  <c r="BR1053" i="9" s="1"/>
  <c r="BK528" i="9"/>
  <c r="BI528" i="9" s="1"/>
  <c r="BL528" i="9"/>
  <c r="BJ528" i="9" s="1"/>
  <c r="BR528" i="9" s="1"/>
  <c r="BQ775" i="9"/>
  <c r="AW775" i="9" s="1"/>
  <c r="AT775" i="9"/>
  <c r="AT787" i="9"/>
  <c r="BQ787" i="9"/>
  <c r="AW787" i="9" s="1"/>
  <c r="BL517" i="9"/>
  <c r="BJ517" i="9" s="1"/>
  <c r="BR517" i="9" s="1"/>
  <c r="AT564" i="9"/>
  <c r="BQ564" i="9"/>
  <c r="AW564" i="9" s="1"/>
  <c r="F679" i="9" l="1"/>
  <c r="AX1507" i="9"/>
  <c r="AY1507" i="9" s="1"/>
  <c r="AV1507" i="9"/>
  <c r="F1507" i="9" s="1"/>
  <c r="AZ1476" i="9"/>
  <c r="AX1476" i="9"/>
  <c r="AY1476" i="9" s="1"/>
  <c r="AZ1119" i="9"/>
  <c r="AV1381" i="9"/>
  <c r="AX1512" i="9"/>
  <c r="AY1512" i="9" s="1"/>
  <c r="AZ1512" i="9"/>
  <c r="AZ1131" i="9"/>
  <c r="AZ1364" i="9"/>
  <c r="AV1131" i="9"/>
  <c r="AX1404" i="9"/>
  <c r="AY1404" i="9" s="1"/>
  <c r="AX1364" i="9"/>
  <c r="AY1364" i="9" s="1"/>
  <c r="AZ1269" i="9"/>
  <c r="AZ1376" i="9"/>
  <c r="AZ1404" i="9"/>
  <c r="AX1381" i="9"/>
  <c r="AY1381" i="9" s="1"/>
  <c r="AV1389" i="9"/>
  <c r="AZ1482" i="9"/>
  <c r="AV1482" i="9"/>
  <c r="AZ1389" i="9"/>
  <c r="AZ1272" i="9"/>
  <c r="AW948" i="9"/>
  <c r="AZ948" i="9" s="1"/>
  <c r="AX1269" i="9"/>
  <c r="AY1269" i="9" s="1"/>
  <c r="AV1376" i="9"/>
  <c r="AZ1393" i="9"/>
  <c r="AV1477" i="9"/>
  <c r="AZ1394" i="9"/>
  <c r="AZ1478" i="9"/>
  <c r="AZ1475" i="9"/>
  <c r="AV1478" i="9"/>
  <c r="AZ1474" i="9"/>
  <c r="AV1393" i="9"/>
  <c r="AX1475" i="9"/>
  <c r="AY1475" i="9" s="1"/>
  <c r="AZ1271" i="9"/>
  <c r="AV1141" i="9"/>
  <c r="AX1394" i="9"/>
  <c r="AY1394" i="9" s="1"/>
  <c r="AX1368" i="9"/>
  <c r="AY1368" i="9" s="1"/>
  <c r="AV1119" i="9"/>
  <c r="AX1264" i="9"/>
  <c r="AY1264" i="9" s="1"/>
  <c r="AX1474" i="9"/>
  <c r="AY1474" i="9" s="1"/>
  <c r="AV1264" i="9"/>
  <c r="AX1370" i="9"/>
  <c r="AY1370" i="9" s="1"/>
  <c r="AX1136" i="9"/>
  <c r="AY1136" i="9" s="1"/>
  <c r="AX1477" i="9"/>
  <c r="AY1477" i="9" s="1"/>
  <c r="AV1403" i="9"/>
  <c r="AX1141" i="9"/>
  <c r="AY1141" i="9" s="1"/>
  <c r="AX1479" i="9"/>
  <c r="AY1479" i="9" s="1"/>
  <c r="AZ1136" i="9"/>
  <c r="AV1115" i="9"/>
  <c r="AZ1113" i="9"/>
  <c r="AX1250" i="9"/>
  <c r="AY1250" i="9" s="1"/>
  <c r="AV1113" i="9"/>
  <c r="AZ1368" i="9"/>
  <c r="AV1407" i="9"/>
  <c r="AZ1479" i="9"/>
  <c r="AV1250" i="9"/>
  <c r="AV1271" i="9"/>
  <c r="AX1115" i="9"/>
  <c r="AY1115" i="9" s="1"/>
  <c r="AX1380" i="9"/>
  <c r="AY1380" i="9" s="1"/>
  <c r="AZ1380" i="9"/>
  <c r="AV1118" i="9"/>
  <c r="AX1379" i="9"/>
  <c r="AY1379" i="9" s="1"/>
  <c r="AZ1379" i="9"/>
  <c r="AX1406" i="9"/>
  <c r="AY1406" i="9" s="1"/>
  <c r="AX1122" i="9"/>
  <c r="AY1122" i="9" s="1"/>
  <c r="AZ1406" i="9"/>
  <c r="AZ1122" i="9"/>
  <c r="AX1386" i="9"/>
  <c r="AY1386" i="9" s="1"/>
  <c r="AX1118" i="9"/>
  <c r="AY1118" i="9" s="1"/>
  <c r="AZ1386" i="9"/>
  <c r="AZ1378" i="9"/>
  <c r="AV1378" i="9"/>
  <c r="AV1267" i="9"/>
  <c r="AX1129" i="9"/>
  <c r="AY1129" i="9" s="1"/>
  <c r="AV1137" i="9"/>
  <c r="AZ1129" i="9"/>
  <c r="AZ1137" i="9"/>
  <c r="AZ1390" i="9"/>
  <c r="AX1123" i="9"/>
  <c r="AY1123" i="9" s="1"/>
  <c r="AZ1123" i="9"/>
  <c r="AX1480" i="9"/>
  <c r="AY1480" i="9" s="1"/>
  <c r="AX1390" i="9"/>
  <c r="AY1390" i="9" s="1"/>
  <c r="AZ1480" i="9"/>
  <c r="AX1130" i="9"/>
  <c r="AY1130" i="9" s="1"/>
  <c r="AV1408" i="9"/>
  <c r="AX1408" i="9"/>
  <c r="AY1408" i="9" s="1"/>
  <c r="AZ1400" i="9"/>
  <c r="BQ691" i="9"/>
  <c r="AW691" i="9" s="1"/>
  <c r="AV691" i="9" s="1"/>
  <c r="AT567" i="9"/>
  <c r="BR567" i="9"/>
  <c r="AW567" i="9" s="1"/>
  <c r="AZ567" i="9" s="1"/>
  <c r="AX1126" i="9"/>
  <c r="AY1126" i="9" s="1"/>
  <c r="AT1092" i="9"/>
  <c r="AT1005" i="9"/>
  <c r="AX1124" i="9"/>
  <c r="AY1124" i="9" s="1"/>
  <c r="AX1267" i="9"/>
  <c r="AY1267" i="9" s="1"/>
  <c r="AX1112" i="9"/>
  <c r="AY1112" i="9" s="1"/>
  <c r="AZ1112" i="9"/>
  <c r="BQ634" i="9"/>
  <c r="AW634" i="9" s="1"/>
  <c r="AX634" i="9" s="1"/>
  <c r="AY634" i="9" s="1"/>
  <c r="AZ1402" i="9"/>
  <c r="AZ1124" i="9"/>
  <c r="AV1402" i="9"/>
  <c r="AZ1130" i="9"/>
  <c r="AV1255" i="9"/>
  <c r="AX1255" i="9"/>
  <c r="AY1255" i="9" s="1"/>
  <c r="AX1382" i="9"/>
  <c r="AY1382" i="9" s="1"/>
  <c r="AX1388" i="9"/>
  <c r="AY1388" i="9" s="1"/>
  <c r="AZ1382" i="9"/>
  <c r="AZ1388" i="9"/>
  <c r="AX1117" i="9"/>
  <c r="AY1117" i="9" s="1"/>
  <c r="AZ1117" i="9"/>
  <c r="AX1400" i="9"/>
  <c r="AY1400" i="9" s="1"/>
  <c r="AX1508" i="9"/>
  <c r="AY1508" i="9" s="1"/>
  <c r="AZ1126" i="9"/>
  <c r="AZ1508" i="9"/>
  <c r="AX1403" i="9"/>
  <c r="AY1403" i="9" s="1"/>
  <c r="AX1407" i="9"/>
  <c r="AY1407" i="9" s="1"/>
  <c r="AX1362" i="9"/>
  <c r="AY1362" i="9" s="1"/>
  <c r="AZ1370" i="9"/>
  <c r="AV1362" i="9"/>
  <c r="AX1398" i="9"/>
  <c r="AY1398" i="9" s="1"/>
  <c r="AZ1398" i="9"/>
  <c r="AZ1485" i="9"/>
  <c r="AX1485" i="9"/>
  <c r="AY1485" i="9" s="1"/>
  <c r="AW548" i="9"/>
  <c r="AX548" i="9" s="1"/>
  <c r="AY548" i="9" s="1"/>
  <c r="BQ1169" i="9"/>
  <c r="AW1169" i="9" s="1"/>
  <c r="AX1169" i="9" s="1"/>
  <c r="AY1169" i="9" s="1"/>
  <c r="BQ1173" i="9"/>
  <c r="AW1173" i="9" s="1"/>
  <c r="AZ1173" i="9" s="1"/>
  <c r="BQ925" i="9"/>
  <c r="AW925" i="9" s="1"/>
  <c r="AZ925" i="9" s="1"/>
  <c r="AT999" i="9"/>
  <c r="AZ1483" i="9"/>
  <c r="AT642" i="9"/>
  <c r="BR642" i="9"/>
  <c r="AW642" i="9" s="1"/>
  <c r="AV642" i="9" s="1"/>
  <c r="BQ950" i="9"/>
  <c r="AW950" i="9" s="1"/>
  <c r="AV950" i="9" s="1"/>
  <c r="AT834" i="9"/>
  <c r="AT929" i="9"/>
  <c r="AT737" i="9"/>
  <c r="AX1483" i="9"/>
  <c r="AY1483" i="9" s="1"/>
  <c r="AW783" i="9"/>
  <c r="AV783" i="9" s="1"/>
  <c r="BQ929" i="9"/>
  <c r="AW929" i="9" s="1"/>
  <c r="AX929" i="9" s="1"/>
  <c r="AY929" i="9" s="1"/>
  <c r="BQ601" i="9"/>
  <c r="AW601" i="9" s="1"/>
  <c r="AZ601" i="9" s="1"/>
  <c r="AT601" i="9"/>
  <c r="AT745" i="9"/>
  <c r="BR745" i="9"/>
  <c r="AW745" i="9" s="1"/>
  <c r="AX745" i="9" s="1"/>
  <c r="AY745" i="9" s="1"/>
  <c r="AT944" i="9"/>
  <c r="AT548" i="9"/>
  <c r="AV541" i="9"/>
  <c r="AX541" i="9"/>
  <c r="AY541" i="9" s="1"/>
  <c r="AV1369" i="9"/>
  <c r="F1369" i="9" s="1"/>
  <c r="AX1369" i="9"/>
  <c r="AY1369" i="9" s="1"/>
  <c r="BR939" i="9"/>
  <c r="AW939" i="9" s="1"/>
  <c r="AX939" i="9" s="1"/>
  <c r="AY939" i="9" s="1"/>
  <c r="AT1011" i="9"/>
  <c r="D572" i="9"/>
  <c r="I572" i="9" s="1"/>
  <c r="AT940" i="9"/>
  <c r="AT976" i="9"/>
  <c r="BQ1006" i="9"/>
  <c r="AW1006" i="9" s="1"/>
  <c r="AZ1006" i="9" s="1"/>
  <c r="AW704" i="9"/>
  <c r="AX704" i="9" s="1"/>
  <c r="AY704" i="9" s="1"/>
  <c r="AW922" i="9"/>
  <c r="AX922" i="9" s="1"/>
  <c r="AY922" i="9" s="1"/>
  <c r="M586" i="9"/>
  <c r="L586" i="9"/>
  <c r="AX1132" i="9"/>
  <c r="AY1132" i="9" s="1"/>
  <c r="AT716" i="9"/>
  <c r="AT869" i="9"/>
  <c r="AT925" i="9"/>
  <c r="AZ1132" i="9"/>
  <c r="AT801" i="9"/>
  <c r="AT1007" i="9"/>
  <c r="AT937" i="9"/>
  <c r="AW718" i="9"/>
  <c r="AX718" i="9" s="1"/>
  <c r="AY718" i="9" s="1"/>
  <c r="D54" i="9"/>
  <c r="F53" i="9"/>
  <c r="AT683" i="9"/>
  <c r="U3" i="9"/>
  <c r="T515" i="9"/>
  <c r="T516" i="9" s="1"/>
  <c r="T517" i="9" s="1"/>
  <c r="T518" i="9" s="1"/>
  <c r="T519" i="9" s="1"/>
  <c r="T520" i="9" s="1"/>
  <c r="T521" i="9" s="1"/>
  <c r="T522" i="9" s="1"/>
  <c r="T523" i="9" s="1"/>
  <c r="T524" i="9" s="1"/>
  <c r="T525" i="9" s="1"/>
  <c r="T526" i="9" s="1"/>
  <c r="T527" i="9" s="1"/>
  <c r="T528" i="9" s="1"/>
  <c r="T529" i="9" s="1"/>
  <c r="T530" i="9" s="1"/>
  <c r="T531" i="9" s="1"/>
  <c r="T532" i="9" s="1"/>
  <c r="T533" i="9" s="1"/>
  <c r="T534" i="9" s="1"/>
  <c r="T535" i="9" s="1"/>
  <c r="T536" i="9" s="1"/>
  <c r="T537" i="9" s="1"/>
  <c r="T538" i="9" s="1"/>
  <c r="T539" i="9" s="1"/>
  <c r="T540" i="9" s="1"/>
  <c r="T541" i="9" s="1"/>
  <c r="T542" i="9" s="1"/>
  <c r="T543" i="9" s="1"/>
  <c r="T544" i="9" s="1"/>
  <c r="T545" i="9" s="1"/>
  <c r="T546" i="9" s="1"/>
  <c r="T547" i="9" s="1"/>
  <c r="T548" i="9" s="1"/>
  <c r="T549" i="9" s="1"/>
  <c r="T550" i="9" s="1"/>
  <c r="T551" i="9" s="1"/>
  <c r="T552" i="9" s="1"/>
  <c r="T553" i="9" s="1"/>
  <c r="T554" i="9" s="1"/>
  <c r="T555" i="9" s="1"/>
  <c r="T556" i="9" s="1"/>
  <c r="T557" i="9" s="1"/>
  <c r="T558" i="9" s="1"/>
  <c r="T559" i="9" s="1"/>
  <c r="T560" i="9" s="1"/>
  <c r="T561" i="9" s="1"/>
  <c r="T562" i="9" s="1"/>
  <c r="T563" i="9" s="1"/>
  <c r="T564" i="9" s="1"/>
  <c r="T565" i="9" s="1"/>
  <c r="T566" i="9" s="1"/>
  <c r="T567" i="9" s="1"/>
  <c r="T568" i="9" s="1"/>
  <c r="T569" i="9" s="1"/>
  <c r="T570" i="9" s="1"/>
  <c r="T571" i="9" s="1"/>
  <c r="AT576" i="9"/>
  <c r="BQ576" i="9"/>
  <c r="AW576" i="9" s="1"/>
  <c r="AV576" i="9" s="1"/>
  <c r="F576" i="9" s="1"/>
  <c r="AT1009" i="9"/>
  <c r="AW737" i="9"/>
  <c r="AV737" i="9" s="1"/>
  <c r="AW803" i="9"/>
  <c r="AV803" i="9" s="1"/>
  <c r="AZ1256" i="9"/>
  <c r="AX1120" i="9"/>
  <c r="AY1120" i="9" s="1"/>
  <c r="AZ1120" i="9"/>
  <c r="BR1044" i="9"/>
  <c r="AW1044" i="9" s="1"/>
  <c r="AX1044" i="9" s="1"/>
  <c r="AY1044" i="9" s="1"/>
  <c r="AT1044" i="9"/>
  <c r="AT1038" i="9"/>
  <c r="BQ1038" i="9"/>
  <c r="AW1038" i="9" s="1"/>
  <c r="AZ1038" i="9" s="1"/>
  <c r="AT583" i="9"/>
  <c r="BQ583" i="9"/>
  <c r="AW583" i="9" s="1"/>
  <c r="AX583" i="9" s="1"/>
  <c r="AY583" i="9" s="1"/>
  <c r="AV1256" i="9"/>
  <c r="AW995" i="9"/>
  <c r="AZ995" i="9" s="1"/>
  <c r="AX526" i="9"/>
  <c r="AY526" i="9" s="1"/>
  <c r="AX1268" i="9"/>
  <c r="AY1268" i="9" s="1"/>
  <c r="AV1268" i="9"/>
  <c r="AV526" i="9"/>
  <c r="AW707" i="9"/>
  <c r="AZ707" i="9" s="1"/>
  <c r="AW999" i="9"/>
  <c r="AZ999" i="9" s="1"/>
  <c r="AW1007" i="9"/>
  <c r="AZ1007" i="9" s="1"/>
  <c r="BQ549" i="9"/>
  <c r="AW549" i="9" s="1"/>
  <c r="AT549" i="9"/>
  <c r="C25" i="9"/>
  <c r="A26" i="9"/>
  <c r="F25" i="9"/>
  <c r="B25" i="9"/>
  <c r="T572" i="9"/>
  <c r="D573" i="9"/>
  <c r="AE574" i="9"/>
  <c r="AK574" i="9" s="1"/>
  <c r="H574" i="9" s="1"/>
  <c r="N586" i="9"/>
  <c r="I586" i="9"/>
  <c r="D587" i="9"/>
  <c r="AE588" i="9"/>
  <c r="AV518" i="9"/>
  <c r="AZ540" i="9"/>
  <c r="AV540" i="9"/>
  <c r="AZ532" i="9"/>
  <c r="AV532" i="9"/>
  <c r="AX566" i="9"/>
  <c r="AY566" i="9" s="1"/>
  <c r="AV566" i="9"/>
  <c r="AX531" i="9"/>
  <c r="AY531" i="9" s="1"/>
  <c r="AZ531" i="9"/>
  <c r="AX518" i="9"/>
  <c r="AY518" i="9" s="1"/>
  <c r="AW937" i="9"/>
  <c r="AX937" i="9" s="1"/>
  <c r="AY937" i="9" s="1"/>
  <c r="AW1011" i="9"/>
  <c r="AX1011" i="9" s="1"/>
  <c r="AY1011" i="9" s="1"/>
  <c r="AZ547" i="9"/>
  <c r="AX547" i="9"/>
  <c r="AY547" i="9" s="1"/>
  <c r="AV547" i="9"/>
  <c r="AT836" i="9"/>
  <c r="BQ836" i="9"/>
  <c r="AW836" i="9" s="1"/>
  <c r="AV836" i="9" s="1"/>
  <c r="F836" i="9" s="1"/>
  <c r="BQ584" i="9"/>
  <c r="AW584" i="9" s="1"/>
  <c r="AV584" i="9" s="1"/>
  <c r="AT584" i="9"/>
  <c r="BQ592" i="9"/>
  <c r="AW592" i="9" s="1"/>
  <c r="AV592" i="9" s="1"/>
  <c r="AT592" i="9"/>
  <c r="AT995" i="9"/>
  <c r="AT791" i="9"/>
  <c r="BR791" i="9"/>
  <c r="AW791" i="9" s="1"/>
  <c r="BQ1017" i="9"/>
  <c r="AW1017" i="9" s="1"/>
  <c r="AZ1017" i="9" s="1"/>
  <c r="AT1017" i="9"/>
  <c r="AT784" i="9"/>
  <c r="BR784" i="9"/>
  <c r="AW784" i="9" s="1"/>
  <c r="AV784" i="9" s="1"/>
  <c r="BQ853" i="9"/>
  <c r="AW853" i="9" s="1"/>
  <c r="AV853" i="9" s="1"/>
  <c r="F853" i="9" s="1"/>
  <c r="AT853" i="9"/>
  <c r="A86" i="9"/>
  <c r="C85" i="9"/>
  <c r="B85" i="9"/>
  <c r="AT975" i="9"/>
  <c r="BR1107" i="9"/>
  <c r="AW1107" i="9" s="1"/>
  <c r="AV1107" i="9" s="1"/>
  <c r="AT1107" i="9"/>
  <c r="AT586" i="9"/>
  <c r="BQ586" i="9"/>
  <c r="AW586" i="9" s="1"/>
  <c r="AT1079" i="9"/>
  <c r="BQ1079" i="9"/>
  <c r="AW1079" i="9" s="1"/>
  <c r="AZ1079" i="9" s="1"/>
  <c r="A73" i="9"/>
  <c r="C72" i="9"/>
  <c r="B72" i="9"/>
  <c r="AT1067" i="9"/>
  <c r="AT840" i="9"/>
  <c r="AT998" i="9"/>
  <c r="BQ585" i="9"/>
  <c r="AW585" i="9" s="1"/>
  <c r="AV585" i="9" s="1"/>
  <c r="AT585" i="9"/>
  <c r="F1365" i="9"/>
  <c r="F1402" i="9"/>
  <c r="F1398" i="9"/>
  <c r="F1404" i="9"/>
  <c r="F1508" i="9"/>
  <c r="F1386" i="9"/>
  <c r="F1400" i="9"/>
  <c r="F1378" i="9"/>
  <c r="F1483" i="9"/>
  <c r="F1377" i="9"/>
  <c r="F1408" i="9"/>
  <c r="F1370" i="9"/>
  <c r="F1479" i="9"/>
  <c r="F1381" i="9"/>
  <c r="F1475" i="9"/>
  <c r="F1373" i="9"/>
  <c r="F1382" i="9"/>
  <c r="F1385" i="9"/>
  <c r="F1366" i="9"/>
  <c r="F1476" i="9"/>
  <c r="F1374" i="9"/>
  <c r="F1480" i="9"/>
  <c r="F1407" i="9"/>
  <c r="F1406" i="9"/>
  <c r="F1362" i="9"/>
  <c r="F1136" i="9"/>
  <c r="F1120" i="9"/>
  <c r="F1125" i="9"/>
  <c r="F1251" i="9"/>
  <c r="F1132" i="9"/>
  <c r="F1128" i="9"/>
  <c r="F1137" i="9"/>
  <c r="F1250" i="9"/>
  <c r="F1117" i="9"/>
  <c r="F1124" i="9"/>
  <c r="F1129" i="9"/>
  <c r="F1112" i="9"/>
  <c r="F1113" i="9"/>
  <c r="F1116" i="9"/>
  <c r="F1255" i="9"/>
  <c r="F1259" i="9"/>
  <c r="F1121" i="9"/>
  <c r="AZ1438" i="9"/>
  <c r="AX1438" i="9"/>
  <c r="AY1438" i="9" s="1"/>
  <c r="AV1438" i="9"/>
  <c r="AV1358" i="9"/>
  <c r="AZ1358" i="9"/>
  <c r="AX1358" i="9"/>
  <c r="AY1358" i="9" s="1"/>
  <c r="AX1191" i="9"/>
  <c r="AY1191" i="9" s="1"/>
  <c r="AZ1191" i="9"/>
  <c r="AV1191" i="9"/>
  <c r="AZ1439" i="9"/>
  <c r="AX1439" i="9"/>
  <c r="AY1439" i="9" s="1"/>
  <c r="AV1439" i="9"/>
  <c r="AZ1164" i="9"/>
  <c r="AX1164" i="9"/>
  <c r="AY1164" i="9" s="1"/>
  <c r="AV1164" i="9"/>
  <c r="AZ1357" i="9"/>
  <c r="AX1357" i="9"/>
  <c r="AY1357" i="9" s="1"/>
  <c r="AV1357" i="9"/>
  <c r="AZ1187" i="9"/>
  <c r="AX1187" i="9"/>
  <c r="AY1187" i="9" s="1"/>
  <c r="AV1187" i="9"/>
  <c r="AX1228" i="9"/>
  <c r="AY1228" i="9" s="1"/>
  <c r="AV1228" i="9"/>
  <c r="AZ1228" i="9"/>
  <c r="AX1226" i="9"/>
  <c r="AY1226" i="9" s="1"/>
  <c r="AV1226" i="9"/>
  <c r="AZ1226" i="9"/>
  <c r="AX1299" i="9"/>
  <c r="AY1299" i="9" s="1"/>
  <c r="AV1299" i="9"/>
  <c r="AZ1299" i="9"/>
  <c r="AX1298" i="9"/>
  <c r="AY1298" i="9" s="1"/>
  <c r="AV1298" i="9"/>
  <c r="AZ1298" i="9"/>
  <c r="AX1456" i="9"/>
  <c r="AY1456" i="9" s="1"/>
  <c r="AV1456" i="9"/>
  <c r="AZ1456" i="9"/>
  <c r="AX1294" i="9"/>
  <c r="AY1294" i="9" s="1"/>
  <c r="AV1294" i="9"/>
  <c r="AZ1294" i="9"/>
  <c r="AZ1152" i="9"/>
  <c r="AX1152" i="9"/>
  <c r="AY1152" i="9" s="1"/>
  <c r="AV1152" i="9"/>
  <c r="AZ1183" i="9"/>
  <c r="AX1183" i="9"/>
  <c r="AY1183" i="9" s="1"/>
  <c r="AV1183" i="9"/>
  <c r="AX1216" i="9"/>
  <c r="AY1216" i="9" s="1"/>
  <c r="AV1216" i="9"/>
  <c r="AZ1216" i="9"/>
  <c r="AX1205" i="9"/>
  <c r="AY1205" i="9" s="1"/>
  <c r="AZ1205" i="9"/>
  <c r="AV1205" i="9"/>
  <c r="AX1203" i="9"/>
  <c r="AY1203" i="9" s="1"/>
  <c r="AV1203" i="9"/>
  <c r="AZ1203" i="9"/>
  <c r="AZ1346" i="9"/>
  <c r="AX1346" i="9"/>
  <c r="AY1346" i="9" s="1"/>
  <c r="AV1346" i="9"/>
  <c r="AZ1459" i="9"/>
  <c r="AX1459" i="9"/>
  <c r="AY1459" i="9" s="1"/>
  <c r="AV1459" i="9"/>
  <c r="AX1282" i="9"/>
  <c r="AY1282" i="9" s="1"/>
  <c r="AV1282" i="9"/>
  <c r="AZ1282" i="9"/>
  <c r="AX1318" i="9"/>
  <c r="AY1318" i="9" s="1"/>
  <c r="AV1318" i="9"/>
  <c r="AZ1318" i="9"/>
  <c r="AX1189" i="9"/>
  <c r="AY1189" i="9" s="1"/>
  <c r="AZ1189" i="9"/>
  <c r="AV1189" i="9"/>
  <c r="AV1233" i="9"/>
  <c r="AZ1233" i="9"/>
  <c r="AX1233" i="9"/>
  <c r="AY1233" i="9" s="1"/>
  <c r="AX1443" i="9"/>
  <c r="AY1443" i="9" s="1"/>
  <c r="AV1443" i="9"/>
  <c r="AZ1443" i="9"/>
  <c r="AX1209" i="9"/>
  <c r="AY1209" i="9" s="1"/>
  <c r="AZ1209" i="9"/>
  <c r="AV1209" i="9"/>
  <c r="AZ1344" i="9"/>
  <c r="AX1344" i="9"/>
  <c r="AY1344" i="9" s="1"/>
  <c r="AV1344" i="9"/>
  <c r="AZ1457" i="9"/>
  <c r="AX1457" i="9"/>
  <c r="AY1457" i="9" s="1"/>
  <c r="AV1457" i="9"/>
  <c r="AX1301" i="9"/>
  <c r="AY1301" i="9" s="1"/>
  <c r="AV1301" i="9"/>
  <c r="AZ1301" i="9"/>
  <c r="AX1493" i="9"/>
  <c r="AY1493" i="9" s="1"/>
  <c r="AV1493" i="9"/>
  <c r="AZ1493" i="9"/>
  <c r="AX1314" i="9"/>
  <c r="AY1314" i="9" s="1"/>
  <c r="AV1314" i="9"/>
  <c r="AZ1314" i="9"/>
  <c r="AX1276" i="9"/>
  <c r="AY1276" i="9" s="1"/>
  <c r="AZ1276" i="9"/>
  <c r="AV1276" i="9"/>
  <c r="AZ1177" i="9"/>
  <c r="AX1177" i="9"/>
  <c r="AY1177" i="9" s="1"/>
  <c r="AV1177" i="9"/>
  <c r="AX1201" i="9"/>
  <c r="AY1201" i="9" s="1"/>
  <c r="AZ1201" i="9"/>
  <c r="AV1201" i="9"/>
  <c r="AZ1172" i="9"/>
  <c r="AX1172" i="9"/>
  <c r="AY1172" i="9" s="1"/>
  <c r="AV1172" i="9"/>
  <c r="AX1303" i="9"/>
  <c r="AY1303" i="9" s="1"/>
  <c r="AV1303" i="9"/>
  <c r="AZ1303" i="9"/>
  <c r="AZ1340" i="9"/>
  <c r="AX1340" i="9"/>
  <c r="AY1340" i="9" s="1"/>
  <c r="AV1340" i="9"/>
  <c r="AZ1146" i="9"/>
  <c r="AX1146" i="9"/>
  <c r="AY1146" i="9" s="1"/>
  <c r="AV1146" i="9"/>
  <c r="AX1316" i="9"/>
  <c r="AY1316" i="9" s="1"/>
  <c r="AV1316" i="9"/>
  <c r="AZ1316" i="9"/>
  <c r="AX1199" i="9"/>
  <c r="AY1199" i="9" s="1"/>
  <c r="AZ1199" i="9"/>
  <c r="AV1199" i="9"/>
  <c r="AZ1355" i="9"/>
  <c r="AX1355" i="9"/>
  <c r="AY1355" i="9" s="1"/>
  <c r="AV1355" i="9"/>
  <c r="AX1497" i="9"/>
  <c r="AY1497" i="9" s="1"/>
  <c r="AV1497" i="9"/>
  <c r="AZ1497" i="9"/>
  <c r="AZ1270" i="9"/>
  <c r="AX1270" i="9"/>
  <c r="AY1270" i="9" s="1"/>
  <c r="AV1270" i="9"/>
  <c r="AX1286" i="9"/>
  <c r="AY1286" i="9" s="1"/>
  <c r="AV1286" i="9"/>
  <c r="AZ1286" i="9"/>
  <c r="AX1230" i="9"/>
  <c r="AY1230" i="9" s="1"/>
  <c r="AV1230" i="9"/>
  <c r="AZ1230" i="9"/>
  <c r="AZ1155" i="9"/>
  <c r="AX1155" i="9"/>
  <c r="AY1155" i="9" s="1"/>
  <c r="AV1155" i="9"/>
  <c r="AV1462" i="9"/>
  <c r="AZ1462" i="9"/>
  <c r="AX1462" i="9"/>
  <c r="AY1462" i="9" s="1"/>
  <c r="AZ1144" i="9"/>
  <c r="AX1144" i="9"/>
  <c r="AY1144" i="9" s="1"/>
  <c r="AV1144" i="9"/>
  <c r="AX1275" i="9"/>
  <c r="AY1275" i="9" s="1"/>
  <c r="AV1275" i="9"/>
  <c r="AZ1275" i="9"/>
  <c r="AZ1428" i="9"/>
  <c r="AX1428" i="9"/>
  <c r="AY1428" i="9" s="1"/>
  <c r="AV1428" i="9"/>
  <c r="AZ1437" i="9"/>
  <c r="AX1437" i="9"/>
  <c r="AY1437" i="9" s="1"/>
  <c r="AV1437" i="9"/>
  <c r="AZ1188" i="9"/>
  <c r="AX1188" i="9"/>
  <c r="AY1188" i="9" s="1"/>
  <c r="AV1188" i="9"/>
  <c r="AX1319" i="9"/>
  <c r="AY1319" i="9" s="1"/>
  <c r="AV1319" i="9"/>
  <c r="AZ1319" i="9"/>
  <c r="AZ1179" i="9"/>
  <c r="AX1179" i="9"/>
  <c r="AY1179" i="9" s="1"/>
  <c r="AV1179" i="9"/>
  <c r="AZ1170" i="9"/>
  <c r="AX1170" i="9"/>
  <c r="AY1170" i="9" s="1"/>
  <c r="AV1170" i="9"/>
  <c r="AX1218" i="9"/>
  <c r="AY1218" i="9" s="1"/>
  <c r="AV1218" i="9"/>
  <c r="AZ1218" i="9"/>
  <c r="AX1323" i="9"/>
  <c r="AY1323" i="9" s="1"/>
  <c r="AV1323" i="9"/>
  <c r="AZ1323" i="9"/>
  <c r="AZ1341" i="9"/>
  <c r="AX1341" i="9"/>
  <c r="AY1341" i="9" s="1"/>
  <c r="AV1341" i="9"/>
  <c r="AX1210" i="9"/>
  <c r="AY1210" i="9" s="1"/>
  <c r="AZ1210" i="9"/>
  <c r="AV1210" i="9"/>
  <c r="AX1287" i="9"/>
  <c r="AY1287" i="9" s="1"/>
  <c r="AV1287" i="9"/>
  <c r="AZ1287" i="9"/>
  <c r="AX1297" i="9"/>
  <c r="AY1297" i="9" s="1"/>
  <c r="AV1297" i="9"/>
  <c r="AZ1297" i="9"/>
  <c r="AZ1180" i="9"/>
  <c r="AX1180" i="9"/>
  <c r="AY1180" i="9" s="1"/>
  <c r="AV1180" i="9"/>
  <c r="AZ1245" i="9"/>
  <c r="AX1245" i="9"/>
  <c r="AY1245" i="9" s="1"/>
  <c r="AV1245" i="9"/>
  <c r="AX1505" i="9"/>
  <c r="AY1505" i="9" s="1"/>
  <c r="AV1505" i="9"/>
  <c r="AZ1505" i="9"/>
  <c r="AX1504" i="9"/>
  <c r="AY1504" i="9" s="1"/>
  <c r="AV1504" i="9"/>
  <c r="AZ1504" i="9"/>
  <c r="AX1195" i="9"/>
  <c r="AY1195" i="9" s="1"/>
  <c r="AV1195" i="9"/>
  <c r="AZ1195" i="9"/>
  <c r="AZ1147" i="9"/>
  <c r="AX1147" i="9"/>
  <c r="AY1147" i="9" s="1"/>
  <c r="AV1147" i="9"/>
  <c r="AZ1156" i="9"/>
  <c r="AX1156" i="9"/>
  <c r="AY1156" i="9" s="1"/>
  <c r="AV1156" i="9"/>
  <c r="AX1215" i="9"/>
  <c r="AY1215" i="9" s="1"/>
  <c r="AV1215" i="9"/>
  <c r="AZ1215" i="9"/>
  <c r="AX1312" i="9"/>
  <c r="AY1312" i="9" s="1"/>
  <c r="AV1312" i="9"/>
  <c r="AZ1312" i="9"/>
  <c r="AZ1337" i="9"/>
  <c r="AX1337" i="9"/>
  <c r="AY1337" i="9" s="1"/>
  <c r="AV1337" i="9"/>
  <c r="AX1310" i="9"/>
  <c r="AY1310" i="9" s="1"/>
  <c r="AV1310" i="9"/>
  <c r="AZ1310" i="9"/>
  <c r="AZ1424" i="9"/>
  <c r="AX1424" i="9"/>
  <c r="AY1424" i="9" s="1"/>
  <c r="AV1424" i="9"/>
  <c r="AX1274" i="9"/>
  <c r="AY1274" i="9" s="1"/>
  <c r="AZ1274" i="9"/>
  <c r="AV1274" i="9"/>
  <c r="AX1321" i="9"/>
  <c r="AY1321" i="9" s="1"/>
  <c r="AV1321" i="9"/>
  <c r="AZ1321" i="9"/>
  <c r="AX1207" i="9"/>
  <c r="AY1207" i="9" s="1"/>
  <c r="AZ1207" i="9"/>
  <c r="AV1207" i="9"/>
  <c r="AZ1425" i="9"/>
  <c r="AX1425" i="9"/>
  <c r="AY1425" i="9" s="1"/>
  <c r="AV1425" i="9"/>
  <c r="AZ1413" i="9"/>
  <c r="AX1413" i="9"/>
  <c r="AY1413" i="9" s="1"/>
  <c r="AV1413" i="9"/>
  <c r="AX1325" i="9"/>
  <c r="AY1325" i="9" s="1"/>
  <c r="AV1325" i="9"/>
  <c r="AZ1325" i="9"/>
  <c r="AZ1184" i="9"/>
  <c r="AX1184" i="9"/>
  <c r="AY1184" i="9" s="1"/>
  <c r="AV1184" i="9"/>
  <c r="AZ1339" i="9"/>
  <c r="AX1339" i="9"/>
  <c r="AY1339" i="9" s="1"/>
  <c r="AV1339" i="9"/>
  <c r="AX1302" i="9"/>
  <c r="AY1302" i="9" s="1"/>
  <c r="AV1302" i="9"/>
  <c r="AZ1302" i="9"/>
  <c r="AZ1430" i="9"/>
  <c r="AX1430" i="9"/>
  <c r="AY1430" i="9" s="1"/>
  <c r="AV1430" i="9"/>
  <c r="AZ1143" i="9"/>
  <c r="AX1143" i="9"/>
  <c r="AY1143" i="9" s="1"/>
  <c r="AV1143" i="9"/>
  <c r="AX1327" i="9"/>
  <c r="AY1327" i="9" s="1"/>
  <c r="AV1327" i="9"/>
  <c r="AZ1327" i="9"/>
  <c r="AZ1138" i="9"/>
  <c r="AX1138" i="9"/>
  <c r="AY1138" i="9" s="1"/>
  <c r="AV1138" i="9"/>
  <c r="AZ1178" i="9"/>
  <c r="AX1178" i="9"/>
  <c r="AY1178" i="9" s="1"/>
  <c r="AV1178" i="9"/>
  <c r="AZ1151" i="9"/>
  <c r="AX1151" i="9"/>
  <c r="AY1151" i="9" s="1"/>
  <c r="AV1151" i="9"/>
  <c r="AZ1237" i="9"/>
  <c r="AX1237" i="9"/>
  <c r="AY1237" i="9" s="1"/>
  <c r="AV1237" i="9"/>
  <c r="AZ1243" i="9"/>
  <c r="AX1243" i="9"/>
  <c r="AY1243" i="9" s="1"/>
  <c r="AV1243" i="9"/>
  <c r="AX1498" i="9"/>
  <c r="AY1498" i="9" s="1"/>
  <c r="AV1498" i="9"/>
  <c r="AZ1498" i="9"/>
  <c r="AZ1244" i="9"/>
  <c r="AX1244" i="9"/>
  <c r="AY1244" i="9" s="1"/>
  <c r="AV1244" i="9"/>
  <c r="AX1488" i="9"/>
  <c r="AY1488" i="9" s="1"/>
  <c r="AV1488" i="9"/>
  <c r="AZ1488" i="9"/>
  <c r="AZ1347" i="9"/>
  <c r="AX1347" i="9"/>
  <c r="AY1347" i="9" s="1"/>
  <c r="AV1347" i="9"/>
  <c r="AX1231" i="9"/>
  <c r="AY1231" i="9" s="1"/>
  <c r="AV1231" i="9"/>
  <c r="AZ1231" i="9"/>
  <c r="AX1503" i="9"/>
  <c r="AY1503" i="9" s="1"/>
  <c r="AV1503" i="9"/>
  <c r="AZ1503" i="9"/>
  <c r="AV1133" i="9"/>
  <c r="AZ1133" i="9"/>
  <c r="AX1133" i="9"/>
  <c r="AY1133" i="9" s="1"/>
  <c r="AX1208" i="9"/>
  <c r="AY1208" i="9" s="1"/>
  <c r="AZ1208" i="9"/>
  <c r="AV1208" i="9"/>
  <c r="AX1289" i="9"/>
  <c r="AY1289" i="9" s="1"/>
  <c r="AV1289" i="9"/>
  <c r="AZ1289" i="9"/>
  <c r="AX1490" i="9"/>
  <c r="AY1490" i="9" s="1"/>
  <c r="AV1490" i="9"/>
  <c r="AZ1490" i="9"/>
  <c r="AX1222" i="9"/>
  <c r="AY1222" i="9" s="1"/>
  <c r="AV1222" i="9"/>
  <c r="AZ1222" i="9"/>
  <c r="AZ1139" i="9"/>
  <c r="AX1139" i="9"/>
  <c r="AY1139" i="9" s="1"/>
  <c r="AV1139" i="9"/>
  <c r="AZ1336" i="9"/>
  <c r="AX1336" i="9"/>
  <c r="AY1336" i="9" s="1"/>
  <c r="AV1336" i="9"/>
  <c r="AZ1185" i="9"/>
  <c r="AX1185" i="9"/>
  <c r="AY1185" i="9" s="1"/>
  <c r="AV1185" i="9"/>
  <c r="AZ1434" i="9"/>
  <c r="AX1434" i="9"/>
  <c r="AY1434" i="9" s="1"/>
  <c r="AV1434" i="9"/>
  <c r="AX1239" i="9"/>
  <c r="AY1239" i="9" s="1"/>
  <c r="AV1239" i="9"/>
  <c r="AZ1239" i="9"/>
  <c r="AZ1435" i="9"/>
  <c r="AX1435" i="9"/>
  <c r="AY1435" i="9" s="1"/>
  <c r="AV1435" i="9"/>
  <c r="AV1470" i="9"/>
  <c r="AZ1470" i="9"/>
  <c r="AX1470" i="9"/>
  <c r="AY1470" i="9" s="1"/>
  <c r="AZ1167" i="9"/>
  <c r="AX1167" i="9"/>
  <c r="AY1167" i="9" s="1"/>
  <c r="AV1167" i="9"/>
  <c r="AV1238" i="9"/>
  <c r="AZ1238" i="9"/>
  <c r="AX1238" i="9"/>
  <c r="AY1238" i="9" s="1"/>
  <c r="AZ1157" i="9"/>
  <c r="AX1157" i="9"/>
  <c r="AY1157" i="9" s="1"/>
  <c r="AV1157" i="9"/>
  <c r="AZ1241" i="9"/>
  <c r="AX1241" i="9"/>
  <c r="AY1241" i="9" s="1"/>
  <c r="AV1241" i="9"/>
  <c r="AV1468" i="9"/>
  <c r="AX1468" i="9"/>
  <c r="AY1468" i="9" s="1"/>
  <c r="AZ1468" i="9"/>
  <c r="AZ1345" i="9"/>
  <c r="AX1345" i="9"/>
  <c r="AY1345" i="9" s="1"/>
  <c r="AV1345" i="9"/>
  <c r="AX1306" i="9"/>
  <c r="AY1306" i="9" s="1"/>
  <c r="AV1306" i="9"/>
  <c r="AZ1306" i="9"/>
  <c r="AV1472" i="9"/>
  <c r="AX1472" i="9"/>
  <c r="AY1472" i="9" s="1"/>
  <c r="AZ1472" i="9"/>
  <c r="AX1196" i="9"/>
  <c r="AY1196" i="9" s="1"/>
  <c r="AZ1196" i="9"/>
  <c r="AV1196" i="9"/>
  <c r="AX1194" i="9"/>
  <c r="AY1194" i="9" s="1"/>
  <c r="AZ1194" i="9"/>
  <c r="AV1194" i="9"/>
  <c r="AZ1351" i="9"/>
  <c r="AX1351" i="9"/>
  <c r="AY1351" i="9" s="1"/>
  <c r="AV1351" i="9"/>
  <c r="AZ1431" i="9"/>
  <c r="AX1431" i="9"/>
  <c r="AY1431" i="9" s="1"/>
  <c r="AV1431" i="9"/>
  <c r="AX1317" i="9"/>
  <c r="AY1317" i="9" s="1"/>
  <c r="AV1317" i="9"/>
  <c r="AZ1317" i="9"/>
  <c r="AZ1174" i="9"/>
  <c r="AX1174" i="9"/>
  <c r="AY1174" i="9" s="1"/>
  <c r="AV1174" i="9"/>
  <c r="AZ1348" i="9"/>
  <c r="AX1348" i="9"/>
  <c r="AY1348" i="9" s="1"/>
  <c r="AV1348" i="9"/>
  <c r="AZ1420" i="9"/>
  <c r="AX1420" i="9"/>
  <c r="AY1420" i="9" s="1"/>
  <c r="AV1420" i="9"/>
  <c r="AZ1429" i="9"/>
  <c r="AX1429" i="9"/>
  <c r="AY1429" i="9" s="1"/>
  <c r="AV1429" i="9"/>
  <c r="AZ1145" i="9"/>
  <c r="AX1145" i="9"/>
  <c r="AY1145" i="9" s="1"/>
  <c r="AV1145" i="9"/>
  <c r="AZ1168" i="9"/>
  <c r="AX1168" i="9"/>
  <c r="AY1168" i="9" s="1"/>
  <c r="AV1168" i="9"/>
  <c r="AX1217" i="9"/>
  <c r="AY1217" i="9" s="1"/>
  <c r="AV1217" i="9"/>
  <c r="AZ1217" i="9"/>
  <c r="AZ1352" i="9"/>
  <c r="AX1352" i="9"/>
  <c r="AY1352" i="9" s="1"/>
  <c r="AV1352" i="9"/>
  <c r="AZ1166" i="9"/>
  <c r="AX1166" i="9"/>
  <c r="AY1166" i="9" s="1"/>
  <c r="AV1166" i="9"/>
  <c r="AZ1165" i="9"/>
  <c r="AX1165" i="9"/>
  <c r="AY1165" i="9" s="1"/>
  <c r="AV1165" i="9"/>
  <c r="AZ1334" i="9"/>
  <c r="AV1334" i="9"/>
  <c r="AX1334" i="9"/>
  <c r="AY1334" i="9" s="1"/>
  <c r="AX1501" i="9"/>
  <c r="AY1501" i="9" s="1"/>
  <c r="AV1501" i="9"/>
  <c r="AZ1501" i="9"/>
  <c r="AX1453" i="9"/>
  <c r="AY1453" i="9" s="1"/>
  <c r="AV1453" i="9"/>
  <c r="AZ1453" i="9"/>
  <c r="AX1484" i="9"/>
  <c r="AY1484" i="9" s="1"/>
  <c r="AV1484" i="9"/>
  <c r="AZ1484" i="9"/>
  <c r="AV1463" i="9"/>
  <c r="AZ1463" i="9"/>
  <c r="AX1463" i="9"/>
  <c r="AY1463" i="9" s="1"/>
  <c r="AX1491" i="9"/>
  <c r="AY1491" i="9" s="1"/>
  <c r="AV1491" i="9"/>
  <c r="AZ1491" i="9"/>
  <c r="AX1214" i="9"/>
  <c r="AY1214" i="9" s="1"/>
  <c r="AZ1214" i="9"/>
  <c r="AV1214" i="9"/>
  <c r="AX1229" i="9"/>
  <c r="AY1229" i="9" s="1"/>
  <c r="AV1229" i="9"/>
  <c r="AZ1229" i="9"/>
  <c r="AX1290" i="9"/>
  <c r="AY1290" i="9" s="1"/>
  <c r="AV1290" i="9"/>
  <c r="AZ1290" i="9"/>
  <c r="AZ1461" i="9"/>
  <c r="AX1461" i="9"/>
  <c r="AY1461" i="9" s="1"/>
  <c r="AV1461" i="9"/>
  <c r="AZ1416" i="9"/>
  <c r="AX1416" i="9"/>
  <c r="AY1416" i="9" s="1"/>
  <c r="AV1416" i="9"/>
  <c r="AZ1417" i="9"/>
  <c r="AX1417" i="9"/>
  <c r="AY1417" i="9" s="1"/>
  <c r="AV1417" i="9"/>
  <c r="AZ1148" i="9"/>
  <c r="AX1148" i="9"/>
  <c r="AY1148" i="9" s="1"/>
  <c r="AV1148" i="9"/>
  <c r="AX1307" i="9"/>
  <c r="AY1307" i="9" s="1"/>
  <c r="AV1307" i="9"/>
  <c r="AZ1307" i="9"/>
  <c r="AZ1181" i="9"/>
  <c r="AX1181" i="9"/>
  <c r="AY1181" i="9" s="1"/>
  <c r="AV1181" i="9"/>
  <c r="AZ1422" i="9"/>
  <c r="AX1422" i="9"/>
  <c r="AY1422" i="9" s="1"/>
  <c r="AV1422" i="9"/>
  <c r="AX1288" i="9"/>
  <c r="AY1288" i="9" s="1"/>
  <c r="AV1288" i="9"/>
  <c r="AZ1288" i="9"/>
  <c r="AX1313" i="9"/>
  <c r="AY1313" i="9" s="1"/>
  <c r="AV1313" i="9"/>
  <c r="AZ1313" i="9"/>
  <c r="AX1499" i="9"/>
  <c r="AY1499" i="9" s="1"/>
  <c r="AV1499" i="9"/>
  <c r="AZ1499" i="9"/>
  <c r="AX1295" i="9"/>
  <c r="AY1295" i="9" s="1"/>
  <c r="AV1295" i="9"/>
  <c r="AZ1295" i="9"/>
  <c r="AX1495" i="9"/>
  <c r="AY1495" i="9" s="1"/>
  <c r="AV1495" i="9"/>
  <c r="AZ1495" i="9"/>
  <c r="AZ1176" i="9"/>
  <c r="AX1176" i="9"/>
  <c r="AY1176" i="9" s="1"/>
  <c r="AV1176" i="9"/>
  <c r="AV1471" i="9"/>
  <c r="AZ1471" i="9"/>
  <c r="AX1471" i="9"/>
  <c r="AY1471" i="9" s="1"/>
  <c r="AX1225" i="9"/>
  <c r="AY1225" i="9" s="1"/>
  <c r="AV1225" i="9"/>
  <c r="AZ1225" i="9"/>
  <c r="AX1450" i="9"/>
  <c r="AY1450" i="9" s="1"/>
  <c r="AV1450" i="9"/>
  <c r="AZ1450" i="9"/>
  <c r="AX1328" i="9"/>
  <c r="AY1328" i="9" s="1"/>
  <c r="AV1328" i="9"/>
  <c r="AZ1328" i="9"/>
  <c r="AZ1332" i="9"/>
  <c r="AX1332" i="9"/>
  <c r="AY1332" i="9" s="1"/>
  <c r="AV1332" i="9"/>
  <c r="AZ1414" i="9"/>
  <c r="AX1414" i="9"/>
  <c r="AY1414" i="9" s="1"/>
  <c r="AV1414" i="9"/>
  <c r="AV1464" i="9"/>
  <c r="AX1464" i="9"/>
  <c r="AY1464" i="9" s="1"/>
  <c r="AZ1464" i="9"/>
  <c r="AX1292" i="9"/>
  <c r="AY1292" i="9" s="1"/>
  <c r="AV1292" i="9"/>
  <c r="AZ1292" i="9"/>
  <c r="AX1496" i="9"/>
  <c r="AY1496" i="9" s="1"/>
  <c r="AV1496" i="9"/>
  <c r="AZ1496" i="9"/>
  <c r="AX1454" i="9"/>
  <c r="AY1454" i="9" s="1"/>
  <c r="AV1454" i="9"/>
  <c r="AZ1454" i="9"/>
  <c r="AX1279" i="9"/>
  <c r="AY1279" i="9" s="1"/>
  <c r="AZ1279" i="9"/>
  <c r="AV1279" i="9"/>
  <c r="AZ1158" i="9"/>
  <c r="AX1158" i="9"/>
  <c r="AY1158" i="9" s="1"/>
  <c r="AV1158" i="9"/>
  <c r="AZ1426" i="9"/>
  <c r="AX1426" i="9"/>
  <c r="AY1426" i="9" s="1"/>
  <c r="AV1426" i="9"/>
  <c r="AZ1175" i="9"/>
  <c r="AX1175" i="9"/>
  <c r="AY1175" i="9" s="1"/>
  <c r="AV1175" i="9"/>
  <c r="AX1291" i="9"/>
  <c r="AY1291" i="9" s="1"/>
  <c r="AV1291" i="9"/>
  <c r="AZ1291" i="9"/>
  <c r="AZ1440" i="9"/>
  <c r="AX1440" i="9"/>
  <c r="AY1440" i="9" s="1"/>
  <c r="AV1440" i="9"/>
  <c r="AZ1427" i="9"/>
  <c r="AX1427" i="9"/>
  <c r="AY1427" i="9" s="1"/>
  <c r="AV1427" i="9"/>
  <c r="AX1197" i="9"/>
  <c r="AY1197" i="9" s="1"/>
  <c r="AZ1197" i="9"/>
  <c r="AV1197" i="9"/>
  <c r="AZ1331" i="9"/>
  <c r="AX1331" i="9"/>
  <c r="AY1331" i="9" s="1"/>
  <c r="AV1331" i="9"/>
  <c r="AX1315" i="9"/>
  <c r="AY1315" i="9" s="1"/>
  <c r="AV1315" i="9"/>
  <c r="AZ1315" i="9"/>
  <c r="AX1446" i="9"/>
  <c r="AY1446" i="9" s="1"/>
  <c r="AV1446" i="9"/>
  <c r="AZ1446" i="9"/>
  <c r="AX1324" i="9"/>
  <c r="AY1324" i="9" s="1"/>
  <c r="AV1324" i="9"/>
  <c r="AZ1324" i="9"/>
  <c r="AZ1142" i="9"/>
  <c r="AX1142" i="9"/>
  <c r="AY1142" i="9" s="1"/>
  <c r="AV1142" i="9"/>
  <c r="AZ1335" i="9"/>
  <c r="AX1335" i="9"/>
  <c r="AY1335" i="9" s="1"/>
  <c r="AV1335" i="9"/>
  <c r="AX1445" i="9"/>
  <c r="AY1445" i="9" s="1"/>
  <c r="AV1445" i="9"/>
  <c r="AZ1445" i="9"/>
  <c r="AZ1163" i="9"/>
  <c r="AX1163" i="9"/>
  <c r="AY1163" i="9" s="1"/>
  <c r="AV1163" i="9"/>
  <c r="AX1293" i="9"/>
  <c r="AY1293" i="9" s="1"/>
  <c r="AV1293" i="9"/>
  <c r="AZ1293" i="9"/>
  <c r="AX1449" i="9"/>
  <c r="AY1449" i="9" s="1"/>
  <c r="AV1449" i="9"/>
  <c r="AZ1449" i="9"/>
  <c r="AX1489" i="9"/>
  <c r="AY1489" i="9" s="1"/>
  <c r="AV1489" i="9"/>
  <c r="AZ1489" i="9"/>
  <c r="AZ1235" i="9"/>
  <c r="AX1235" i="9"/>
  <c r="AY1235" i="9" s="1"/>
  <c r="AV1235" i="9"/>
  <c r="AZ1441" i="9"/>
  <c r="AX1441" i="9"/>
  <c r="AY1441" i="9" s="1"/>
  <c r="AV1441" i="9"/>
  <c r="AX1277" i="9"/>
  <c r="AY1277" i="9" s="1"/>
  <c r="AZ1277" i="9"/>
  <c r="AV1277" i="9"/>
  <c r="AZ1356" i="9"/>
  <c r="AX1356" i="9"/>
  <c r="AY1356" i="9" s="1"/>
  <c r="AV1356" i="9"/>
  <c r="AZ1248" i="9"/>
  <c r="AX1248" i="9"/>
  <c r="AY1248" i="9" s="1"/>
  <c r="AV1248" i="9"/>
  <c r="AZ1412" i="9"/>
  <c r="AX1412" i="9"/>
  <c r="AY1412" i="9" s="1"/>
  <c r="AV1412" i="9"/>
  <c r="AX1192" i="9"/>
  <c r="AY1192" i="9" s="1"/>
  <c r="AZ1192" i="9"/>
  <c r="AV1192" i="9"/>
  <c r="AX1224" i="9"/>
  <c r="AY1224" i="9" s="1"/>
  <c r="AV1224" i="9"/>
  <c r="AZ1224" i="9"/>
  <c r="AX1500" i="9"/>
  <c r="AY1500" i="9" s="1"/>
  <c r="AV1500" i="9"/>
  <c r="AZ1500" i="9"/>
  <c r="AZ1423" i="9"/>
  <c r="AX1423" i="9"/>
  <c r="AY1423" i="9" s="1"/>
  <c r="AV1423" i="9"/>
  <c r="AX1211" i="9"/>
  <c r="AY1211" i="9" s="1"/>
  <c r="AZ1211" i="9"/>
  <c r="AV1211" i="9"/>
  <c r="AX1326" i="9"/>
  <c r="AY1326" i="9" s="1"/>
  <c r="AV1326" i="9"/>
  <c r="AZ1326" i="9"/>
  <c r="AZ1354" i="9"/>
  <c r="AX1354" i="9"/>
  <c r="AY1354" i="9" s="1"/>
  <c r="AV1354" i="9"/>
  <c r="AX1305" i="9"/>
  <c r="AY1305" i="9" s="1"/>
  <c r="AV1305" i="9"/>
  <c r="AZ1305" i="9"/>
  <c r="AZ1421" i="9"/>
  <c r="AX1421" i="9"/>
  <c r="AY1421" i="9" s="1"/>
  <c r="AV1421" i="9"/>
  <c r="AV1466" i="9"/>
  <c r="AZ1466" i="9"/>
  <c r="AX1466" i="9"/>
  <c r="AY1466" i="9" s="1"/>
  <c r="AZ1249" i="9"/>
  <c r="AX1249" i="9"/>
  <c r="AY1249" i="9" s="1"/>
  <c r="AV1249" i="9"/>
  <c r="AZ1415" i="9"/>
  <c r="AX1415" i="9"/>
  <c r="AY1415" i="9" s="1"/>
  <c r="AV1415" i="9"/>
  <c r="AX1494" i="9"/>
  <c r="AY1494" i="9" s="1"/>
  <c r="AV1494" i="9"/>
  <c r="AZ1494" i="9"/>
  <c r="AX1502" i="9"/>
  <c r="AY1502" i="9" s="1"/>
  <c r="AV1502" i="9"/>
  <c r="AZ1502" i="9"/>
  <c r="AX1236" i="9"/>
  <c r="AY1236" i="9" s="1"/>
  <c r="AV1236" i="9"/>
  <c r="AZ1236" i="9"/>
  <c r="AX1322" i="9"/>
  <c r="AY1322" i="9" s="1"/>
  <c r="AV1322" i="9"/>
  <c r="AZ1322" i="9"/>
  <c r="AZ1154" i="9"/>
  <c r="AX1154" i="9"/>
  <c r="AY1154" i="9" s="1"/>
  <c r="AV1154" i="9"/>
  <c r="AX1285" i="9"/>
  <c r="AY1285" i="9" s="1"/>
  <c r="AZ1285" i="9"/>
  <c r="AV1285" i="9"/>
  <c r="AX1300" i="9"/>
  <c r="AY1300" i="9" s="1"/>
  <c r="AV1300" i="9"/>
  <c r="AZ1300" i="9"/>
  <c r="AX1448" i="9"/>
  <c r="AY1448" i="9" s="1"/>
  <c r="AV1448" i="9"/>
  <c r="AZ1448" i="9"/>
  <c r="AX1193" i="9"/>
  <c r="AY1193" i="9" s="1"/>
  <c r="AZ1193" i="9"/>
  <c r="AV1193" i="9"/>
  <c r="AZ1338" i="9"/>
  <c r="AX1338" i="9"/>
  <c r="AY1338" i="9" s="1"/>
  <c r="AV1338" i="9"/>
  <c r="AZ1171" i="9"/>
  <c r="AX1171" i="9"/>
  <c r="AY1171" i="9" s="1"/>
  <c r="AV1171" i="9"/>
  <c r="AZ1262" i="9"/>
  <c r="AX1262" i="9"/>
  <c r="AY1262" i="9" s="1"/>
  <c r="AV1262" i="9"/>
  <c r="AZ1258" i="9"/>
  <c r="AX1258" i="9"/>
  <c r="AY1258" i="9" s="1"/>
  <c r="AV1258" i="9"/>
  <c r="AV1467" i="9"/>
  <c r="AZ1467" i="9"/>
  <c r="AX1467" i="9"/>
  <c r="AY1467" i="9" s="1"/>
  <c r="AZ1232" i="9"/>
  <c r="AX1232" i="9"/>
  <c r="AY1232" i="9" s="1"/>
  <c r="AV1232" i="9"/>
  <c r="AX1204" i="9"/>
  <c r="AY1204" i="9" s="1"/>
  <c r="AZ1204" i="9"/>
  <c r="AV1204" i="9"/>
  <c r="AX1284" i="9"/>
  <c r="AY1284" i="9" s="1"/>
  <c r="AZ1284" i="9"/>
  <c r="AV1284" i="9"/>
  <c r="AX1486" i="9"/>
  <c r="AY1486" i="9" s="1"/>
  <c r="AZ1486" i="9"/>
  <c r="AV1486" i="9"/>
  <c r="AZ1411" i="9"/>
  <c r="AX1411" i="9"/>
  <c r="AY1411" i="9" s="1"/>
  <c r="AV1411" i="9"/>
  <c r="AZ1342" i="9"/>
  <c r="AX1342" i="9"/>
  <c r="AY1342" i="9" s="1"/>
  <c r="AV1342" i="9"/>
  <c r="AZ1186" i="9"/>
  <c r="AX1186" i="9"/>
  <c r="AY1186" i="9" s="1"/>
  <c r="AV1186" i="9"/>
  <c r="AX1487" i="9"/>
  <c r="AY1487" i="9" s="1"/>
  <c r="AV1487" i="9"/>
  <c r="AZ1487" i="9"/>
  <c r="AZ1135" i="9"/>
  <c r="AX1135" i="9"/>
  <c r="AY1135" i="9" s="1"/>
  <c r="AV1135" i="9"/>
  <c r="AZ1247" i="9"/>
  <c r="AX1247" i="9"/>
  <c r="AY1247" i="9" s="1"/>
  <c r="AV1247" i="9"/>
  <c r="AZ1246" i="9"/>
  <c r="AX1246" i="9"/>
  <c r="AY1246" i="9" s="1"/>
  <c r="AV1246" i="9"/>
  <c r="AX1492" i="9"/>
  <c r="AY1492" i="9" s="1"/>
  <c r="AV1492" i="9"/>
  <c r="AZ1492" i="9"/>
  <c r="AX1442" i="9"/>
  <c r="AY1442" i="9" s="1"/>
  <c r="AV1442" i="9"/>
  <c r="AZ1442" i="9"/>
  <c r="AX1213" i="9"/>
  <c r="AY1213" i="9" s="1"/>
  <c r="AZ1213" i="9"/>
  <c r="AV1213" i="9"/>
  <c r="AX1273" i="9"/>
  <c r="AY1273" i="9" s="1"/>
  <c r="AZ1273" i="9"/>
  <c r="AV1273" i="9"/>
  <c r="AX1278" i="9"/>
  <c r="AY1278" i="9" s="1"/>
  <c r="AV1278" i="9"/>
  <c r="AZ1278" i="9"/>
  <c r="AZ1159" i="9"/>
  <c r="AX1159" i="9"/>
  <c r="AY1159" i="9" s="1"/>
  <c r="AV1159" i="9"/>
  <c r="AV1469" i="9"/>
  <c r="AZ1469" i="9"/>
  <c r="AX1469" i="9"/>
  <c r="AY1469" i="9" s="1"/>
  <c r="AX1283" i="9"/>
  <c r="AY1283" i="9" s="1"/>
  <c r="AZ1283" i="9"/>
  <c r="AV1283" i="9"/>
  <c r="AX1330" i="9"/>
  <c r="AY1330" i="9" s="1"/>
  <c r="AV1330" i="9"/>
  <c r="AZ1330" i="9"/>
  <c r="AZ1343" i="9"/>
  <c r="AX1343" i="9"/>
  <c r="AY1343" i="9" s="1"/>
  <c r="AV1343" i="9"/>
  <c r="AX1308" i="9"/>
  <c r="AY1308" i="9" s="1"/>
  <c r="AV1308" i="9"/>
  <c r="AZ1308" i="9"/>
  <c r="AX1281" i="9"/>
  <c r="AY1281" i="9" s="1"/>
  <c r="AZ1281" i="9"/>
  <c r="AV1281" i="9"/>
  <c r="AZ1242" i="9"/>
  <c r="AX1242" i="9"/>
  <c r="AY1242" i="9" s="1"/>
  <c r="AV1242" i="9"/>
  <c r="AX1309" i="9"/>
  <c r="AY1309" i="9" s="1"/>
  <c r="AV1309" i="9"/>
  <c r="AZ1309" i="9"/>
  <c r="AX1280" i="9"/>
  <c r="AY1280" i="9" s="1"/>
  <c r="AZ1280" i="9"/>
  <c r="AV1280" i="9"/>
  <c r="AX1320" i="9"/>
  <c r="AY1320" i="9" s="1"/>
  <c r="AV1320" i="9"/>
  <c r="AZ1320" i="9"/>
  <c r="AX1212" i="9"/>
  <c r="AY1212" i="9" s="1"/>
  <c r="AZ1212" i="9"/>
  <c r="AV1212" i="9"/>
  <c r="AZ1240" i="9"/>
  <c r="AX1240" i="9"/>
  <c r="AY1240" i="9" s="1"/>
  <c r="AV1240" i="9"/>
  <c r="AZ1418" i="9"/>
  <c r="AX1418" i="9"/>
  <c r="AY1418" i="9" s="1"/>
  <c r="AV1418" i="9"/>
  <c r="AX1329" i="9"/>
  <c r="AY1329" i="9" s="1"/>
  <c r="AV1329" i="9"/>
  <c r="AZ1329" i="9"/>
  <c r="AZ1419" i="9"/>
  <c r="AX1419" i="9"/>
  <c r="AY1419" i="9" s="1"/>
  <c r="AV1419" i="9"/>
  <c r="AX1455" i="9"/>
  <c r="AY1455" i="9" s="1"/>
  <c r="AV1455" i="9"/>
  <c r="AZ1455" i="9"/>
  <c r="AX1200" i="9"/>
  <c r="AY1200" i="9" s="1"/>
  <c r="AZ1200" i="9"/>
  <c r="AV1200" i="9"/>
  <c r="AZ1153" i="9"/>
  <c r="AX1153" i="9"/>
  <c r="AY1153" i="9" s="1"/>
  <c r="AV1153" i="9"/>
  <c r="AX1227" i="9"/>
  <c r="AY1227" i="9" s="1"/>
  <c r="AV1227" i="9"/>
  <c r="AZ1227" i="9"/>
  <c r="AX1202" i="9"/>
  <c r="AY1202" i="9" s="1"/>
  <c r="AZ1202" i="9"/>
  <c r="AV1202" i="9"/>
  <c r="AZ1160" i="9"/>
  <c r="AX1160" i="9"/>
  <c r="AY1160" i="9" s="1"/>
  <c r="AV1160" i="9"/>
  <c r="AV1359" i="9"/>
  <c r="AX1359" i="9"/>
  <c r="AY1359" i="9" s="1"/>
  <c r="AZ1359" i="9"/>
  <c r="AZ1182" i="9"/>
  <c r="AX1182" i="9"/>
  <c r="AY1182" i="9" s="1"/>
  <c r="AV1182" i="9"/>
  <c r="AX1304" i="9"/>
  <c r="AY1304" i="9" s="1"/>
  <c r="AV1304" i="9"/>
  <c r="AZ1304" i="9"/>
  <c r="AX1221" i="9"/>
  <c r="AY1221" i="9" s="1"/>
  <c r="AV1221" i="9"/>
  <c r="AZ1221" i="9"/>
  <c r="AV1360" i="9"/>
  <c r="AZ1360" i="9"/>
  <c r="AX1360" i="9"/>
  <c r="AY1360" i="9" s="1"/>
  <c r="AX1219" i="9"/>
  <c r="AY1219" i="9" s="1"/>
  <c r="AV1219" i="9"/>
  <c r="AZ1219" i="9"/>
  <c r="AX1451" i="9"/>
  <c r="AY1451" i="9" s="1"/>
  <c r="AV1451" i="9"/>
  <c r="AZ1451" i="9"/>
  <c r="AX1198" i="9"/>
  <c r="AY1198" i="9" s="1"/>
  <c r="AZ1198" i="9"/>
  <c r="AV1198" i="9"/>
  <c r="AX1296" i="9"/>
  <c r="AY1296" i="9" s="1"/>
  <c r="AV1296" i="9"/>
  <c r="AZ1296" i="9"/>
  <c r="AV1465" i="9"/>
  <c r="AZ1465" i="9"/>
  <c r="AX1465" i="9"/>
  <c r="AY1465" i="9" s="1"/>
  <c r="AZ1161" i="9"/>
  <c r="AX1161" i="9"/>
  <c r="AY1161" i="9" s="1"/>
  <c r="AV1161" i="9"/>
  <c r="AZ1436" i="9"/>
  <c r="AX1436" i="9"/>
  <c r="AY1436" i="9" s="1"/>
  <c r="AV1436" i="9"/>
  <c r="AZ1349" i="9"/>
  <c r="AX1349" i="9"/>
  <c r="AY1349" i="9" s="1"/>
  <c r="AV1349" i="9"/>
  <c r="AX1220" i="9"/>
  <c r="AY1220" i="9" s="1"/>
  <c r="AV1220" i="9"/>
  <c r="AZ1220" i="9"/>
  <c r="AX1452" i="9"/>
  <c r="AY1452" i="9" s="1"/>
  <c r="AV1452" i="9"/>
  <c r="AZ1452" i="9"/>
  <c r="AX1190" i="9"/>
  <c r="AY1190" i="9" s="1"/>
  <c r="AZ1190" i="9"/>
  <c r="AV1190" i="9"/>
  <c r="AZ1254" i="9"/>
  <c r="AX1254" i="9"/>
  <c r="AY1254" i="9" s="1"/>
  <c r="AV1254" i="9"/>
  <c r="AX1223" i="9"/>
  <c r="AY1223" i="9" s="1"/>
  <c r="AV1223" i="9"/>
  <c r="AZ1223" i="9"/>
  <c r="AX1444" i="9"/>
  <c r="AY1444" i="9" s="1"/>
  <c r="AV1444" i="9"/>
  <c r="AZ1444" i="9"/>
  <c r="AV1361" i="9"/>
  <c r="AZ1361" i="9"/>
  <c r="AX1361" i="9"/>
  <c r="AY1361" i="9" s="1"/>
  <c r="AZ1149" i="9"/>
  <c r="AX1149" i="9"/>
  <c r="AY1149" i="9" s="1"/>
  <c r="AV1149" i="9"/>
  <c r="AZ1266" i="9"/>
  <c r="AX1266" i="9"/>
  <c r="AY1266" i="9" s="1"/>
  <c r="AV1266" i="9"/>
  <c r="AX1311" i="9"/>
  <c r="AY1311" i="9" s="1"/>
  <c r="AV1311" i="9"/>
  <c r="AZ1311" i="9"/>
  <c r="AZ1162" i="9"/>
  <c r="AX1162" i="9"/>
  <c r="AY1162" i="9" s="1"/>
  <c r="AV1162" i="9"/>
  <c r="AZ1134" i="9"/>
  <c r="AX1134" i="9"/>
  <c r="AY1134" i="9" s="1"/>
  <c r="AV1134" i="9"/>
  <c r="AZ1333" i="9"/>
  <c r="AX1333" i="9"/>
  <c r="AY1333" i="9" s="1"/>
  <c r="AV1333" i="9"/>
  <c r="AZ1350" i="9"/>
  <c r="AX1350" i="9"/>
  <c r="AY1350" i="9" s="1"/>
  <c r="AV1350" i="9"/>
  <c r="AZ1432" i="9"/>
  <c r="AX1432" i="9"/>
  <c r="AY1432" i="9" s="1"/>
  <c r="AV1432" i="9"/>
  <c r="AZ1353" i="9"/>
  <c r="AX1353" i="9"/>
  <c r="AY1353" i="9" s="1"/>
  <c r="AV1353" i="9"/>
  <c r="AZ1433" i="9"/>
  <c r="AX1433" i="9"/>
  <c r="AY1433" i="9" s="1"/>
  <c r="AV1433" i="9"/>
  <c r="AX1206" i="9"/>
  <c r="AY1206" i="9" s="1"/>
  <c r="AZ1206" i="9"/>
  <c r="AV1206" i="9"/>
  <c r="AX1447" i="9"/>
  <c r="AY1447" i="9" s="1"/>
  <c r="AV1447" i="9"/>
  <c r="AZ1447" i="9"/>
  <c r="AZ1150" i="9"/>
  <c r="AX1150" i="9"/>
  <c r="AY1150" i="9" s="1"/>
  <c r="AV1150" i="9"/>
  <c r="AV1473" i="9"/>
  <c r="AZ1473" i="9"/>
  <c r="AX1473" i="9"/>
  <c r="AY1473" i="9" s="1"/>
  <c r="AZ1234" i="9"/>
  <c r="AX1234" i="9"/>
  <c r="AY1234" i="9" s="1"/>
  <c r="AV1234" i="9"/>
  <c r="AW1067" i="9"/>
  <c r="AZ1067" i="9" s="1"/>
  <c r="F1108" i="9"/>
  <c r="BQ1102" i="9"/>
  <c r="AW1102" i="9" s="1"/>
  <c r="AV1102" i="9" s="1"/>
  <c r="AT1102" i="9"/>
  <c r="AT1051" i="9"/>
  <c r="BQ1051" i="9"/>
  <c r="AW1051" i="9" s="1"/>
  <c r="AZ1051" i="9" s="1"/>
  <c r="BQ1076" i="9"/>
  <c r="AW1076" i="9" s="1"/>
  <c r="AX1076" i="9" s="1"/>
  <c r="AY1076" i="9" s="1"/>
  <c r="AT1076" i="9"/>
  <c r="BQ1036" i="9"/>
  <c r="AW1036" i="9" s="1"/>
  <c r="AX1036" i="9" s="1"/>
  <c r="AY1036" i="9" s="1"/>
  <c r="AT1036" i="9"/>
  <c r="BQ1084" i="9"/>
  <c r="AW1084" i="9" s="1"/>
  <c r="AX1084" i="9" s="1"/>
  <c r="AY1084" i="9" s="1"/>
  <c r="AT1084" i="9"/>
  <c r="AT1050" i="9"/>
  <c r="BQ1050" i="9"/>
  <c r="AW1050" i="9" s="1"/>
  <c r="AV1050" i="9" s="1"/>
  <c r="AT1055" i="9"/>
  <c r="BQ1055" i="9"/>
  <c r="AW1055" i="9" s="1"/>
  <c r="AZ1055" i="9" s="1"/>
  <c r="BQ1070" i="9"/>
  <c r="AW1070" i="9" s="1"/>
  <c r="AX1070" i="9" s="1"/>
  <c r="AY1070" i="9" s="1"/>
  <c r="AT1070" i="9"/>
  <c r="BQ1046" i="9"/>
  <c r="AW1046" i="9" s="1"/>
  <c r="AX1046" i="9" s="1"/>
  <c r="AY1046" i="9" s="1"/>
  <c r="AT1046" i="9"/>
  <c r="BQ987" i="9"/>
  <c r="AW987" i="9" s="1"/>
  <c r="AV987" i="9" s="1"/>
  <c r="AT987" i="9"/>
  <c r="AT990" i="9"/>
  <c r="BQ990" i="9"/>
  <c r="AW990" i="9" s="1"/>
  <c r="AV990" i="9" s="1"/>
  <c r="F990" i="9" s="1"/>
  <c r="AT983" i="9"/>
  <c r="BQ983" i="9"/>
  <c r="AW983" i="9" s="1"/>
  <c r="AZ983" i="9" s="1"/>
  <c r="AT991" i="9"/>
  <c r="BQ991" i="9"/>
  <c r="AW991" i="9" s="1"/>
  <c r="AZ991" i="9" s="1"/>
  <c r="AW994" i="9"/>
  <c r="AV994" i="9" s="1"/>
  <c r="F994" i="9" s="1"/>
  <c r="AT640" i="9"/>
  <c r="AT630" i="9"/>
  <c r="BQ665" i="9"/>
  <c r="AW665" i="9" s="1"/>
  <c r="AX665" i="9" s="1"/>
  <c r="AY665" i="9" s="1"/>
  <c r="AW1005" i="9"/>
  <c r="AX1005" i="9" s="1"/>
  <c r="AY1005" i="9" s="1"/>
  <c r="AW975" i="9"/>
  <c r="AX975" i="9" s="1"/>
  <c r="AY975" i="9" s="1"/>
  <c r="AT978" i="9"/>
  <c r="BQ978" i="9"/>
  <c r="AW978" i="9" s="1"/>
  <c r="AX978" i="9" s="1"/>
  <c r="AY978" i="9" s="1"/>
  <c r="BQ982" i="9"/>
  <c r="AW982" i="9" s="1"/>
  <c r="AV982" i="9" s="1"/>
  <c r="AT982" i="9"/>
  <c r="AT1013" i="9"/>
  <c r="BQ1013" i="9"/>
  <c r="AW1013" i="9" s="1"/>
  <c r="AX1013" i="9" s="1"/>
  <c r="AY1013" i="9" s="1"/>
  <c r="AT986" i="9"/>
  <c r="BQ986" i="9"/>
  <c r="AW986" i="9" s="1"/>
  <c r="AZ986" i="9" s="1"/>
  <c r="AT973" i="9"/>
  <c r="BQ973" i="9"/>
  <c r="AW973" i="9" s="1"/>
  <c r="AV973" i="9" s="1"/>
  <c r="AW930" i="9"/>
  <c r="AX930" i="9" s="1"/>
  <c r="AY930" i="9" s="1"/>
  <c r="AT994" i="9"/>
  <c r="AT1002" i="9"/>
  <c r="BQ1002" i="9"/>
  <c r="AW1002" i="9" s="1"/>
  <c r="AZ1002" i="9" s="1"/>
  <c r="AT934" i="9"/>
  <c r="F957" i="9"/>
  <c r="AW941" i="9"/>
  <c r="AZ941" i="9" s="1"/>
  <c r="AW934" i="9"/>
  <c r="AZ934" i="9" s="1"/>
  <c r="BQ921" i="9"/>
  <c r="AW921" i="9" s="1"/>
  <c r="AZ921" i="9" s="1"/>
  <c r="AT930" i="9"/>
  <c r="AW915" i="9"/>
  <c r="AX915" i="9" s="1"/>
  <c r="AY915" i="9" s="1"/>
  <c r="AW881" i="9"/>
  <c r="AX881" i="9" s="1"/>
  <c r="AY881" i="9" s="1"/>
  <c r="F916" i="9"/>
  <c r="AT964" i="9"/>
  <c r="BQ964" i="9"/>
  <c r="AW964" i="9" s="1"/>
  <c r="AV964" i="9" s="1"/>
  <c r="AT920" i="9"/>
  <c r="BQ920" i="9"/>
  <c r="AW920" i="9" s="1"/>
  <c r="AV920" i="9" s="1"/>
  <c r="AT953" i="9"/>
  <c r="BQ942" i="9"/>
  <c r="AW942" i="9" s="1"/>
  <c r="AV942" i="9" s="1"/>
  <c r="AT942" i="9"/>
  <c r="BQ933" i="9"/>
  <c r="AW933" i="9" s="1"/>
  <c r="AV933" i="9" s="1"/>
  <c r="AT933" i="9"/>
  <c r="AW953" i="9"/>
  <c r="AZ953" i="9" s="1"/>
  <c r="AT938" i="9"/>
  <c r="AT910" i="9"/>
  <c r="AW910" i="9"/>
  <c r="AV910" i="9" s="1"/>
  <c r="AT956" i="9"/>
  <c r="BQ956" i="9"/>
  <c r="AW956" i="9" s="1"/>
  <c r="AV956" i="9" s="1"/>
  <c r="BQ961" i="9"/>
  <c r="AW961" i="9" s="1"/>
  <c r="AX961" i="9" s="1"/>
  <c r="AY961" i="9" s="1"/>
  <c r="AT961" i="9"/>
  <c r="AT941" i="9"/>
  <c r="AT915" i="9"/>
  <c r="AT886" i="9"/>
  <c r="BQ886" i="9"/>
  <c r="AW886" i="9" s="1"/>
  <c r="AV886" i="9" s="1"/>
  <c r="AW869" i="9"/>
  <c r="AV869" i="9" s="1"/>
  <c r="AX746" i="9"/>
  <c r="AY746" i="9" s="1"/>
  <c r="AZ746" i="9"/>
  <c r="AT881" i="9"/>
  <c r="BQ880" i="9"/>
  <c r="AW880" i="9" s="1"/>
  <c r="AZ880" i="9" s="1"/>
  <c r="AT880" i="9"/>
  <c r="AT923" i="9"/>
  <c r="BQ923" i="9"/>
  <c r="AW923" i="9" s="1"/>
  <c r="AX923" i="9" s="1"/>
  <c r="AY923" i="9" s="1"/>
  <c r="AT918" i="9"/>
  <c r="BQ918" i="9"/>
  <c r="AW918" i="9" s="1"/>
  <c r="AX918" i="9" s="1"/>
  <c r="AY918" i="9" s="1"/>
  <c r="AT861" i="9"/>
  <c r="BR861" i="9"/>
  <c r="AW861" i="9" s="1"/>
  <c r="AV861" i="9" s="1"/>
  <c r="BR849" i="9"/>
  <c r="AW849" i="9" s="1"/>
  <c r="AZ849" i="9" s="1"/>
  <c r="AT849" i="9"/>
  <c r="BQ890" i="9"/>
  <c r="AW890" i="9" s="1"/>
  <c r="AZ890" i="9" s="1"/>
  <c r="AT890" i="9"/>
  <c r="BQ867" i="9"/>
  <c r="AW867" i="9" s="1"/>
  <c r="AZ867" i="9" s="1"/>
  <c r="AT867" i="9"/>
  <c r="F886" i="9"/>
  <c r="AT884" i="9"/>
  <c r="BQ884" i="9"/>
  <c r="AW884" i="9" s="1"/>
  <c r="AZ884" i="9" s="1"/>
  <c r="AT858" i="9"/>
  <c r="BQ858" i="9"/>
  <c r="AW858" i="9" s="1"/>
  <c r="AV858" i="9" s="1"/>
  <c r="AT899" i="9"/>
  <c r="BQ899" i="9"/>
  <c r="AW899" i="9" s="1"/>
  <c r="AV899" i="9" s="1"/>
  <c r="BQ889" i="9"/>
  <c r="AW889" i="9" s="1"/>
  <c r="AV889" i="9" s="1"/>
  <c r="AT889" i="9"/>
  <c r="BQ895" i="9"/>
  <c r="AW895" i="9" s="1"/>
  <c r="AV895" i="9" s="1"/>
  <c r="AT895" i="9"/>
  <c r="BQ892" i="9"/>
  <c r="AW892" i="9" s="1"/>
  <c r="AV892" i="9" s="1"/>
  <c r="AT892" i="9"/>
  <c r="BQ902" i="9"/>
  <c r="AW902" i="9" s="1"/>
  <c r="AZ902" i="9" s="1"/>
  <c r="AT902" i="9"/>
  <c r="BQ872" i="9"/>
  <c r="AW872" i="9" s="1"/>
  <c r="AZ872" i="9" s="1"/>
  <c r="AT872" i="9"/>
  <c r="BQ873" i="9"/>
  <c r="AW873" i="9" s="1"/>
  <c r="AX873" i="9" s="1"/>
  <c r="AY873" i="9" s="1"/>
  <c r="AT873" i="9"/>
  <c r="AW716" i="9"/>
  <c r="AV716" i="9" s="1"/>
  <c r="F833" i="9"/>
  <c r="BQ730" i="9"/>
  <c r="AW730" i="9" s="1"/>
  <c r="AV730" i="9" s="1"/>
  <c r="AT730" i="9"/>
  <c r="BQ841" i="9"/>
  <c r="AW841" i="9" s="1"/>
  <c r="AV841" i="9" s="1"/>
  <c r="AT841" i="9"/>
  <c r="AT804" i="9"/>
  <c r="BQ804" i="9"/>
  <c r="AW804" i="9" s="1"/>
  <c r="AZ804" i="9" s="1"/>
  <c r="AT829" i="9"/>
  <c r="BQ829" i="9"/>
  <c r="AW829" i="9" s="1"/>
  <c r="AX829" i="9" s="1"/>
  <c r="AY829" i="9" s="1"/>
  <c r="AT790" i="9"/>
  <c r="BQ790" i="9"/>
  <c r="AW790" i="9" s="1"/>
  <c r="AX790" i="9" s="1"/>
  <c r="AY790" i="9" s="1"/>
  <c r="F735" i="9"/>
  <c r="AT789" i="9"/>
  <c r="BQ789" i="9"/>
  <c r="AW789" i="9" s="1"/>
  <c r="AV789" i="9" s="1"/>
  <c r="AT842" i="9"/>
  <c r="BQ842" i="9"/>
  <c r="AW842" i="9" s="1"/>
  <c r="AX842" i="9" s="1"/>
  <c r="AY842" i="9" s="1"/>
  <c r="BQ753" i="9"/>
  <c r="AW753" i="9" s="1"/>
  <c r="AV753" i="9" s="1"/>
  <c r="AT753" i="9"/>
  <c r="AT832" i="9"/>
  <c r="BQ832" i="9"/>
  <c r="AW832" i="9" s="1"/>
  <c r="AZ832" i="9" s="1"/>
  <c r="AT779" i="9"/>
  <c r="BQ779" i="9"/>
  <c r="AW779" i="9" s="1"/>
  <c r="AV779" i="9" s="1"/>
  <c r="BQ781" i="9"/>
  <c r="AW781" i="9" s="1"/>
  <c r="AV781" i="9" s="1"/>
  <c r="AT781" i="9"/>
  <c r="AX600" i="9"/>
  <c r="AY600" i="9" s="1"/>
  <c r="AZ600" i="9"/>
  <c r="F702" i="9"/>
  <c r="F691" i="9"/>
  <c r="AT770" i="9"/>
  <c r="BQ770" i="9"/>
  <c r="AW770" i="9" s="1"/>
  <c r="AV770" i="9" s="1"/>
  <c r="F770" i="9" s="1"/>
  <c r="BQ767" i="9"/>
  <c r="AW767" i="9" s="1"/>
  <c r="AV767" i="9" s="1"/>
  <c r="AT767" i="9"/>
  <c r="BQ771" i="9"/>
  <c r="AW771" i="9" s="1"/>
  <c r="AX771" i="9" s="1"/>
  <c r="AY771" i="9" s="1"/>
  <c r="AT771" i="9"/>
  <c r="BQ773" i="9"/>
  <c r="AW773" i="9" s="1"/>
  <c r="AX773" i="9" s="1"/>
  <c r="AY773" i="9" s="1"/>
  <c r="AT773" i="9"/>
  <c r="BQ768" i="9"/>
  <c r="AW768" i="9" s="1"/>
  <c r="AT768" i="9"/>
  <c r="AT761" i="9"/>
  <c r="BQ761" i="9"/>
  <c r="AW761" i="9" s="1"/>
  <c r="AV761" i="9" s="1"/>
  <c r="BQ766" i="9"/>
  <c r="AW766" i="9" s="1"/>
  <c r="AZ766" i="9" s="1"/>
  <c r="AT766" i="9"/>
  <c r="AT644" i="9"/>
  <c r="F630" i="9"/>
  <c r="AT616" i="9"/>
  <c r="BQ616" i="9"/>
  <c r="AW616" i="9" s="1"/>
  <c r="AV616" i="9" s="1"/>
  <c r="F616" i="9" s="1"/>
  <c r="AT658" i="9"/>
  <c r="BQ658" i="9"/>
  <c r="AW658" i="9" s="1"/>
  <c r="AX658" i="9" s="1"/>
  <c r="AY658" i="9" s="1"/>
  <c r="AT656" i="9"/>
  <c r="BQ656" i="9"/>
  <c r="AW656" i="9" s="1"/>
  <c r="AX656" i="9" s="1"/>
  <c r="AY656" i="9" s="1"/>
  <c r="AT717" i="9"/>
  <c r="BQ717" i="9"/>
  <c r="AW717" i="9" s="1"/>
  <c r="AX717" i="9" s="1"/>
  <c r="AY717" i="9" s="1"/>
  <c r="AT720" i="9"/>
  <c r="BQ720" i="9"/>
  <c r="AW720" i="9" s="1"/>
  <c r="AZ720" i="9" s="1"/>
  <c r="AT676" i="9"/>
  <c r="BQ676" i="9"/>
  <c r="AW676" i="9" s="1"/>
  <c r="AX676" i="9" s="1"/>
  <c r="AY676" i="9" s="1"/>
  <c r="AT693" i="9"/>
  <c r="BQ693" i="9"/>
  <c r="AW693" i="9" s="1"/>
  <c r="AV693" i="9" s="1"/>
  <c r="F693" i="9" s="1"/>
  <c r="BQ690" i="9"/>
  <c r="AW690" i="9" s="1"/>
  <c r="AV690" i="9" s="1"/>
  <c r="AT690" i="9"/>
  <c r="F633" i="9"/>
  <c r="AV1071" i="9"/>
  <c r="AT626" i="9"/>
  <c r="BQ626" i="9"/>
  <c r="AW626" i="9" s="1"/>
  <c r="AV626" i="9" s="1"/>
  <c r="AT660" i="9"/>
  <c r="BQ660" i="9"/>
  <c r="AW660" i="9" s="1"/>
  <c r="AV660" i="9" s="1"/>
  <c r="F660" i="9" s="1"/>
  <c r="AT671" i="9"/>
  <c r="BR671" i="9"/>
  <c r="AW671" i="9" s="1"/>
  <c r="AV671" i="9" s="1"/>
  <c r="BQ697" i="9"/>
  <c r="AW697" i="9" s="1"/>
  <c r="AX697" i="9" s="1"/>
  <c r="AY697" i="9" s="1"/>
  <c r="AT697" i="9"/>
  <c r="AT604" i="9"/>
  <c r="BQ604" i="9"/>
  <c r="AW604" i="9" s="1"/>
  <c r="AV604" i="9" s="1"/>
  <c r="F604" i="9" s="1"/>
  <c r="AT611" i="9"/>
  <c r="BQ611" i="9"/>
  <c r="AW611" i="9" s="1"/>
  <c r="AX611" i="9" s="1"/>
  <c r="AY611" i="9" s="1"/>
  <c r="AT615" i="9"/>
  <c r="BQ615" i="9"/>
  <c r="AW615" i="9" s="1"/>
  <c r="AX615" i="9" s="1"/>
  <c r="AY615" i="9" s="1"/>
  <c r="AT614" i="9"/>
  <c r="BQ614" i="9"/>
  <c r="AW614" i="9" s="1"/>
  <c r="AV614" i="9" s="1"/>
  <c r="AT606" i="9"/>
  <c r="BQ606" i="9"/>
  <c r="AW606" i="9" s="1"/>
  <c r="AV606" i="9" s="1"/>
  <c r="F606" i="9" s="1"/>
  <c r="BQ603" i="9"/>
  <c r="AW603" i="9" s="1"/>
  <c r="AV603" i="9" s="1"/>
  <c r="AT603" i="9"/>
  <c r="AT575" i="9"/>
  <c r="BQ575" i="9"/>
  <c r="AW575" i="9" s="1"/>
  <c r="AZ575" i="9" s="1"/>
  <c r="AT574" i="9"/>
  <c r="BQ574" i="9"/>
  <c r="AW574" i="9" s="1"/>
  <c r="AX574" i="9" s="1"/>
  <c r="AY574" i="9" s="1"/>
  <c r="AX940" i="9"/>
  <c r="AY940" i="9" s="1"/>
  <c r="AZ940" i="9"/>
  <c r="AT677" i="9"/>
  <c r="BQ677" i="9"/>
  <c r="AW677" i="9" s="1"/>
  <c r="AV677" i="9" s="1"/>
  <c r="AZ708" i="9"/>
  <c r="AT674" i="9"/>
  <c r="BQ674" i="9"/>
  <c r="AW674" i="9" s="1"/>
  <c r="AV674" i="9" s="1"/>
  <c r="AX708" i="9"/>
  <c r="AY708" i="9" s="1"/>
  <c r="AX644" i="9"/>
  <c r="AY644" i="9" s="1"/>
  <c r="AZ644" i="9"/>
  <c r="AT672" i="9"/>
  <c r="BQ672" i="9"/>
  <c r="AW672" i="9" s="1"/>
  <c r="AV672" i="9" s="1"/>
  <c r="AZ1028" i="9"/>
  <c r="AT670" i="9"/>
  <c r="BQ670" i="9"/>
  <c r="AW670" i="9" s="1"/>
  <c r="AV670" i="9" s="1"/>
  <c r="AV1028" i="9"/>
  <c r="AX593" i="9"/>
  <c r="AY593" i="9" s="1"/>
  <c r="AX1071" i="9"/>
  <c r="AY1071" i="9" s="1"/>
  <c r="AV593" i="9"/>
  <c r="AZ701" i="9"/>
  <c r="AV701" i="9"/>
  <c r="F701" i="9" s="1"/>
  <c r="AT636" i="9"/>
  <c r="BQ636" i="9"/>
  <c r="AW636" i="9" s="1"/>
  <c r="AT622" i="9"/>
  <c r="BQ622" i="9"/>
  <c r="AW622" i="9" s="1"/>
  <c r="AV622" i="9" s="1"/>
  <c r="AT624" i="9"/>
  <c r="BQ624" i="9"/>
  <c r="AW624" i="9" s="1"/>
  <c r="AV828" i="9"/>
  <c r="AX828" i="9"/>
  <c r="AY828" i="9" s="1"/>
  <c r="AX831" i="9"/>
  <c r="AY831" i="9" s="1"/>
  <c r="AZ831" i="9"/>
  <c r="AV525" i="9"/>
  <c r="AV778" i="9"/>
  <c r="AX778" i="9"/>
  <c r="AY778" i="9" s="1"/>
  <c r="AX1092" i="9"/>
  <c r="AY1092" i="9" s="1"/>
  <c r="AX813" i="9"/>
  <c r="AY813" i="9" s="1"/>
  <c r="AV998" i="9"/>
  <c r="AZ998" i="9"/>
  <c r="AV1000" i="9"/>
  <c r="AZ525" i="9"/>
  <c r="AV813" i="9"/>
  <c r="AZ1054" i="9"/>
  <c r="AV912" i="9"/>
  <c r="AV1054" i="9"/>
  <c r="AX912" i="9"/>
  <c r="AY912" i="9" s="1"/>
  <c r="AX811" i="9"/>
  <c r="AY811" i="9" s="1"/>
  <c r="AV820" i="9"/>
  <c r="AX839" i="9"/>
  <c r="AY839" i="9" s="1"/>
  <c r="AX1000" i="9"/>
  <c r="AY1000" i="9" s="1"/>
  <c r="AZ820" i="9"/>
  <c r="AV839" i="9"/>
  <c r="AV542" i="9"/>
  <c r="AV1022" i="9"/>
  <c r="AX542" i="9"/>
  <c r="AY542" i="9" s="1"/>
  <c r="AX678" i="9"/>
  <c r="AY678" i="9" s="1"/>
  <c r="AX597" i="9"/>
  <c r="AY597" i="9" s="1"/>
  <c r="AV678" i="9"/>
  <c r="AV597" i="9"/>
  <c r="AV661" i="9"/>
  <c r="F661" i="9" s="1"/>
  <c r="AX1022" i="9"/>
  <c r="AY1022" i="9" s="1"/>
  <c r="AZ539" i="9"/>
  <c r="AX1078" i="9"/>
  <c r="AY1078" i="9" s="1"/>
  <c r="AV739" i="9"/>
  <c r="AX661" i="9"/>
  <c r="AY661" i="9" s="1"/>
  <c r="AT651" i="9"/>
  <c r="BQ651" i="9"/>
  <c r="AW651" i="9" s="1"/>
  <c r="AZ651" i="9" s="1"/>
  <c r="AZ613" i="9"/>
  <c r="AZ811" i="9"/>
  <c r="AZ1078" i="9"/>
  <c r="AZ835" i="9"/>
  <c r="AV835" i="9"/>
  <c r="AX613" i="9"/>
  <c r="AY613" i="9" s="1"/>
  <c r="AZ810" i="9"/>
  <c r="AV1098" i="9"/>
  <c r="AZ738" i="9"/>
  <c r="AX1058" i="9"/>
  <c r="AY1058" i="9" s="1"/>
  <c r="AZ859" i="9"/>
  <c r="AX1098" i="9"/>
  <c r="AY1098" i="9" s="1"/>
  <c r="AV738" i="9"/>
  <c r="AV1058" i="9"/>
  <c r="AV859" i="9"/>
  <c r="AX702" i="9"/>
  <c r="AY702" i="9" s="1"/>
  <c r="AZ702" i="9"/>
  <c r="AZ1092" i="9"/>
  <c r="AX916" i="9"/>
  <c r="AY916" i="9" s="1"/>
  <c r="AZ723" i="9"/>
  <c r="AZ814" i="9"/>
  <c r="AX735" i="9"/>
  <c r="AY735" i="9" s="1"/>
  <c r="AV723" i="9"/>
  <c r="AX814" i="9"/>
  <c r="AY814" i="9" s="1"/>
  <c r="AZ735" i="9"/>
  <c r="AZ965" i="9"/>
  <c r="AT649" i="9"/>
  <c r="BQ649" i="9"/>
  <c r="AW649" i="9" s="1"/>
  <c r="AV649" i="9" s="1"/>
  <c r="AZ594" i="9"/>
  <c r="AV594" i="9"/>
  <c r="AZ679" i="9"/>
  <c r="AV550" i="9"/>
  <c r="AZ1024" i="9"/>
  <c r="AX679" i="9"/>
  <c r="AY679" i="9" s="1"/>
  <c r="AX550" i="9"/>
  <c r="AY550" i="9" s="1"/>
  <c r="AV539" i="9"/>
  <c r="AX743" i="9"/>
  <c r="AY743" i="9" s="1"/>
  <c r="AZ1108" i="9"/>
  <c r="AV743" i="9"/>
  <c r="AX810" i="9"/>
  <c r="AY810" i="9" s="1"/>
  <c r="AX965" i="9"/>
  <c r="AY965" i="9" s="1"/>
  <c r="AV1024" i="9"/>
  <c r="AV632" i="9"/>
  <c r="F632" i="9" s="1"/>
  <c r="AX818" i="9"/>
  <c r="AY818" i="9" s="1"/>
  <c r="AX1108" i="9"/>
  <c r="AY1108" i="9" s="1"/>
  <c r="AX633" i="9"/>
  <c r="AY633" i="9" s="1"/>
  <c r="AZ1100" i="9"/>
  <c r="AV744" i="9"/>
  <c r="AV818" i="9"/>
  <c r="AZ633" i="9"/>
  <c r="AZ744" i="9"/>
  <c r="AZ591" i="9"/>
  <c r="AZ664" i="9"/>
  <c r="AV581" i="9"/>
  <c r="AV664" i="9"/>
  <c r="F664" i="9" s="1"/>
  <c r="AX581" i="9"/>
  <c r="AY581" i="9" s="1"/>
  <c r="AZ1047" i="9"/>
  <c r="AV1047" i="9"/>
  <c r="AV793" i="9"/>
  <c r="AX1094" i="9"/>
  <c r="AY1094" i="9" s="1"/>
  <c r="AV1100" i="9"/>
  <c r="AZ1094" i="9"/>
  <c r="AZ630" i="9"/>
  <c r="AX1025" i="9"/>
  <c r="AY1025" i="9" s="1"/>
  <c r="AV591" i="9"/>
  <c r="AX630" i="9"/>
  <c r="AY630" i="9" s="1"/>
  <c r="AZ596" i="9"/>
  <c r="AV533" i="9"/>
  <c r="AZ703" i="9"/>
  <c r="AX833" i="9"/>
  <c r="AY833" i="9" s="1"/>
  <c r="AX596" i="9"/>
  <c r="AY596" i="9" s="1"/>
  <c r="AX533" i="9"/>
  <c r="AY533" i="9" s="1"/>
  <c r="AV534" i="9"/>
  <c r="AV703" i="9"/>
  <c r="AZ833" i="9"/>
  <c r="AX534" i="9"/>
  <c r="AY534" i="9" s="1"/>
  <c r="AZ793" i="9"/>
  <c r="AZ1025" i="9"/>
  <c r="AX957" i="9"/>
  <c r="AY957" i="9" s="1"/>
  <c r="AZ957" i="9"/>
  <c r="AZ916" i="9"/>
  <c r="AV938" i="9"/>
  <c r="AV599" i="9"/>
  <c r="AX645" i="9"/>
  <c r="AY645" i="9" s="1"/>
  <c r="AZ1086" i="9"/>
  <c r="AX599" i="9"/>
  <c r="AY599" i="9" s="1"/>
  <c r="AZ645" i="9"/>
  <c r="AX632" i="9"/>
  <c r="AY632" i="9" s="1"/>
  <c r="AX1086" i="9"/>
  <c r="AY1086" i="9" s="1"/>
  <c r="AX739" i="9"/>
  <c r="AY739" i="9" s="1"/>
  <c r="AV1095" i="9"/>
  <c r="AV1103" i="9"/>
  <c r="AX1095" i="9"/>
  <c r="AY1095" i="9" s="1"/>
  <c r="AX1103" i="9"/>
  <c r="AY1103" i="9" s="1"/>
  <c r="AX938" i="9"/>
  <c r="AY938" i="9" s="1"/>
  <c r="AZ640" i="9"/>
  <c r="AX565" i="9"/>
  <c r="AY565" i="9" s="1"/>
  <c r="AX640" i="9"/>
  <c r="AY640" i="9" s="1"/>
  <c r="AZ565" i="9"/>
  <c r="AV840" i="9"/>
  <c r="AZ840" i="9"/>
  <c r="AX840" i="9"/>
  <c r="AY840" i="9" s="1"/>
  <c r="AV1020" i="9"/>
  <c r="AZ1020" i="9"/>
  <c r="AX1020" i="9"/>
  <c r="AY1020" i="9" s="1"/>
  <c r="AV834" i="9"/>
  <c r="AZ834" i="9"/>
  <c r="AX834" i="9"/>
  <c r="AY834" i="9" s="1"/>
  <c r="AZ1026" i="9"/>
  <c r="AX1026" i="9"/>
  <c r="AY1026" i="9" s="1"/>
  <c r="AV1026" i="9"/>
  <c r="AZ1081" i="9"/>
  <c r="AX1081" i="9"/>
  <c r="AY1081" i="9" s="1"/>
  <c r="AV1081" i="9"/>
  <c r="AX799" i="9"/>
  <c r="AY799" i="9" s="1"/>
  <c r="AZ799" i="9"/>
  <c r="AV799" i="9"/>
  <c r="AV911" i="9"/>
  <c r="AZ911" i="9"/>
  <c r="AX911" i="9"/>
  <c r="AY911" i="9" s="1"/>
  <c r="AV564" i="9"/>
  <c r="AZ564" i="9"/>
  <c r="AX564" i="9"/>
  <c r="AY564" i="9" s="1"/>
  <c r="AV971" i="9"/>
  <c r="AZ971" i="9"/>
  <c r="AX971" i="9"/>
  <c r="AY971" i="9" s="1"/>
  <c r="AV969" i="9"/>
  <c r="AZ969" i="9"/>
  <c r="AX969" i="9"/>
  <c r="AY969" i="9" s="1"/>
  <c r="AV657" i="9"/>
  <c r="F657" i="9" s="1"/>
  <c r="AZ657" i="9"/>
  <c r="AX657" i="9"/>
  <c r="AY657" i="9" s="1"/>
  <c r="AV734" i="9"/>
  <c r="AZ734" i="9"/>
  <c r="AX734" i="9"/>
  <c r="AY734" i="9" s="1"/>
  <c r="AZ521" i="9"/>
  <c r="AX521" i="9"/>
  <c r="AY521" i="9" s="1"/>
  <c r="AV521" i="9"/>
  <c r="AZ951" i="9"/>
  <c r="AX951" i="9"/>
  <c r="AY951" i="9" s="1"/>
  <c r="AV951" i="9"/>
  <c r="AV637" i="9"/>
  <c r="AX637" i="9"/>
  <c r="AY637" i="9" s="1"/>
  <c r="AZ637" i="9"/>
  <c r="AZ580" i="9"/>
  <c r="AX580" i="9"/>
  <c r="AY580" i="9" s="1"/>
  <c r="AV580" i="9"/>
  <c r="AZ967" i="9"/>
  <c r="AX967" i="9"/>
  <c r="AY967" i="9" s="1"/>
  <c r="AV967" i="9"/>
  <c r="AZ1042" i="9"/>
  <c r="AX1042" i="9"/>
  <c r="AY1042" i="9" s="1"/>
  <c r="AV1042" i="9"/>
  <c r="AZ871" i="9"/>
  <c r="AX871" i="9"/>
  <c r="AY871" i="9" s="1"/>
  <c r="AV871" i="9"/>
  <c r="AV659" i="9"/>
  <c r="F659" i="9" s="1"/>
  <c r="AZ659" i="9"/>
  <c r="AX659" i="9"/>
  <c r="AY659" i="9" s="1"/>
  <c r="AX787" i="9"/>
  <c r="AY787" i="9" s="1"/>
  <c r="AV787" i="9"/>
  <c r="AZ787" i="9"/>
  <c r="AZ1008" i="9"/>
  <c r="AX1008" i="9"/>
  <c r="AY1008" i="9" s="1"/>
  <c r="AV1008" i="9"/>
  <c r="AV570" i="9"/>
  <c r="F570" i="9" s="1"/>
  <c r="AX570" i="9"/>
  <c r="AY570" i="9" s="1"/>
  <c r="AZ570" i="9"/>
  <c r="AX536" i="9"/>
  <c r="AY536" i="9" s="1"/>
  <c r="AV536" i="9"/>
  <c r="AZ536" i="9"/>
  <c r="AZ947" i="9"/>
  <c r="AX947" i="9"/>
  <c r="AY947" i="9" s="1"/>
  <c r="AV947" i="9"/>
  <c r="AZ590" i="9"/>
  <c r="AX590" i="9"/>
  <c r="AY590" i="9" s="1"/>
  <c r="AV590" i="9"/>
  <c r="AZ1075" i="9"/>
  <c r="AX1075" i="9"/>
  <c r="AY1075" i="9" s="1"/>
  <c r="AV1075" i="9"/>
  <c r="AZ891" i="9"/>
  <c r="AX891" i="9"/>
  <c r="AY891" i="9" s="1"/>
  <c r="AV891" i="9"/>
  <c r="AV906" i="9"/>
  <c r="AZ906" i="9"/>
  <c r="AX906" i="9"/>
  <c r="AY906" i="9" s="1"/>
  <c r="AZ728" i="9"/>
  <c r="AX728" i="9"/>
  <c r="AY728" i="9" s="1"/>
  <c r="AV728" i="9"/>
  <c r="AZ1043" i="9"/>
  <c r="AX1043" i="9"/>
  <c r="AY1043" i="9" s="1"/>
  <c r="AV1043" i="9"/>
  <c r="AV759" i="9"/>
  <c r="AX759" i="9"/>
  <c r="AY759" i="9" s="1"/>
  <c r="AZ759" i="9"/>
  <c r="AZ1082" i="9"/>
  <c r="AX1082" i="9"/>
  <c r="AY1082" i="9" s="1"/>
  <c r="AV1082" i="9"/>
  <c r="AV607" i="9"/>
  <c r="AR607" i="9" s="1"/>
  <c r="AX607" i="9"/>
  <c r="AY607" i="9" s="1"/>
  <c r="AZ607" i="9"/>
  <c r="AV643" i="9"/>
  <c r="AZ643" i="9"/>
  <c r="AX643" i="9"/>
  <c r="AY643" i="9" s="1"/>
  <c r="AV635" i="9"/>
  <c r="AZ635" i="9"/>
  <c r="AX635" i="9"/>
  <c r="AY635" i="9" s="1"/>
  <c r="AZ582" i="9"/>
  <c r="AX582" i="9"/>
  <c r="AY582" i="9" s="1"/>
  <c r="AV582" i="9"/>
  <c r="AZ959" i="9"/>
  <c r="AX959" i="9"/>
  <c r="AY959" i="9" s="1"/>
  <c r="AV959" i="9"/>
  <c r="AZ848" i="9"/>
  <c r="AX848" i="9"/>
  <c r="AY848" i="9" s="1"/>
  <c r="AV848" i="9"/>
  <c r="AV763" i="9"/>
  <c r="AX763" i="9"/>
  <c r="AY763" i="9" s="1"/>
  <c r="AZ763" i="9"/>
  <c r="AV863" i="9"/>
  <c r="AZ863" i="9"/>
  <c r="AX863" i="9"/>
  <c r="AY863" i="9" s="1"/>
  <c r="AZ715" i="9"/>
  <c r="AV715" i="9"/>
  <c r="AX715" i="9"/>
  <c r="AY715" i="9" s="1"/>
  <c r="AX552" i="9"/>
  <c r="AY552" i="9" s="1"/>
  <c r="AV552" i="9"/>
  <c r="AZ552" i="9"/>
  <c r="AZ529" i="9"/>
  <c r="AX529" i="9"/>
  <c r="AY529" i="9" s="1"/>
  <c r="AV529" i="9"/>
  <c r="AZ1105" i="9"/>
  <c r="AX1105" i="9"/>
  <c r="AY1105" i="9" s="1"/>
  <c r="AV1105" i="9"/>
  <c r="AZ1074" i="9"/>
  <c r="AX1074" i="9"/>
  <c r="AY1074" i="9" s="1"/>
  <c r="AV1074" i="9"/>
  <c r="AZ1066" i="9"/>
  <c r="AX1066" i="9"/>
  <c r="AY1066" i="9" s="1"/>
  <c r="AV1066" i="9"/>
  <c r="AZ545" i="9"/>
  <c r="AX545" i="9"/>
  <c r="AY545" i="9" s="1"/>
  <c r="AV545" i="9"/>
  <c r="AV801" i="9"/>
  <c r="AZ801" i="9"/>
  <c r="AX801" i="9"/>
  <c r="AY801" i="9" s="1"/>
  <c r="AV647" i="9"/>
  <c r="F647" i="9" s="1"/>
  <c r="AZ647" i="9"/>
  <c r="AX647" i="9"/>
  <c r="AY647" i="9" s="1"/>
  <c r="AX1057" i="9"/>
  <c r="AY1057" i="9" s="1"/>
  <c r="AV1057" i="9"/>
  <c r="AZ1057" i="9"/>
  <c r="AV897" i="9"/>
  <c r="AX897" i="9"/>
  <c r="AY897" i="9" s="1"/>
  <c r="AZ897" i="9"/>
  <c r="AX1068" i="9"/>
  <c r="AY1068" i="9" s="1"/>
  <c r="AV1068" i="9"/>
  <c r="AZ1068" i="9"/>
  <c r="BQ844" i="9"/>
  <c r="AW844" i="9" s="1"/>
  <c r="AT844" i="9"/>
  <c r="E208" i="9"/>
  <c r="AT984" i="9"/>
  <c r="BQ984" i="9"/>
  <c r="AW984" i="9" s="1"/>
  <c r="BQ1048" i="9"/>
  <c r="AW1048" i="9" s="1"/>
  <c r="AT1048" i="9"/>
  <c r="AZ1004" i="9"/>
  <c r="AX1004" i="9"/>
  <c r="AY1004" i="9" s="1"/>
  <c r="AV1004" i="9"/>
  <c r="C130" i="9"/>
  <c r="A131" i="9"/>
  <c r="B130" i="9"/>
  <c r="BQ898" i="9"/>
  <c r="AW898" i="9" s="1"/>
  <c r="AT898" i="9"/>
  <c r="AT786" i="9"/>
  <c r="BQ786" i="9"/>
  <c r="AW786" i="9" s="1"/>
  <c r="BQ904" i="9"/>
  <c r="AW904" i="9" s="1"/>
  <c r="AT904" i="9"/>
  <c r="AT764" i="9"/>
  <c r="BQ764" i="9"/>
  <c r="AW764" i="9" s="1"/>
  <c r="AV1009" i="9"/>
  <c r="AZ1009" i="9"/>
  <c r="AX1009" i="9"/>
  <c r="AY1009" i="9" s="1"/>
  <c r="AV775" i="9"/>
  <c r="AX775" i="9"/>
  <c r="AY775" i="9" s="1"/>
  <c r="AZ775" i="9"/>
  <c r="AZ850" i="9"/>
  <c r="AX850" i="9"/>
  <c r="AY850" i="9" s="1"/>
  <c r="AV850" i="9"/>
  <c r="AZ1032" i="9"/>
  <c r="AX1032" i="9"/>
  <c r="AY1032" i="9" s="1"/>
  <c r="AV1032" i="9"/>
  <c r="BQ1073" i="9"/>
  <c r="AW1073" i="9" s="1"/>
  <c r="AT1073" i="9"/>
  <c r="BQ838" i="9"/>
  <c r="AW838" i="9" s="1"/>
  <c r="AT838" i="9"/>
  <c r="BQ774" i="9"/>
  <c r="AW774" i="9" s="1"/>
  <c r="AT774" i="9"/>
  <c r="BQ667" i="9"/>
  <c r="AW667" i="9" s="1"/>
  <c r="AT667" i="9"/>
  <c r="AV798" i="9"/>
  <c r="AZ798" i="9"/>
  <c r="AX798" i="9"/>
  <c r="AY798" i="9" s="1"/>
  <c r="AX516" i="9"/>
  <c r="AY516" i="9" s="1"/>
  <c r="AV516" i="9"/>
  <c r="AZ516" i="9"/>
  <c r="AX522" i="9"/>
  <c r="AY522" i="9" s="1"/>
  <c r="AV522" i="9"/>
  <c r="AZ522" i="9"/>
  <c r="D70" i="9"/>
  <c r="F69" i="9"/>
  <c r="BQ714" i="9"/>
  <c r="AW714" i="9" s="1"/>
  <c r="AT714" i="9"/>
  <c r="BQ663" i="9"/>
  <c r="AW663" i="9" s="1"/>
  <c r="AT663" i="9"/>
  <c r="BQ909" i="9"/>
  <c r="AW909" i="9" s="1"/>
  <c r="AT909" i="9"/>
  <c r="BQ808" i="9"/>
  <c r="AW808" i="9" s="1"/>
  <c r="AT808" i="9"/>
  <c r="BQ1080" i="9"/>
  <c r="AW1080" i="9" s="1"/>
  <c r="AT1080" i="9"/>
  <c r="BQ757" i="9"/>
  <c r="AW757" i="9" s="1"/>
  <c r="AT757" i="9"/>
  <c r="BQ1033" i="9"/>
  <c r="AW1033" i="9" s="1"/>
  <c r="AT1033" i="9"/>
  <c r="BQ993" i="9"/>
  <c r="AW993" i="9" s="1"/>
  <c r="AT993" i="9"/>
  <c r="AT551" i="9"/>
  <c r="BQ551" i="9"/>
  <c r="AW551" i="9" s="1"/>
  <c r="BQ1039" i="9"/>
  <c r="AW1039" i="9" s="1"/>
  <c r="AT1039" i="9"/>
  <c r="AT696" i="9"/>
  <c r="BQ696" i="9"/>
  <c r="AW696" i="9" s="1"/>
  <c r="BQ578" i="9"/>
  <c r="AW578" i="9" s="1"/>
  <c r="AT578" i="9"/>
  <c r="AV721" i="9"/>
  <c r="AZ721" i="9"/>
  <c r="AX721" i="9"/>
  <c r="AY721" i="9" s="1"/>
  <c r="BQ846" i="9"/>
  <c r="AW846" i="9" s="1"/>
  <c r="AT846" i="9"/>
  <c r="BQ907" i="9"/>
  <c r="AW907" i="9" s="1"/>
  <c r="AT907" i="9"/>
  <c r="BQ865" i="9"/>
  <c r="AW865" i="9" s="1"/>
  <c r="AT865" i="9"/>
  <c r="BQ826" i="9"/>
  <c r="AW826" i="9" s="1"/>
  <c r="AT826" i="9"/>
  <c r="BQ962" i="9"/>
  <c r="AW962" i="9" s="1"/>
  <c r="AT962" i="9"/>
  <c r="BQ788" i="9"/>
  <c r="AW788" i="9" s="1"/>
  <c r="AT788" i="9"/>
  <c r="AX1035" i="9"/>
  <c r="AY1035" i="9" s="1"/>
  <c r="AV1035" i="9"/>
  <c r="AZ1035" i="9"/>
  <c r="BQ732" i="9"/>
  <c r="AW732" i="9" s="1"/>
  <c r="AT732" i="9"/>
  <c r="BQ1085" i="9"/>
  <c r="AW1085" i="9" s="1"/>
  <c r="AT1085" i="9"/>
  <c r="AV908" i="9"/>
  <c r="AZ908" i="9"/>
  <c r="AX908" i="9"/>
  <c r="AY908" i="9" s="1"/>
  <c r="BQ830" i="9"/>
  <c r="AW830" i="9" s="1"/>
  <c r="AT830" i="9"/>
  <c r="AV568" i="9"/>
  <c r="AZ568" i="9"/>
  <c r="AX568" i="9"/>
  <c r="AY568" i="9" s="1"/>
  <c r="BQ1003" i="9"/>
  <c r="AW1003" i="9" s="1"/>
  <c r="AT1003" i="9"/>
  <c r="AV653" i="9"/>
  <c r="AZ653" i="9"/>
  <c r="AX653" i="9"/>
  <c r="AY653" i="9" s="1"/>
  <c r="AV750" i="9"/>
  <c r="AZ750" i="9"/>
  <c r="AX750" i="9"/>
  <c r="AY750" i="9" s="1"/>
  <c r="BQ883" i="9"/>
  <c r="AW883" i="9" s="1"/>
  <c r="AT883" i="9"/>
  <c r="BQ805" i="9"/>
  <c r="AW805" i="9" s="1"/>
  <c r="AT805" i="9"/>
  <c r="E267" i="9"/>
  <c r="BQ769" i="9"/>
  <c r="AW769" i="9" s="1"/>
  <c r="AT769" i="9"/>
  <c r="AZ1090" i="9"/>
  <c r="AX1090" i="9"/>
  <c r="AY1090" i="9" s="1"/>
  <c r="AV1090" i="9"/>
  <c r="BQ722" i="9"/>
  <c r="AW722" i="9" s="1"/>
  <c r="AT722" i="9"/>
  <c r="AZ914" i="9"/>
  <c r="AX914" i="9"/>
  <c r="AY914" i="9" s="1"/>
  <c r="AV914" i="9"/>
  <c r="BQ866" i="9"/>
  <c r="AW866" i="9" s="1"/>
  <c r="AT866" i="9"/>
  <c r="AZ598" i="9"/>
  <c r="AX598" i="9"/>
  <c r="AY598" i="9" s="1"/>
  <c r="AV598" i="9"/>
  <c r="BQ689" i="9"/>
  <c r="AW689" i="9" s="1"/>
  <c r="AT689" i="9"/>
  <c r="BQ587" i="9"/>
  <c r="AW587" i="9" s="1"/>
  <c r="AT587" i="9"/>
  <c r="BQ996" i="9"/>
  <c r="AW996" i="9" s="1"/>
  <c r="AT996" i="9"/>
  <c r="AZ952" i="9"/>
  <c r="AX952" i="9"/>
  <c r="AY952" i="9" s="1"/>
  <c r="AV952" i="9"/>
  <c r="AT992" i="9"/>
  <c r="BQ992" i="9"/>
  <c r="AW992" i="9" s="1"/>
  <c r="BQ931" i="9"/>
  <c r="AW931" i="9" s="1"/>
  <c r="AT931" i="9"/>
  <c r="BQ608" i="9"/>
  <c r="AW608" i="9" s="1"/>
  <c r="AT608" i="9"/>
  <c r="BQ800" i="9"/>
  <c r="AW800" i="9" s="1"/>
  <c r="AT800" i="9"/>
  <c r="BQ1021" i="9"/>
  <c r="AW1021" i="9" s="1"/>
  <c r="AT1021" i="9"/>
  <c r="AT1031" i="9"/>
  <c r="BQ1031" i="9"/>
  <c r="AW1031" i="9" s="1"/>
  <c r="BQ692" i="9"/>
  <c r="AW692" i="9" s="1"/>
  <c r="AT692" i="9"/>
  <c r="BQ747" i="9"/>
  <c r="AW747" i="9" s="1"/>
  <c r="AT747" i="9"/>
  <c r="B191" i="9"/>
  <c r="A192" i="9"/>
  <c r="C191" i="9"/>
  <c r="BQ1014" i="9"/>
  <c r="AW1014" i="9" s="1"/>
  <c r="AT1014" i="9"/>
  <c r="BQ888" i="9"/>
  <c r="AW888" i="9" s="1"/>
  <c r="AT888" i="9"/>
  <c r="AZ1065" i="9"/>
  <c r="AX1065" i="9"/>
  <c r="AY1065" i="9" s="1"/>
  <c r="AV1065" i="9"/>
  <c r="BQ970" i="9"/>
  <c r="AW970" i="9" s="1"/>
  <c r="AT970" i="9"/>
  <c r="AV944" i="9"/>
  <c r="AZ944" i="9"/>
  <c r="AX944" i="9"/>
  <c r="AY944" i="9" s="1"/>
  <c r="BQ523" i="9"/>
  <c r="AW523" i="9" s="1"/>
  <c r="AT523" i="9"/>
  <c r="BQ725" i="9"/>
  <c r="AW725" i="9" s="1"/>
  <c r="AT725" i="9"/>
  <c r="AZ1087" i="9"/>
  <c r="AV1087" i="9"/>
  <c r="AX1087" i="9"/>
  <c r="AY1087" i="9" s="1"/>
  <c r="BQ876" i="9"/>
  <c r="AW876" i="9" s="1"/>
  <c r="AT876" i="9"/>
  <c r="BQ885" i="9"/>
  <c r="AW885" i="9" s="1"/>
  <c r="AT885" i="9"/>
  <c r="BQ905" i="9"/>
  <c r="AW905" i="9" s="1"/>
  <c r="AT905" i="9"/>
  <c r="BQ623" i="9"/>
  <c r="AW623" i="9" s="1"/>
  <c r="AT623" i="9"/>
  <c r="BQ687" i="9"/>
  <c r="AW687" i="9" s="1"/>
  <c r="AT687" i="9"/>
  <c r="BQ1016" i="9"/>
  <c r="AW1016" i="9" s="1"/>
  <c r="AT1016" i="9"/>
  <c r="BQ946" i="9"/>
  <c r="AW946" i="9" s="1"/>
  <c r="AT946" i="9"/>
  <c r="AT1072" i="9"/>
  <c r="BQ1072" i="9"/>
  <c r="AW1072" i="9" s="1"/>
  <c r="BQ852" i="9"/>
  <c r="AW852" i="9" s="1"/>
  <c r="AT852" i="9"/>
  <c r="AZ806" i="9"/>
  <c r="AV806" i="9"/>
  <c r="AX806" i="9"/>
  <c r="AY806" i="9" s="1"/>
  <c r="BQ1077" i="9"/>
  <c r="AW1077" i="9" s="1"/>
  <c r="AT1077" i="9"/>
  <c r="BQ901" i="9"/>
  <c r="AW901" i="9" s="1"/>
  <c r="AT901" i="9"/>
  <c r="AF579" i="9"/>
  <c r="E579" i="9" s="1"/>
  <c r="E578" i="9"/>
  <c r="AZ686" i="9"/>
  <c r="AX686" i="9"/>
  <c r="AY686" i="9" s="1"/>
  <c r="AV686" i="9"/>
  <c r="BQ997" i="9"/>
  <c r="AW997" i="9" s="1"/>
  <c r="AT997" i="9"/>
  <c r="BQ896" i="9"/>
  <c r="AW896" i="9" s="1"/>
  <c r="AT896" i="9"/>
  <c r="AZ1012" i="9"/>
  <c r="AX1012" i="9"/>
  <c r="AY1012" i="9" s="1"/>
  <c r="AV1012" i="9"/>
  <c r="A147" i="9"/>
  <c r="C146" i="9"/>
  <c r="B146" i="9"/>
  <c r="AV662" i="9"/>
  <c r="F662" i="9" s="1"/>
  <c r="AX662" i="9"/>
  <c r="AY662" i="9" s="1"/>
  <c r="AZ662" i="9"/>
  <c r="BQ650" i="9"/>
  <c r="AW650" i="9" s="1"/>
  <c r="AT650" i="9"/>
  <c r="AT862" i="9"/>
  <c r="BQ862" i="9"/>
  <c r="AW862" i="9" s="1"/>
  <c r="AV699" i="9"/>
  <c r="AZ699" i="9"/>
  <c r="AX699" i="9"/>
  <c r="AY699" i="9" s="1"/>
  <c r="BQ989" i="9"/>
  <c r="AW989" i="9" s="1"/>
  <c r="AT989" i="9"/>
  <c r="AV843" i="9"/>
  <c r="AX843" i="9"/>
  <c r="AY843" i="9" s="1"/>
  <c r="AZ843" i="9"/>
  <c r="AV864" i="9"/>
  <c r="AZ864" i="9"/>
  <c r="AX864" i="9"/>
  <c r="AY864" i="9" s="1"/>
  <c r="BQ765" i="9"/>
  <c r="AW765" i="9" s="1"/>
  <c r="AT765" i="9"/>
  <c r="BQ573" i="9"/>
  <c r="AW573" i="9" s="1"/>
  <c r="AT573" i="9"/>
  <c r="AT966" i="9"/>
  <c r="BQ966" i="9"/>
  <c r="AW966" i="9" s="1"/>
  <c r="AV673" i="9"/>
  <c r="AZ673" i="9"/>
  <c r="AX673" i="9"/>
  <c r="AY673" i="9" s="1"/>
  <c r="D112" i="9"/>
  <c r="D98" i="9"/>
  <c r="B96" i="9"/>
  <c r="F97" i="9"/>
  <c r="AZ1097" i="9"/>
  <c r="AX1097" i="9"/>
  <c r="AY1097" i="9" s="1"/>
  <c r="AV1097" i="9"/>
  <c r="AX1041" i="9"/>
  <c r="AY1041" i="9" s="1"/>
  <c r="AZ1041" i="9"/>
  <c r="AV1041" i="9"/>
  <c r="AT1104" i="9"/>
  <c r="BQ1104" i="9"/>
  <c r="AW1104" i="9" s="1"/>
  <c r="AX520" i="9"/>
  <c r="AY520" i="9" s="1"/>
  <c r="AV520" i="9"/>
  <c r="AZ520" i="9"/>
  <c r="BQ924" i="9"/>
  <c r="AW924" i="9" s="1"/>
  <c r="AT924" i="9"/>
  <c r="BQ851" i="9"/>
  <c r="AW851" i="9" s="1"/>
  <c r="AT851" i="9"/>
  <c r="A41" i="9"/>
  <c r="F40" i="9"/>
  <c r="C40" i="9"/>
  <c r="B40" i="9"/>
  <c r="BQ682" i="9"/>
  <c r="AW682" i="9" s="1"/>
  <c r="AT682" i="9"/>
  <c r="BQ698" i="9"/>
  <c r="AW698" i="9" s="1"/>
  <c r="AT698" i="9"/>
  <c r="AV882" i="9"/>
  <c r="AZ882" i="9"/>
  <c r="AX882" i="9"/>
  <c r="AY882" i="9" s="1"/>
  <c r="F642" i="9"/>
  <c r="BQ654" i="9"/>
  <c r="AW654" i="9" s="1"/>
  <c r="AT654" i="9"/>
  <c r="BQ796" i="9"/>
  <c r="AW796" i="9" s="1"/>
  <c r="AT796" i="9"/>
  <c r="BQ528" i="9"/>
  <c r="AW528" i="9" s="1"/>
  <c r="AT528" i="9"/>
  <c r="AZ960" i="9"/>
  <c r="AX960" i="9"/>
  <c r="AY960" i="9" s="1"/>
  <c r="AV960" i="9"/>
  <c r="BQ887" i="9"/>
  <c r="AW887" i="9" s="1"/>
  <c r="AT887" i="9"/>
  <c r="AT1088" i="9"/>
  <c r="BQ1088" i="9"/>
  <c r="AW1088" i="9" s="1"/>
  <c r="BQ758" i="9"/>
  <c r="AW758" i="9" s="1"/>
  <c r="AT758" i="9"/>
  <c r="BQ733" i="9"/>
  <c r="AW733" i="9" s="1"/>
  <c r="AT733" i="9"/>
  <c r="BQ797" i="9"/>
  <c r="AW797" i="9" s="1"/>
  <c r="AT797" i="9"/>
  <c r="BQ815" i="9"/>
  <c r="AW815" i="9" s="1"/>
  <c r="AT815" i="9"/>
  <c r="AV1015" i="9"/>
  <c r="AZ1015" i="9"/>
  <c r="AX1015" i="9"/>
  <c r="AY1015" i="9" s="1"/>
  <c r="AV527" i="9"/>
  <c r="AZ527" i="9"/>
  <c r="AX527" i="9"/>
  <c r="AY527" i="9" s="1"/>
  <c r="BQ777" i="9"/>
  <c r="AW777" i="9" s="1"/>
  <c r="AT777" i="9"/>
  <c r="AX1052" i="9"/>
  <c r="AY1052" i="9" s="1"/>
  <c r="AZ1052" i="9"/>
  <c r="AV1052" i="9"/>
  <c r="BQ617" i="9"/>
  <c r="AW617" i="9" s="1"/>
  <c r="AT617" i="9"/>
  <c r="BQ988" i="9"/>
  <c r="AW988" i="9" s="1"/>
  <c r="AT988" i="9"/>
  <c r="BQ602" i="9"/>
  <c r="AW602" i="9" s="1"/>
  <c r="AT602" i="9"/>
  <c r="BQ639" i="9"/>
  <c r="AW639" i="9" s="1"/>
  <c r="AT639" i="9"/>
  <c r="BQ792" i="9"/>
  <c r="AW792" i="9" s="1"/>
  <c r="AT792" i="9"/>
  <c r="AV519" i="9"/>
  <c r="AZ519" i="9"/>
  <c r="AX519" i="9"/>
  <c r="AY519" i="9" s="1"/>
  <c r="AZ589" i="9"/>
  <c r="AX589" i="9"/>
  <c r="AY589" i="9" s="1"/>
  <c r="AV589" i="9"/>
  <c r="AZ537" i="9"/>
  <c r="AX537" i="9"/>
  <c r="AY537" i="9" s="1"/>
  <c r="AV537" i="9"/>
  <c r="AT1089" i="9"/>
  <c r="BQ1089" i="9"/>
  <c r="AW1089" i="9" s="1"/>
  <c r="AV1030" i="9"/>
  <c r="AZ1030" i="9"/>
  <c r="AX1030" i="9"/>
  <c r="AY1030" i="9" s="1"/>
  <c r="AV646" i="9"/>
  <c r="AZ646" i="9"/>
  <c r="AX646" i="9"/>
  <c r="AY646" i="9" s="1"/>
  <c r="AV903" i="9"/>
  <c r="AZ903" i="9"/>
  <c r="AX903" i="9"/>
  <c r="AY903" i="9" s="1"/>
  <c r="BQ756" i="9"/>
  <c r="AW756" i="9" s="1"/>
  <c r="AT756" i="9"/>
  <c r="BQ621" i="9"/>
  <c r="AW621" i="9" s="1"/>
  <c r="AT621" i="9"/>
  <c r="AV816" i="9"/>
  <c r="AZ816" i="9"/>
  <c r="AX816" i="9"/>
  <c r="AY816" i="9" s="1"/>
  <c r="BQ535" i="9"/>
  <c r="AW535" i="9" s="1"/>
  <c r="AT535" i="9"/>
  <c r="BQ1037" i="9"/>
  <c r="AW1037" i="9" s="1"/>
  <c r="AT1037" i="9"/>
  <c r="BQ1096" i="9"/>
  <c r="AW1096" i="9" s="1"/>
  <c r="AT1096" i="9"/>
  <c r="AX1049" i="9"/>
  <c r="AY1049" i="9" s="1"/>
  <c r="AZ1049" i="9"/>
  <c r="AV1049" i="9"/>
  <c r="BQ760" i="9"/>
  <c r="AW760" i="9" s="1"/>
  <c r="AT760" i="9"/>
  <c r="BQ618" i="9"/>
  <c r="AW618" i="9" s="1"/>
  <c r="AT618" i="9"/>
  <c r="AV822" i="9"/>
  <c r="AZ822" i="9"/>
  <c r="AX822" i="9"/>
  <c r="AY822" i="9" s="1"/>
  <c r="E254" i="9"/>
  <c r="BQ1045" i="9"/>
  <c r="AW1045" i="9" s="1"/>
  <c r="AT1045" i="9"/>
  <c r="AX1060" i="9"/>
  <c r="AY1060" i="9" s="1"/>
  <c r="AZ1060" i="9"/>
  <c r="AV1060" i="9"/>
  <c r="BQ595" i="9"/>
  <c r="AW595" i="9" s="1"/>
  <c r="AT595" i="9"/>
  <c r="BQ856" i="9"/>
  <c r="AW856" i="9" s="1"/>
  <c r="AT856" i="9"/>
  <c r="BQ579" i="9"/>
  <c r="AW579" i="9" s="1"/>
  <c r="AT579" i="9"/>
  <c r="BQ877" i="9"/>
  <c r="AW877" i="9" s="1"/>
  <c r="AT877" i="9"/>
  <c r="BQ926" i="9"/>
  <c r="AW926" i="9" s="1"/>
  <c r="AT926" i="9"/>
  <c r="BQ943" i="9"/>
  <c r="AW943" i="9" s="1"/>
  <c r="AT943" i="9"/>
  <c r="BQ631" i="9"/>
  <c r="AW631" i="9" s="1"/>
  <c r="AT631" i="9"/>
  <c r="AT879" i="9"/>
  <c r="BQ879" i="9"/>
  <c r="AW879" i="9" s="1"/>
  <c r="BQ762" i="9"/>
  <c r="AW762" i="9" s="1"/>
  <c r="AT762" i="9"/>
  <c r="AT823" i="9"/>
  <c r="BQ823" i="9"/>
  <c r="AW823" i="9" s="1"/>
  <c r="BQ824" i="9"/>
  <c r="AW824" i="9" s="1"/>
  <c r="AT824" i="9"/>
  <c r="AV928" i="9"/>
  <c r="AZ928" i="9"/>
  <c r="AX928" i="9"/>
  <c r="AY928" i="9" s="1"/>
  <c r="AV875" i="9"/>
  <c r="AZ875" i="9"/>
  <c r="AX875" i="9"/>
  <c r="AY875" i="9" s="1"/>
  <c r="BQ878" i="9"/>
  <c r="AW878" i="9" s="1"/>
  <c r="AT878" i="9"/>
  <c r="BQ612" i="9"/>
  <c r="AW612" i="9" s="1"/>
  <c r="AT612" i="9"/>
  <c r="BQ641" i="9"/>
  <c r="AW641" i="9" s="1"/>
  <c r="AT641" i="9"/>
  <c r="AT1056" i="9"/>
  <c r="BQ1056" i="9"/>
  <c r="AW1056" i="9" s="1"/>
  <c r="BQ785" i="9"/>
  <c r="AW785" i="9" s="1"/>
  <c r="AT785" i="9"/>
  <c r="AZ936" i="9"/>
  <c r="AX936" i="9"/>
  <c r="AY936" i="9" s="1"/>
  <c r="AV936" i="9"/>
  <c r="AV569" i="9"/>
  <c r="F569" i="9" s="1"/>
  <c r="AZ569" i="9"/>
  <c r="AX569" i="9"/>
  <c r="AY569" i="9" s="1"/>
  <c r="AX544" i="9"/>
  <c r="AY544" i="9" s="1"/>
  <c r="AV544" i="9"/>
  <c r="AZ544" i="9"/>
  <c r="BQ972" i="9"/>
  <c r="AW972" i="9" s="1"/>
  <c r="AT972" i="9"/>
  <c r="AV755" i="9"/>
  <c r="AZ755" i="9"/>
  <c r="AX755" i="9"/>
  <c r="AY755" i="9" s="1"/>
  <c r="AZ538" i="9"/>
  <c r="AX538" i="9"/>
  <c r="AY538" i="9" s="1"/>
  <c r="AV538" i="9"/>
  <c r="C55" i="9"/>
  <c r="B55" i="9"/>
  <c r="A56" i="9"/>
  <c r="BQ932" i="9"/>
  <c r="AW932" i="9" s="1"/>
  <c r="AT932" i="9"/>
  <c r="F644" i="9"/>
  <c r="AV666" i="9"/>
  <c r="AX666" i="9"/>
  <c r="AY666" i="9" s="1"/>
  <c r="AZ666" i="9"/>
  <c r="AZ546" i="9"/>
  <c r="AX546" i="9"/>
  <c r="AY546" i="9" s="1"/>
  <c r="AV546" i="9"/>
  <c r="BQ727" i="9"/>
  <c r="AW727" i="9" s="1"/>
  <c r="AT727" i="9"/>
  <c r="BQ963" i="9"/>
  <c r="AW963" i="9" s="1"/>
  <c r="AT963" i="9"/>
  <c r="BQ1069" i="9"/>
  <c r="AW1069" i="9" s="1"/>
  <c r="AT1069" i="9"/>
  <c r="E464" i="9"/>
  <c r="AF592" i="9"/>
  <c r="E591" i="9"/>
  <c r="BQ709" i="9"/>
  <c r="AW709" i="9" s="1"/>
  <c r="AT709" i="9"/>
  <c r="AV976" i="9"/>
  <c r="AZ976" i="9"/>
  <c r="AX976" i="9"/>
  <c r="AY976" i="9" s="1"/>
  <c r="BQ685" i="9"/>
  <c r="AW685" i="9" s="1"/>
  <c r="AT685" i="9"/>
  <c r="BQ854" i="9"/>
  <c r="AW854" i="9" s="1"/>
  <c r="AT854" i="9"/>
  <c r="BQ927" i="9"/>
  <c r="AW927" i="9" s="1"/>
  <c r="AT927" i="9"/>
  <c r="BQ955" i="9"/>
  <c r="AW955" i="9" s="1"/>
  <c r="AT955" i="9"/>
  <c r="AV700" i="9"/>
  <c r="F700" i="9" s="1"/>
  <c r="AX700" i="9"/>
  <c r="AY700" i="9" s="1"/>
  <c r="AZ700" i="9"/>
  <c r="BQ1010" i="9"/>
  <c r="AW1010" i="9" s="1"/>
  <c r="AT1010" i="9"/>
  <c r="AT680" i="9"/>
  <c r="BQ680" i="9"/>
  <c r="AW680" i="9" s="1"/>
  <c r="BQ655" i="9"/>
  <c r="AW655" i="9" s="1"/>
  <c r="AT655" i="9"/>
  <c r="BQ894" i="9"/>
  <c r="AW894" i="9" s="1"/>
  <c r="AT894" i="9"/>
  <c r="BQ837" i="9"/>
  <c r="AW837" i="9" s="1"/>
  <c r="AT837" i="9"/>
  <c r="BQ1109" i="9"/>
  <c r="AW1109" i="9" s="1"/>
  <c r="AT1109" i="9"/>
  <c r="AZ1099" i="9"/>
  <c r="AX1099" i="9"/>
  <c r="AY1099" i="9" s="1"/>
  <c r="AV1099" i="9"/>
  <c r="BQ812" i="9"/>
  <c r="AW812" i="9" s="1"/>
  <c r="AT812" i="9"/>
  <c r="AT543" i="9"/>
  <c r="BQ543" i="9"/>
  <c r="AW543" i="9" s="1"/>
  <c r="BQ675" i="9"/>
  <c r="AW675" i="9" s="1"/>
  <c r="AT675" i="9"/>
  <c r="BQ609" i="9"/>
  <c r="AW609" i="9" s="1"/>
  <c r="AT609" i="9"/>
  <c r="BQ968" i="9"/>
  <c r="AW968" i="9" s="1"/>
  <c r="AT968" i="9"/>
  <c r="BQ979" i="9"/>
  <c r="AW979" i="9" s="1"/>
  <c r="AT979" i="9"/>
  <c r="BQ795" i="9"/>
  <c r="AW795" i="9" s="1"/>
  <c r="AT795" i="9"/>
  <c r="BQ731" i="9"/>
  <c r="AW731" i="9" s="1"/>
  <c r="AT731" i="9"/>
  <c r="AV695" i="9"/>
  <c r="AZ695" i="9"/>
  <c r="AX695" i="9"/>
  <c r="AY695" i="9" s="1"/>
  <c r="BQ977" i="9"/>
  <c r="AW977" i="9" s="1"/>
  <c r="AT977" i="9"/>
  <c r="AV705" i="9"/>
  <c r="F705" i="9" s="1"/>
  <c r="AZ705" i="9"/>
  <c r="AX705" i="9"/>
  <c r="AY705" i="9" s="1"/>
  <c r="BQ710" i="9"/>
  <c r="AW710" i="9" s="1"/>
  <c r="AT710" i="9"/>
  <c r="AV1018" i="9"/>
  <c r="AZ1018" i="9"/>
  <c r="AX1018" i="9"/>
  <c r="AY1018" i="9" s="1"/>
  <c r="AX683" i="9"/>
  <c r="AY683" i="9" s="1"/>
  <c r="AV683" i="9"/>
  <c r="AZ683" i="9"/>
  <c r="BQ1001" i="9"/>
  <c r="AW1001" i="9" s="1"/>
  <c r="AT1001" i="9"/>
  <c r="A103" i="9"/>
  <c r="C102" i="9"/>
  <c r="B102" i="9"/>
  <c r="A162" i="9"/>
  <c r="C161" i="9"/>
  <c r="B161" i="9"/>
  <c r="F640" i="9"/>
  <c r="BQ1059" i="9"/>
  <c r="AW1059" i="9" s="1"/>
  <c r="AT1059" i="9"/>
  <c r="AT819" i="9"/>
  <c r="BQ819" i="9"/>
  <c r="AW819" i="9" s="1"/>
  <c r="AT985" i="9"/>
  <c r="BQ985" i="9"/>
  <c r="AW985" i="9" s="1"/>
  <c r="BQ741" i="9"/>
  <c r="AW741" i="9" s="1"/>
  <c r="AT741" i="9"/>
  <c r="AZ588" i="9"/>
  <c r="AX588" i="9"/>
  <c r="AY588" i="9" s="1"/>
  <c r="AV588" i="9"/>
  <c r="AZ809" i="9"/>
  <c r="AV809" i="9"/>
  <c r="AX809" i="9"/>
  <c r="AY809" i="9" s="1"/>
  <c r="BQ1019" i="9"/>
  <c r="AW1019" i="9" s="1"/>
  <c r="AT1019" i="9"/>
  <c r="AX530" i="9"/>
  <c r="AY530" i="9" s="1"/>
  <c r="AV530" i="9"/>
  <c r="AZ530" i="9"/>
  <c r="BQ954" i="9"/>
  <c r="AW954" i="9" s="1"/>
  <c r="AT954" i="9"/>
  <c r="BQ711" i="9"/>
  <c r="AW711" i="9" s="1"/>
  <c r="AT711" i="9"/>
  <c r="BQ974" i="9"/>
  <c r="AW974" i="9" s="1"/>
  <c r="AT974" i="9"/>
  <c r="BQ736" i="9"/>
  <c r="AW736" i="9" s="1"/>
  <c r="AT736" i="9"/>
  <c r="BQ1053" i="9"/>
  <c r="AW1053" i="9" s="1"/>
  <c r="AT1053" i="9"/>
  <c r="E307" i="9"/>
  <c r="AV857" i="9"/>
  <c r="AZ857" i="9"/>
  <c r="AX857" i="9"/>
  <c r="AY857" i="9" s="1"/>
  <c r="AX706" i="9"/>
  <c r="AY706" i="9" s="1"/>
  <c r="AV706" i="9"/>
  <c r="AZ706" i="9"/>
  <c r="BQ919" i="9"/>
  <c r="AW919" i="9" s="1"/>
  <c r="AT919" i="9"/>
  <c r="AT913" i="9"/>
  <c r="BQ913" i="9"/>
  <c r="AW913" i="9" s="1"/>
  <c r="AZ553" i="9"/>
  <c r="AX553" i="9"/>
  <c r="AY553" i="9" s="1"/>
  <c r="AV553" i="9"/>
  <c r="AZ1040" i="9"/>
  <c r="AX1040" i="9"/>
  <c r="AY1040" i="9" s="1"/>
  <c r="AV1040" i="9"/>
  <c r="AV668" i="9"/>
  <c r="AZ668" i="9"/>
  <c r="AX668" i="9"/>
  <c r="AY668" i="9" s="1"/>
  <c r="AZ1091" i="9"/>
  <c r="AX1091" i="9"/>
  <c r="AY1091" i="9" s="1"/>
  <c r="AV1091" i="9"/>
  <c r="AV628" i="9"/>
  <c r="AZ628" i="9"/>
  <c r="AX628" i="9"/>
  <c r="AY628" i="9" s="1"/>
  <c r="BQ605" i="9"/>
  <c r="AW605" i="9" s="1"/>
  <c r="AT605" i="9"/>
  <c r="BQ688" i="9"/>
  <c r="AW688" i="9" s="1"/>
  <c r="AT688" i="9"/>
  <c r="AW517" i="9"/>
  <c r="AT980" i="9"/>
  <c r="BQ980" i="9"/>
  <c r="AW980" i="9" s="1"/>
  <c r="BQ776" i="9"/>
  <c r="AW776" i="9" s="1"/>
  <c r="AT776" i="9"/>
  <c r="BQ652" i="9"/>
  <c r="AW652" i="9" s="1"/>
  <c r="AT652" i="9"/>
  <c r="BQ782" i="9"/>
  <c r="AW782" i="9" s="1"/>
  <c r="AT782" i="9"/>
  <c r="E233" i="9"/>
  <c r="BQ847" i="9"/>
  <c r="AW847" i="9" s="1"/>
  <c r="AT847" i="9"/>
  <c r="BQ1029" i="9"/>
  <c r="AW1029" i="9" s="1"/>
  <c r="AT1029" i="9"/>
  <c r="AT780" i="9"/>
  <c r="BQ780" i="9"/>
  <c r="AW780" i="9" s="1"/>
  <c r="BQ949" i="9"/>
  <c r="AW949" i="9" s="1"/>
  <c r="AT949" i="9"/>
  <c r="AV740" i="9"/>
  <c r="AX740" i="9"/>
  <c r="AY740" i="9" s="1"/>
  <c r="AZ740" i="9"/>
  <c r="AT807" i="9"/>
  <c r="BQ807" i="9"/>
  <c r="AW807" i="9" s="1"/>
  <c r="F645" i="9"/>
  <c r="BQ752" i="9"/>
  <c r="AW752" i="9" s="1"/>
  <c r="AT752" i="9"/>
  <c r="BQ694" i="9"/>
  <c r="AW694" i="9" s="1"/>
  <c r="AT694" i="9"/>
  <c r="BQ1027" i="9"/>
  <c r="AW1027" i="9" s="1"/>
  <c r="AT1027" i="9"/>
  <c r="BQ874" i="9"/>
  <c r="AW874" i="9" s="1"/>
  <c r="AT874" i="9"/>
  <c r="AZ1034" i="9"/>
  <c r="AX1034" i="9"/>
  <c r="AY1034" i="9" s="1"/>
  <c r="AV1034" i="9"/>
  <c r="B8" i="20"/>
  <c r="B413" i="9"/>
  <c r="AV638" i="9"/>
  <c r="AZ638" i="9"/>
  <c r="AX638" i="9"/>
  <c r="AY638" i="9" s="1"/>
  <c r="BQ572" i="9"/>
  <c r="AW572" i="9" s="1"/>
  <c r="AT572" i="9"/>
  <c r="BQ917" i="9"/>
  <c r="AW917" i="9" s="1"/>
  <c r="AT917" i="9"/>
  <c r="AV713" i="9"/>
  <c r="F713" i="9" s="1"/>
  <c r="AZ713" i="9"/>
  <c r="AX713" i="9"/>
  <c r="AY713" i="9" s="1"/>
  <c r="BQ610" i="9"/>
  <c r="AW610" i="9" s="1"/>
  <c r="AT610" i="9"/>
  <c r="F613" i="9"/>
  <c r="BQ681" i="9"/>
  <c r="AW681" i="9" s="1"/>
  <c r="AT681" i="9"/>
  <c r="B23" i="12"/>
  <c r="C23" i="12" s="1"/>
  <c r="C22" i="12"/>
  <c r="AV726" i="9"/>
  <c r="AZ726" i="9"/>
  <c r="AX726" i="9"/>
  <c r="AY726" i="9" s="1"/>
  <c r="BQ794" i="9"/>
  <c r="AW794" i="9" s="1"/>
  <c r="AT794" i="9"/>
  <c r="AT684" i="9"/>
  <c r="BQ684" i="9"/>
  <c r="AW684" i="9" s="1"/>
  <c r="E332" i="9"/>
  <c r="BQ712" i="9"/>
  <c r="AW712" i="9" s="1"/>
  <c r="AT712" i="9"/>
  <c r="AT825" i="9"/>
  <c r="BQ825" i="9"/>
  <c r="AW825" i="9" s="1"/>
  <c r="BQ619" i="9"/>
  <c r="AW619" i="9" s="1"/>
  <c r="AT619" i="9"/>
  <c r="BQ625" i="9"/>
  <c r="AW625" i="9" s="1"/>
  <c r="AT625" i="9"/>
  <c r="BQ821" i="9"/>
  <c r="AW821" i="9" s="1"/>
  <c r="AT821" i="9"/>
  <c r="AV751" i="9"/>
  <c r="AZ751" i="9"/>
  <c r="AX751" i="9"/>
  <c r="AY751" i="9" s="1"/>
  <c r="AT958" i="9"/>
  <c r="BQ958" i="9"/>
  <c r="AW958" i="9" s="1"/>
  <c r="D84" i="9"/>
  <c r="F83" i="9"/>
  <c r="AV900" i="9"/>
  <c r="AX900" i="9"/>
  <c r="AY900" i="9" s="1"/>
  <c r="AZ900" i="9"/>
  <c r="BQ749" i="9"/>
  <c r="AW749" i="9" s="1"/>
  <c r="AT749" i="9"/>
  <c r="BQ1101" i="9"/>
  <c r="AW1101" i="9" s="1"/>
  <c r="AT1101" i="9"/>
  <c r="AV719" i="9"/>
  <c r="F719" i="9" s="1"/>
  <c r="AZ719" i="9"/>
  <c r="AX719" i="9"/>
  <c r="AY719" i="9" s="1"/>
  <c r="AT817" i="9"/>
  <c r="BQ817" i="9"/>
  <c r="AW817" i="9" s="1"/>
  <c r="AT870" i="9"/>
  <c r="BQ870" i="9"/>
  <c r="AW870" i="9" s="1"/>
  <c r="BQ1061" i="9"/>
  <c r="AW1061" i="9" s="1"/>
  <c r="AT1061" i="9"/>
  <c r="AV620" i="9"/>
  <c r="AZ620" i="9"/>
  <c r="AX620" i="9"/>
  <c r="AY620" i="9" s="1"/>
  <c r="AT935" i="9"/>
  <c r="BQ935" i="9"/>
  <c r="AW935" i="9" s="1"/>
  <c r="BQ868" i="9"/>
  <c r="AW868" i="9" s="1"/>
  <c r="AT868" i="9"/>
  <c r="AT517" i="9"/>
  <c r="AV1062" i="9"/>
  <c r="AZ1062" i="9"/>
  <c r="AX1062" i="9"/>
  <c r="AY1062" i="9" s="1"/>
  <c r="BQ669" i="9"/>
  <c r="AW669" i="9" s="1"/>
  <c r="AT669" i="9"/>
  <c r="BQ981" i="9"/>
  <c r="AW981" i="9" s="1"/>
  <c r="AT981" i="9"/>
  <c r="BQ571" i="9"/>
  <c r="AW571" i="9" s="1"/>
  <c r="AT571" i="9"/>
  <c r="A117" i="9"/>
  <c r="C116" i="9"/>
  <c r="B116" i="9"/>
  <c r="AV945" i="9"/>
  <c r="AZ945" i="9"/>
  <c r="AX945" i="9"/>
  <c r="AY945" i="9" s="1"/>
  <c r="BQ742" i="9"/>
  <c r="AW742" i="9" s="1"/>
  <c r="AT742" i="9"/>
  <c r="C175" i="9"/>
  <c r="B175" i="9"/>
  <c r="A176" i="9"/>
  <c r="AZ748" i="9"/>
  <c r="AX748" i="9"/>
  <c r="AY748" i="9" s="1"/>
  <c r="AV748" i="9"/>
  <c r="BQ893" i="9"/>
  <c r="AW893" i="9" s="1"/>
  <c r="AT893" i="9"/>
  <c r="BQ1064" i="9"/>
  <c r="AW1064" i="9" s="1"/>
  <c r="AT1064" i="9"/>
  <c r="BQ860" i="9"/>
  <c r="AW860" i="9" s="1"/>
  <c r="AT860" i="9"/>
  <c r="BQ577" i="9"/>
  <c r="AW577" i="9" s="1"/>
  <c r="AT577" i="9"/>
  <c r="BQ754" i="9"/>
  <c r="AW754" i="9" s="1"/>
  <c r="AT754" i="9"/>
  <c r="BQ1093" i="9"/>
  <c r="AW1093" i="9" s="1"/>
  <c r="AT1093" i="9"/>
  <c r="BQ845" i="9"/>
  <c r="AW845" i="9" s="1"/>
  <c r="AT845" i="9"/>
  <c r="AT724" i="9"/>
  <c r="BQ724" i="9"/>
  <c r="AW724" i="9" s="1"/>
  <c r="AX524" i="9"/>
  <c r="AY524" i="9" s="1"/>
  <c r="AV524" i="9"/>
  <c r="AZ524" i="9"/>
  <c r="AZ1063" i="9"/>
  <c r="AX1063" i="9"/>
  <c r="AY1063" i="9" s="1"/>
  <c r="AV1063" i="9"/>
  <c r="AT1023" i="9"/>
  <c r="BQ1023" i="9"/>
  <c r="AW1023" i="9" s="1"/>
  <c r="BQ855" i="9"/>
  <c r="AW855" i="9" s="1"/>
  <c r="AT855" i="9"/>
  <c r="AZ1106" i="9"/>
  <c r="AX1106" i="9"/>
  <c r="AY1106" i="9" s="1"/>
  <c r="AV1106" i="9"/>
  <c r="AZ1083" i="9"/>
  <c r="AX1083" i="9"/>
  <c r="AY1083" i="9" s="1"/>
  <c r="AV1083" i="9"/>
  <c r="BQ772" i="9"/>
  <c r="AW772" i="9" s="1"/>
  <c r="AT772" i="9"/>
  <c r="BQ802" i="9"/>
  <c r="AW802" i="9" s="1"/>
  <c r="AT802" i="9"/>
  <c r="AV827" i="9"/>
  <c r="AZ827" i="9"/>
  <c r="AX827" i="9"/>
  <c r="AY827" i="9" s="1"/>
  <c r="BQ629" i="9"/>
  <c r="AW629" i="9" s="1"/>
  <c r="AT629" i="9"/>
  <c r="E287" i="9"/>
  <c r="BQ648" i="9"/>
  <c r="AW648" i="9" s="1"/>
  <c r="AT648" i="9"/>
  <c r="BQ729" i="9"/>
  <c r="AW729" i="9" s="1"/>
  <c r="AT729" i="9"/>
  <c r="BQ627" i="9"/>
  <c r="AW627" i="9" s="1"/>
  <c r="AT627" i="9"/>
  <c r="AR614" i="9" l="1"/>
  <c r="AR613" i="9"/>
  <c r="F673" i="9"/>
  <c r="F671" i="9"/>
  <c r="AV948" i="9"/>
  <c r="AX948" i="9"/>
  <c r="AY948" i="9" s="1"/>
  <c r="AV745" i="9"/>
  <c r="AZ691" i="9"/>
  <c r="AX691" i="9"/>
  <c r="AY691" i="9" s="1"/>
  <c r="AV634" i="9"/>
  <c r="AX783" i="9"/>
  <c r="AY783" i="9" s="1"/>
  <c r="AZ634" i="9"/>
  <c r="AZ642" i="9"/>
  <c r="AX642" i="9"/>
  <c r="AY642" i="9" s="1"/>
  <c r="AX567" i="9"/>
  <c r="AY567" i="9" s="1"/>
  <c r="N572" i="9"/>
  <c r="AV1169" i="9"/>
  <c r="AV567" i="9"/>
  <c r="AV1173" i="9"/>
  <c r="AX1173" i="9"/>
  <c r="AY1173" i="9" s="1"/>
  <c r="AZ1169" i="9"/>
  <c r="AV548" i="9"/>
  <c r="AZ548" i="9"/>
  <c r="AZ783" i="9"/>
  <c r="AZ745" i="9"/>
  <c r="AZ939" i="9"/>
  <c r="AZ950" i="9"/>
  <c r="AV601" i="9"/>
  <c r="AX950" i="9"/>
  <c r="AY950" i="9" s="1"/>
  <c r="AV939" i="9"/>
  <c r="AX601" i="9"/>
  <c r="AY601" i="9" s="1"/>
  <c r="AZ704" i="9"/>
  <c r="AV704" i="9"/>
  <c r="AV1006" i="9"/>
  <c r="F1006" i="9" s="1"/>
  <c r="AX1006" i="9"/>
  <c r="AY1006" i="9" s="1"/>
  <c r="AZ922" i="9"/>
  <c r="AV922" i="9"/>
  <c r="AZ929" i="9"/>
  <c r="AV929" i="9"/>
  <c r="F929" i="9" s="1"/>
  <c r="R572" i="9"/>
  <c r="Q572" i="9"/>
  <c r="S572" i="9"/>
  <c r="S573" i="9" s="1"/>
  <c r="L572" i="9"/>
  <c r="M572" i="9"/>
  <c r="M573" i="9"/>
  <c r="L573" i="9"/>
  <c r="L587" i="9"/>
  <c r="M587" i="9"/>
  <c r="AX576" i="9"/>
  <c r="AY576" i="9" s="1"/>
  <c r="AZ576" i="9"/>
  <c r="AZ718" i="9"/>
  <c r="AV718" i="9"/>
  <c r="V3" i="9"/>
  <c r="U515" i="9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D55" i="9"/>
  <c r="F54" i="9"/>
  <c r="AV1044" i="9"/>
  <c r="F1044" i="9" s="1"/>
  <c r="AZ737" i="9"/>
  <c r="AX737" i="9"/>
  <c r="AY737" i="9" s="1"/>
  <c r="AV583" i="9"/>
  <c r="AV925" i="9"/>
  <c r="F925" i="9" s="1"/>
  <c r="AX925" i="9"/>
  <c r="AY925" i="9" s="1"/>
  <c r="AZ803" i="9"/>
  <c r="AX803" i="9"/>
  <c r="AY803" i="9" s="1"/>
  <c r="AV1038" i="9"/>
  <c r="AX1038" i="9"/>
  <c r="AY1038" i="9" s="1"/>
  <c r="AX707" i="9"/>
  <c r="AY707" i="9" s="1"/>
  <c r="AZ583" i="9"/>
  <c r="AV707" i="9"/>
  <c r="F707" i="9" s="1"/>
  <c r="AZ1044" i="9"/>
  <c r="AX995" i="9"/>
  <c r="AY995" i="9" s="1"/>
  <c r="AV995" i="9"/>
  <c r="F995" i="9" s="1"/>
  <c r="AV999" i="9"/>
  <c r="F999" i="9" s="1"/>
  <c r="AX1007" i="9"/>
  <c r="AY1007" i="9" s="1"/>
  <c r="AX999" i="9"/>
  <c r="AY999" i="9" s="1"/>
  <c r="AV1007" i="9"/>
  <c r="F1007" i="9" s="1"/>
  <c r="AE575" i="9"/>
  <c r="AK575" i="9" s="1"/>
  <c r="H575" i="9" s="1"/>
  <c r="D574" i="9"/>
  <c r="A27" i="9"/>
  <c r="C26" i="9"/>
  <c r="B26" i="9"/>
  <c r="F26" i="9"/>
  <c r="I573" i="9"/>
  <c r="N573" i="9"/>
  <c r="T573" i="9"/>
  <c r="D588" i="9"/>
  <c r="AE589" i="9"/>
  <c r="AV549" i="9"/>
  <c r="AZ549" i="9"/>
  <c r="AX549" i="9"/>
  <c r="AY549" i="9" s="1"/>
  <c r="I587" i="9"/>
  <c r="N587" i="9"/>
  <c r="Q573" i="9"/>
  <c r="R573" i="9"/>
  <c r="R574" i="9" s="1"/>
  <c r="AZ853" i="9"/>
  <c r="AX592" i="9"/>
  <c r="AY592" i="9" s="1"/>
  <c r="AV937" i="9"/>
  <c r="F937" i="9" s="1"/>
  <c r="AZ937" i="9"/>
  <c r="AZ592" i="9"/>
  <c r="AV1011" i="9"/>
  <c r="F1011" i="9" s="1"/>
  <c r="AX585" i="9"/>
  <c r="AY585" i="9" s="1"/>
  <c r="AZ585" i="9"/>
  <c r="AZ1011" i="9"/>
  <c r="AX1107" i="9"/>
  <c r="AY1107" i="9" s="1"/>
  <c r="AZ1107" i="9"/>
  <c r="AX836" i="9"/>
  <c r="AY836" i="9" s="1"/>
  <c r="AX853" i="9"/>
  <c r="AY853" i="9" s="1"/>
  <c r="AZ584" i="9"/>
  <c r="AZ836" i="9"/>
  <c r="AX584" i="9"/>
  <c r="AY584" i="9" s="1"/>
  <c r="AV1017" i="9"/>
  <c r="AX1017" i="9"/>
  <c r="AY1017" i="9" s="1"/>
  <c r="AV1046" i="9"/>
  <c r="AX1079" i="9"/>
  <c r="AY1079" i="9" s="1"/>
  <c r="AX784" i="9"/>
  <c r="AY784" i="9" s="1"/>
  <c r="AV1079" i="9"/>
  <c r="AZ784" i="9"/>
  <c r="AX791" i="9"/>
  <c r="AY791" i="9" s="1"/>
  <c r="AV791" i="9"/>
  <c r="AZ791" i="9"/>
  <c r="AV586" i="9"/>
  <c r="AZ586" i="9"/>
  <c r="AX586" i="9"/>
  <c r="AY586" i="9" s="1"/>
  <c r="B86" i="9"/>
  <c r="C86" i="9"/>
  <c r="A87" i="9"/>
  <c r="A74" i="9"/>
  <c r="C73" i="9"/>
  <c r="B73" i="9"/>
  <c r="AZ1102" i="9"/>
  <c r="AX1102" i="9"/>
  <c r="AY1102" i="9" s="1"/>
  <c r="F1353" i="9"/>
  <c r="F1419" i="9"/>
  <c r="F1496" i="9"/>
  <c r="F1414" i="9"/>
  <c r="F1491" i="9"/>
  <c r="F1446" i="9"/>
  <c r="F1435" i="9"/>
  <c r="F1503" i="9"/>
  <c r="F1467" i="9"/>
  <c r="F1415" i="9"/>
  <c r="F1500" i="9"/>
  <c r="F1434" i="9"/>
  <c r="F1488" i="9"/>
  <c r="F1337" i="9"/>
  <c r="F1459" i="9"/>
  <c r="F1361" i="9"/>
  <c r="F1343" i="9"/>
  <c r="F1426" i="9"/>
  <c r="F1422" i="9"/>
  <c r="F1461" i="9"/>
  <c r="F1345" i="9"/>
  <c r="F1430" i="9"/>
  <c r="F1465" i="9"/>
  <c r="F1442" i="9"/>
  <c r="F1354" i="9"/>
  <c r="F1463" i="9"/>
  <c r="F1339" i="9"/>
  <c r="F1341" i="9"/>
  <c r="F1443" i="9"/>
  <c r="F1447" i="9"/>
  <c r="F1499" i="9"/>
  <c r="F1504" i="9"/>
  <c r="F1439" i="9"/>
  <c r="F1358" i="9"/>
  <c r="F1469" i="9"/>
  <c r="F1487" i="9"/>
  <c r="F1423" i="9"/>
  <c r="F1484" i="9"/>
  <c r="F1431" i="9"/>
  <c r="F1347" i="9"/>
  <c r="F1438" i="9"/>
  <c r="F1418" i="9"/>
  <c r="F1492" i="9"/>
  <c r="F1427" i="9"/>
  <c r="F1495" i="9"/>
  <c r="F1357" i="9"/>
  <c r="F1242" i="9"/>
  <c r="F1284" i="9"/>
  <c r="F1315" i="9"/>
  <c r="F1197" i="9"/>
  <c r="F1165" i="9"/>
  <c r="F1194" i="9"/>
  <c r="F1231" i="9"/>
  <c r="F1319" i="9"/>
  <c r="F1169" i="9"/>
  <c r="F1303" i="9"/>
  <c r="F1201" i="9"/>
  <c r="F1299" i="9"/>
  <c r="F1190" i="9"/>
  <c r="F1182" i="9"/>
  <c r="F1227" i="9"/>
  <c r="F1174" i="9"/>
  <c r="F1185" i="9"/>
  <c r="F1173" i="9"/>
  <c r="F1170" i="9"/>
  <c r="F1276" i="9"/>
  <c r="F1311" i="9"/>
  <c r="F1296" i="9"/>
  <c r="F1160" i="9"/>
  <c r="F1308" i="9"/>
  <c r="F1300" i="9"/>
  <c r="F1291" i="9"/>
  <c r="F1158" i="9"/>
  <c r="F1288" i="9"/>
  <c r="F1181" i="9"/>
  <c r="F1217" i="9"/>
  <c r="F1312" i="9"/>
  <c r="F1247" i="9"/>
  <c r="F1193" i="9"/>
  <c r="F1235" i="9"/>
  <c r="F1166" i="9"/>
  <c r="F1133" i="9"/>
  <c r="F1287" i="9"/>
  <c r="F1230" i="9"/>
  <c r="F1177" i="9"/>
  <c r="F1226" i="9"/>
  <c r="F1234" i="9"/>
  <c r="F1223" i="9"/>
  <c r="F1198" i="9"/>
  <c r="F1221" i="9"/>
  <c r="F1186" i="9"/>
  <c r="F1239" i="9"/>
  <c r="F1243" i="9"/>
  <c r="F1282" i="9"/>
  <c r="F1202" i="9"/>
  <c r="F1320" i="9"/>
  <c r="F1246" i="9"/>
  <c r="F1178" i="9"/>
  <c r="F1215" i="9"/>
  <c r="F1189" i="9"/>
  <c r="F1162" i="9"/>
  <c r="F1254" i="9"/>
  <c r="F1219" i="9"/>
  <c r="F1295" i="9"/>
  <c r="F1307" i="9"/>
  <c r="F1238" i="9"/>
  <c r="F1316" i="9"/>
  <c r="F1304" i="9"/>
  <c r="F1280" i="9"/>
  <c r="F1278" i="9"/>
  <c r="F1258" i="9"/>
  <c r="F1154" i="9"/>
  <c r="F1292" i="9"/>
  <c r="F1156" i="9"/>
  <c r="AZ1036" i="9"/>
  <c r="AV1067" i="9"/>
  <c r="F1067" i="9" s="1"/>
  <c r="AX1067" i="9"/>
  <c r="AY1067" i="9" s="1"/>
  <c r="AV1005" i="9"/>
  <c r="AV1036" i="9"/>
  <c r="F1036" i="9" s="1"/>
  <c r="AV1084" i="9"/>
  <c r="F1099" i="9"/>
  <c r="F1105" i="9"/>
  <c r="F1095" i="9"/>
  <c r="AV1051" i="9"/>
  <c r="F1051" i="9" s="1"/>
  <c r="AX1051" i="9"/>
  <c r="AY1051" i="9" s="1"/>
  <c r="AZ1076" i="9"/>
  <c r="F1097" i="9"/>
  <c r="AV1076" i="9"/>
  <c r="F1076" i="9" s="1"/>
  <c r="AZ1084" i="9"/>
  <c r="AX990" i="9"/>
  <c r="AY990" i="9" s="1"/>
  <c r="AZ665" i="9"/>
  <c r="AV665" i="9"/>
  <c r="F665" i="9" s="1"/>
  <c r="AZ1046" i="9"/>
  <c r="AZ994" i="9"/>
  <c r="AZ1050" i="9"/>
  <c r="AX987" i="9"/>
  <c r="AY987" i="9" s="1"/>
  <c r="AX934" i="9"/>
  <c r="AY934" i="9" s="1"/>
  <c r="AZ990" i="9"/>
  <c r="AX994" i="9"/>
  <c r="AY994" i="9" s="1"/>
  <c r="AV983" i="9"/>
  <c r="F983" i="9" s="1"/>
  <c r="AV1055" i="9"/>
  <c r="AX1055" i="9"/>
  <c r="AY1055" i="9" s="1"/>
  <c r="AZ1005" i="9"/>
  <c r="F1052" i="9"/>
  <c r="F1032" i="9"/>
  <c r="F1060" i="9"/>
  <c r="F1075" i="9"/>
  <c r="F1063" i="9"/>
  <c r="F1034" i="9"/>
  <c r="F1043" i="9"/>
  <c r="F1071" i="9"/>
  <c r="F1040" i="9"/>
  <c r="AV1070" i="9"/>
  <c r="F1068" i="9"/>
  <c r="F1047" i="9"/>
  <c r="AX1050" i="9"/>
  <c r="AY1050" i="9" s="1"/>
  <c r="AZ987" i="9"/>
  <c r="AZ1070" i="9"/>
  <c r="AZ975" i="9"/>
  <c r="F1015" i="9"/>
  <c r="AV975" i="9"/>
  <c r="F971" i="9"/>
  <c r="AX991" i="9"/>
  <c r="AY991" i="9" s="1"/>
  <c r="F973" i="9"/>
  <c r="AV991" i="9"/>
  <c r="AX983" i="9"/>
  <c r="AY983" i="9" s="1"/>
  <c r="F982" i="9"/>
  <c r="F987" i="9"/>
  <c r="AV986" i="9"/>
  <c r="AV978" i="9"/>
  <c r="F978" i="9" s="1"/>
  <c r="AZ982" i="9"/>
  <c r="AX982" i="9"/>
  <c r="AY982" i="9" s="1"/>
  <c r="AV921" i="9"/>
  <c r="AX920" i="9"/>
  <c r="AY920" i="9" s="1"/>
  <c r="AZ978" i="9"/>
  <c r="AZ973" i="9"/>
  <c r="AV934" i="9"/>
  <c r="F934" i="9" s="1"/>
  <c r="AX973" i="9"/>
  <c r="AY973" i="9" s="1"/>
  <c r="AV930" i="9"/>
  <c r="F930" i="9" s="1"/>
  <c r="AX941" i="9"/>
  <c r="AY941" i="9" s="1"/>
  <c r="AZ930" i="9"/>
  <c r="AV941" i="9"/>
  <c r="AX986" i="9"/>
  <c r="AY986" i="9" s="1"/>
  <c r="AV953" i="9"/>
  <c r="F953" i="9" s="1"/>
  <c r="AX953" i="9"/>
  <c r="AY953" i="9" s="1"/>
  <c r="F998" i="9"/>
  <c r="F1005" i="9"/>
  <c r="AZ1013" i="9"/>
  <c r="F976" i="9"/>
  <c r="AX1002" i="9"/>
  <c r="AY1002" i="9" s="1"/>
  <c r="AV1002" i="9"/>
  <c r="AV1013" i="9"/>
  <c r="F1009" i="9"/>
  <c r="AZ920" i="9"/>
  <c r="AX921" i="9"/>
  <c r="AY921" i="9" s="1"/>
  <c r="AZ915" i="9"/>
  <c r="AV881" i="9"/>
  <c r="F881" i="9" s="1"/>
  <c r="AZ881" i="9"/>
  <c r="AV915" i="9"/>
  <c r="AZ961" i="9"/>
  <c r="AV961" i="9"/>
  <c r="AZ964" i="9"/>
  <c r="AZ933" i="9"/>
  <c r="AX880" i="9"/>
  <c r="AY880" i="9" s="1"/>
  <c r="AZ923" i="9"/>
  <c r="AX964" i="9"/>
  <c r="AY964" i="9" s="1"/>
  <c r="AV880" i="9"/>
  <c r="F880" i="9" s="1"/>
  <c r="AX933" i="9"/>
  <c r="AY933" i="9" s="1"/>
  <c r="AZ886" i="9"/>
  <c r="AX869" i="9"/>
  <c r="AY869" i="9" s="1"/>
  <c r="AZ869" i="9"/>
  <c r="AZ910" i="9"/>
  <c r="AZ956" i="9"/>
  <c r="AX910" i="9"/>
  <c r="AY910" i="9" s="1"/>
  <c r="AX956" i="9"/>
  <c r="AY956" i="9" s="1"/>
  <c r="F942" i="9"/>
  <c r="F910" i="9"/>
  <c r="AX886" i="9"/>
  <c r="AY886" i="9" s="1"/>
  <c r="AZ942" i="9"/>
  <c r="F912" i="9"/>
  <c r="F922" i="9"/>
  <c r="F938" i="9"/>
  <c r="F933" i="9"/>
  <c r="F950" i="9"/>
  <c r="F945" i="9"/>
  <c r="F914" i="9"/>
  <c r="AX942" i="9"/>
  <c r="AY942" i="9" s="1"/>
  <c r="F892" i="9"/>
  <c r="AX716" i="9"/>
  <c r="AY716" i="9" s="1"/>
  <c r="AV849" i="9"/>
  <c r="AX849" i="9"/>
  <c r="AY849" i="9" s="1"/>
  <c r="AZ716" i="9"/>
  <c r="AX892" i="9"/>
  <c r="AY892" i="9" s="1"/>
  <c r="AV923" i="9"/>
  <c r="AV829" i="9"/>
  <c r="F829" i="9" s="1"/>
  <c r="F864" i="9"/>
  <c r="AV918" i="9"/>
  <c r="AZ918" i="9"/>
  <c r="F861" i="9"/>
  <c r="AZ730" i="9"/>
  <c r="AZ861" i="9"/>
  <c r="AV867" i="9"/>
  <c r="AZ858" i="9"/>
  <c r="AX861" i="9"/>
  <c r="AY861" i="9" s="1"/>
  <c r="AX730" i="9"/>
  <c r="AY730" i="9" s="1"/>
  <c r="AV890" i="9"/>
  <c r="AZ892" i="9"/>
  <c r="AV790" i="9"/>
  <c r="F790" i="9" s="1"/>
  <c r="AX867" i="9"/>
  <c r="AY867" i="9" s="1"/>
  <c r="AX858" i="9"/>
  <c r="AY858" i="9" s="1"/>
  <c r="AX890" i="9"/>
  <c r="AY890" i="9" s="1"/>
  <c r="AV902" i="9"/>
  <c r="AZ895" i="9"/>
  <c r="AZ899" i="9"/>
  <c r="AX899" i="9"/>
  <c r="AY899" i="9" s="1"/>
  <c r="AX884" i="9"/>
  <c r="AY884" i="9" s="1"/>
  <c r="AV873" i="9"/>
  <c r="F873" i="9" s="1"/>
  <c r="AZ873" i="9"/>
  <c r="AX872" i="9"/>
  <c r="AY872" i="9" s="1"/>
  <c r="AV884" i="9"/>
  <c r="AX895" i="9"/>
  <c r="AY895" i="9" s="1"/>
  <c r="AX889" i="9"/>
  <c r="AY889" i="9" s="1"/>
  <c r="AX902" i="9"/>
  <c r="AY902" i="9" s="1"/>
  <c r="F897" i="9"/>
  <c r="F889" i="9"/>
  <c r="F859" i="9"/>
  <c r="F869" i="9"/>
  <c r="AV872" i="9"/>
  <c r="F858" i="9"/>
  <c r="AZ889" i="9"/>
  <c r="F890" i="9"/>
  <c r="F857" i="9"/>
  <c r="F882" i="9"/>
  <c r="AZ753" i="9"/>
  <c r="AZ842" i="9"/>
  <c r="F678" i="9"/>
  <c r="F677" i="9"/>
  <c r="AX789" i="9"/>
  <c r="AY789" i="9" s="1"/>
  <c r="AZ790" i="9"/>
  <c r="AV842" i="9"/>
  <c r="AX779" i="9"/>
  <c r="AY779" i="9" s="1"/>
  <c r="AZ781" i="9"/>
  <c r="AX781" i="9"/>
  <c r="AY781" i="9" s="1"/>
  <c r="AZ779" i="9"/>
  <c r="AZ789" i="9"/>
  <c r="AV804" i="9"/>
  <c r="F804" i="9" s="1"/>
  <c r="AZ770" i="9"/>
  <c r="AX804" i="9"/>
  <c r="AY804" i="9" s="1"/>
  <c r="AZ773" i="9"/>
  <c r="F737" i="9"/>
  <c r="AX832" i="9"/>
  <c r="AY832" i="9" s="1"/>
  <c r="F755" i="9"/>
  <c r="F798" i="9"/>
  <c r="F828" i="9"/>
  <c r="F775" i="9"/>
  <c r="AX841" i="9"/>
  <c r="AY841" i="9" s="1"/>
  <c r="F744" i="9"/>
  <c r="F813" i="9"/>
  <c r="F751" i="9"/>
  <c r="F748" i="9"/>
  <c r="AV832" i="9"/>
  <c r="F767" i="9"/>
  <c r="F809" i="9"/>
  <c r="F763" i="9"/>
  <c r="F759" i="9"/>
  <c r="F743" i="9"/>
  <c r="F820" i="9"/>
  <c r="AX753" i="9"/>
  <c r="AY753" i="9" s="1"/>
  <c r="F816" i="9"/>
  <c r="AZ841" i="9"/>
  <c r="AZ829" i="9"/>
  <c r="F716" i="9"/>
  <c r="AX761" i="9"/>
  <c r="AY761" i="9" s="1"/>
  <c r="AZ761" i="9"/>
  <c r="AZ767" i="9"/>
  <c r="AX766" i="9"/>
  <c r="AY766" i="9" s="1"/>
  <c r="AZ771" i="9"/>
  <c r="AV766" i="9"/>
  <c r="F766" i="9" s="1"/>
  <c r="AX616" i="9"/>
  <c r="AY616" i="9" s="1"/>
  <c r="F686" i="9"/>
  <c r="F670" i="9"/>
  <c r="F674" i="9"/>
  <c r="F695" i="9"/>
  <c r="F699" i="9"/>
  <c r="F715" i="9"/>
  <c r="F690" i="9"/>
  <c r="F703" i="9"/>
  <c r="AX767" i="9"/>
  <c r="AY767" i="9" s="1"/>
  <c r="F672" i="9"/>
  <c r="F668" i="9"/>
  <c r="AX770" i="9"/>
  <c r="AY770" i="9" s="1"/>
  <c r="F706" i="9"/>
  <c r="F683" i="9"/>
  <c r="F666" i="9"/>
  <c r="AV771" i="9"/>
  <c r="AV773" i="9"/>
  <c r="AX768" i="9"/>
  <c r="AY768" i="9" s="1"/>
  <c r="AZ768" i="9"/>
  <c r="AV768" i="9"/>
  <c r="F649" i="9"/>
  <c r="F653" i="9"/>
  <c r="AZ690" i="9"/>
  <c r="AV658" i="9"/>
  <c r="F658" i="9" s="1"/>
  <c r="F634" i="9"/>
  <c r="AZ656" i="9"/>
  <c r="F637" i="9"/>
  <c r="F607" i="9"/>
  <c r="F622" i="9"/>
  <c r="F620" i="9"/>
  <c r="AZ616" i="9"/>
  <c r="AZ658" i="9"/>
  <c r="AV656" i="9"/>
  <c r="F656" i="9" s="1"/>
  <c r="AV717" i="9"/>
  <c r="F717" i="9" s="1"/>
  <c r="AV720" i="9"/>
  <c r="AX720" i="9"/>
  <c r="AY720" i="9" s="1"/>
  <c r="AZ676" i="9"/>
  <c r="AZ717" i="9"/>
  <c r="AV676" i="9"/>
  <c r="AX690" i="9"/>
  <c r="AY690" i="9" s="1"/>
  <c r="AX693" i="9"/>
  <c r="AY693" i="9" s="1"/>
  <c r="AZ693" i="9"/>
  <c r="F646" i="9"/>
  <c r="F635" i="9"/>
  <c r="F628" i="9"/>
  <c r="F626" i="9"/>
  <c r="AZ611" i="9"/>
  <c r="AV611" i="9"/>
  <c r="AZ626" i="9"/>
  <c r="AX626" i="9"/>
  <c r="AY626" i="9" s="1"/>
  <c r="AX671" i="9"/>
  <c r="AY671" i="9" s="1"/>
  <c r="AZ671" i="9"/>
  <c r="AZ603" i="9"/>
  <c r="AV697" i="9"/>
  <c r="F697" i="9" s="1"/>
  <c r="AX603" i="9"/>
  <c r="AY603" i="9" s="1"/>
  <c r="AX660" i="9"/>
  <c r="AY660" i="9" s="1"/>
  <c r="AZ660" i="9"/>
  <c r="AZ606" i="9"/>
  <c r="AZ574" i="9"/>
  <c r="AZ604" i="9"/>
  <c r="AV574" i="9"/>
  <c r="F574" i="9" s="1"/>
  <c r="AX606" i="9"/>
  <c r="AY606" i="9" s="1"/>
  <c r="AX604" i="9"/>
  <c r="AY604" i="9" s="1"/>
  <c r="AZ697" i="9"/>
  <c r="AV575" i="9"/>
  <c r="F575" i="9" s="1"/>
  <c r="AZ614" i="9"/>
  <c r="AX614" i="9"/>
  <c r="AY614" i="9" s="1"/>
  <c r="AZ615" i="9"/>
  <c r="AV615" i="9"/>
  <c r="AX575" i="9"/>
  <c r="AY575" i="9" s="1"/>
  <c r="AZ674" i="9"/>
  <c r="AZ677" i="9"/>
  <c r="AZ670" i="9"/>
  <c r="AX677" i="9"/>
  <c r="AY677" i="9" s="1"/>
  <c r="AX670" i="9"/>
  <c r="AY670" i="9" s="1"/>
  <c r="AX672" i="9"/>
  <c r="AY672" i="9" s="1"/>
  <c r="AZ672" i="9"/>
  <c r="AX674" i="9"/>
  <c r="AY674" i="9" s="1"/>
  <c r="AX622" i="9"/>
  <c r="AY622" i="9" s="1"/>
  <c r="AZ622" i="9"/>
  <c r="AV636" i="9"/>
  <c r="AX636" i="9"/>
  <c r="AY636" i="9" s="1"/>
  <c r="AZ636" i="9"/>
  <c r="AV624" i="9"/>
  <c r="AZ624" i="9"/>
  <c r="AX624" i="9"/>
  <c r="AY624" i="9" s="1"/>
  <c r="AX649" i="9"/>
  <c r="AY649" i="9" s="1"/>
  <c r="AV651" i="9"/>
  <c r="F651" i="9" s="1"/>
  <c r="AX651" i="9"/>
  <c r="AY651" i="9" s="1"/>
  <c r="AU2" i="9"/>
  <c r="AT2" i="9" s="1"/>
  <c r="AZ649" i="9"/>
  <c r="AZ587" i="9"/>
  <c r="AX587" i="9"/>
  <c r="AY587" i="9" s="1"/>
  <c r="AV587" i="9"/>
  <c r="AV860" i="9"/>
  <c r="AZ860" i="9"/>
  <c r="AX860" i="9"/>
  <c r="AY860" i="9" s="1"/>
  <c r="AZ681" i="9"/>
  <c r="AV681" i="9"/>
  <c r="AX681" i="9"/>
  <c r="AY681" i="9" s="1"/>
  <c r="AV780" i="9"/>
  <c r="AZ780" i="9"/>
  <c r="AX780" i="9"/>
  <c r="AY780" i="9" s="1"/>
  <c r="AZ1104" i="9"/>
  <c r="AX1104" i="9"/>
  <c r="AY1104" i="9" s="1"/>
  <c r="AV1104" i="9"/>
  <c r="AV769" i="9"/>
  <c r="AX769" i="9"/>
  <c r="AY769" i="9" s="1"/>
  <c r="AZ769" i="9"/>
  <c r="AX909" i="9"/>
  <c r="AY909" i="9" s="1"/>
  <c r="AV909" i="9"/>
  <c r="AZ909" i="9"/>
  <c r="AZ1048" i="9"/>
  <c r="AX1048" i="9"/>
  <c r="AY1048" i="9" s="1"/>
  <c r="AV1048" i="9"/>
  <c r="AX772" i="9"/>
  <c r="AY772" i="9" s="1"/>
  <c r="AV772" i="9"/>
  <c r="AZ772" i="9"/>
  <c r="AV855" i="9"/>
  <c r="AZ855" i="9"/>
  <c r="AX855" i="9"/>
  <c r="AY855" i="9" s="1"/>
  <c r="AV754" i="9"/>
  <c r="AZ754" i="9"/>
  <c r="AX754" i="9"/>
  <c r="AY754" i="9" s="1"/>
  <c r="AV571" i="9"/>
  <c r="F571" i="9" s="1"/>
  <c r="AZ571" i="9"/>
  <c r="AX571" i="9"/>
  <c r="AY571" i="9" s="1"/>
  <c r="AV619" i="9"/>
  <c r="AZ619" i="9"/>
  <c r="AX619" i="9"/>
  <c r="AY619" i="9" s="1"/>
  <c r="E333" i="9"/>
  <c r="AV794" i="9"/>
  <c r="AX794" i="9"/>
  <c r="AY794" i="9" s="1"/>
  <c r="AZ794" i="9"/>
  <c r="AV917" i="9"/>
  <c r="AZ917" i="9"/>
  <c r="AX917" i="9"/>
  <c r="AY917" i="9" s="1"/>
  <c r="AV874" i="9"/>
  <c r="AZ874" i="9"/>
  <c r="AX874" i="9"/>
  <c r="AY874" i="9" s="1"/>
  <c r="AV1053" i="9"/>
  <c r="AZ1053" i="9"/>
  <c r="AX1053" i="9"/>
  <c r="AY1053" i="9" s="1"/>
  <c r="AV1019" i="9"/>
  <c r="AZ1019" i="9"/>
  <c r="AX1019" i="9"/>
  <c r="AY1019" i="9" s="1"/>
  <c r="AV979" i="9"/>
  <c r="AZ979" i="9"/>
  <c r="AX979" i="9"/>
  <c r="AY979" i="9" s="1"/>
  <c r="AV854" i="9"/>
  <c r="AZ854" i="9"/>
  <c r="AX854" i="9"/>
  <c r="AY854" i="9" s="1"/>
  <c r="AV1069" i="9"/>
  <c r="AX1069" i="9"/>
  <c r="AY1069" i="9" s="1"/>
  <c r="AZ1069" i="9"/>
  <c r="AV972" i="9"/>
  <c r="AZ972" i="9"/>
  <c r="AX972" i="9"/>
  <c r="AY972" i="9" s="1"/>
  <c r="AZ1056" i="9"/>
  <c r="AV1056" i="9"/>
  <c r="AX1056" i="9"/>
  <c r="AY1056" i="9" s="1"/>
  <c r="AV879" i="9"/>
  <c r="AZ879" i="9"/>
  <c r="AX879" i="9"/>
  <c r="AY879" i="9" s="1"/>
  <c r="AV943" i="9"/>
  <c r="AZ943" i="9"/>
  <c r="AX943" i="9"/>
  <c r="AY943" i="9" s="1"/>
  <c r="AV856" i="9"/>
  <c r="AZ856" i="9"/>
  <c r="AX856" i="9"/>
  <c r="AY856" i="9" s="1"/>
  <c r="AX765" i="9"/>
  <c r="AY765" i="9" s="1"/>
  <c r="AZ765" i="9"/>
  <c r="AV765" i="9"/>
  <c r="AV989" i="9"/>
  <c r="AZ989" i="9"/>
  <c r="AX989" i="9"/>
  <c r="AY989" i="9" s="1"/>
  <c r="AV997" i="9"/>
  <c r="AZ997" i="9"/>
  <c r="AX997" i="9"/>
  <c r="AY997" i="9" s="1"/>
  <c r="AV623" i="9"/>
  <c r="AZ623" i="9"/>
  <c r="AX623" i="9"/>
  <c r="AY623" i="9" s="1"/>
  <c r="AV888" i="9"/>
  <c r="AZ888" i="9"/>
  <c r="AX888" i="9"/>
  <c r="AY888" i="9" s="1"/>
  <c r="C192" i="9"/>
  <c r="B192" i="9"/>
  <c r="A193" i="9"/>
  <c r="AV689" i="9"/>
  <c r="AZ689" i="9"/>
  <c r="AX689" i="9"/>
  <c r="AY689" i="9" s="1"/>
  <c r="AV1085" i="9"/>
  <c r="AZ1085" i="9"/>
  <c r="AX1085" i="9"/>
  <c r="AY1085" i="9" s="1"/>
  <c r="AV865" i="9"/>
  <c r="AZ865" i="9"/>
  <c r="AX865" i="9"/>
  <c r="AY865" i="9" s="1"/>
  <c r="AV757" i="9"/>
  <c r="AX757" i="9"/>
  <c r="AY757" i="9" s="1"/>
  <c r="AZ757" i="9"/>
  <c r="D71" i="9"/>
  <c r="F70" i="9"/>
  <c r="AV774" i="9"/>
  <c r="AZ774" i="9"/>
  <c r="AX774" i="9"/>
  <c r="AY774" i="9" s="1"/>
  <c r="AZ984" i="9"/>
  <c r="AX984" i="9"/>
  <c r="AY984" i="9" s="1"/>
  <c r="AV984" i="9"/>
  <c r="AV625" i="9"/>
  <c r="AX625" i="9"/>
  <c r="AY625" i="9" s="1"/>
  <c r="AZ625" i="9"/>
  <c r="AV752" i="9"/>
  <c r="AZ752" i="9"/>
  <c r="AX752" i="9"/>
  <c r="AY752" i="9" s="1"/>
  <c r="AV919" i="9"/>
  <c r="AZ919" i="9"/>
  <c r="AX919" i="9"/>
  <c r="AY919" i="9" s="1"/>
  <c r="AV927" i="9"/>
  <c r="AZ927" i="9"/>
  <c r="AX927" i="9"/>
  <c r="AY927" i="9" s="1"/>
  <c r="AV631" i="9"/>
  <c r="AZ631" i="9"/>
  <c r="AX631" i="9"/>
  <c r="AY631" i="9" s="1"/>
  <c r="E288" i="9"/>
  <c r="AV742" i="9"/>
  <c r="AX742" i="9"/>
  <c r="AY742" i="9" s="1"/>
  <c r="AZ742" i="9"/>
  <c r="AV652" i="9"/>
  <c r="F652" i="9" s="1"/>
  <c r="AX652" i="9"/>
  <c r="AY652" i="9" s="1"/>
  <c r="AZ652" i="9"/>
  <c r="AV1010" i="9"/>
  <c r="AZ1010" i="9"/>
  <c r="AX1010" i="9"/>
  <c r="AY1010" i="9" s="1"/>
  <c r="AV797" i="9"/>
  <c r="AX797" i="9"/>
  <c r="AY797" i="9" s="1"/>
  <c r="AZ797" i="9"/>
  <c r="AZ1072" i="9"/>
  <c r="AX1072" i="9"/>
  <c r="AY1072" i="9" s="1"/>
  <c r="AV1072" i="9"/>
  <c r="AV629" i="9"/>
  <c r="AZ629" i="9"/>
  <c r="AX629" i="9"/>
  <c r="AY629" i="9" s="1"/>
  <c r="AZ1023" i="9"/>
  <c r="AX1023" i="9"/>
  <c r="AY1023" i="9" s="1"/>
  <c r="AV1023" i="9"/>
  <c r="AX724" i="9"/>
  <c r="AY724" i="9" s="1"/>
  <c r="AV724" i="9"/>
  <c r="AZ724" i="9"/>
  <c r="AZ1064" i="9"/>
  <c r="AX1064" i="9"/>
  <c r="AY1064" i="9" s="1"/>
  <c r="AV1064" i="9"/>
  <c r="AV825" i="9"/>
  <c r="AZ825" i="9"/>
  <c r="AX825" i="9"/>
  <c r="AY825" i="9" s="1"/>
  <c r="AV776" i="9"/>
  <c r="AZ776" i="9"/>
  <c r="AX776" i="9"/>
  <c r="AY776" i="9" s="1"/>
  <c r="AV688" i="9"/>
  <c r="F688" i="9" s="1"/>
  <c r="AX688" i="9"/>
  <c r="AY688" i="9" s="1"/>
  <c r="AZ688" i="9"/>
  <c r="AV711" i="9"/>
  <c r="AX711" i="9"/>
  <c r="AY711" i="9" s="1"/>
  <c r="AZ711" i="9"/>
  <c r="AV741" i="9"/>
  <c r="AZ741" i="9"/>
  <c r="AX741" i="9"/>
  <c r="AY741" i="9" s="1"/>
  <c r="AZ1059" i="9"/>
  <c r="AX1059" i="9"/>
  <c r="AY1059" i="9" s="1"/>
  <c r="AV1059" i="9"/>
  <c r="AZ795" i="9"/>
  <c r="AV795" i="9"/>
  <c r="AX795" i="9"/>
  <c r="AY795" i="9" s="1"/>
  <c r="AV1109" i="9"/>
  <c r="AZ1109" i="9"/>
  <c r="AX1109" i="9"/>
  <c r="AY1109" i="9" s="1"/>
  <c r="AF593" i="9"/>
  <c r="E593" i="9" s="1"/>
  <c r="E592" i="9"/>
  <c r="AV932" i="9"/>
  <c r="AZ932" i="9"/>
  <c r="AX932" i="9"/>
  <c r="AY932" i="9" s="1"/>
  <c r="AV612" i="9"/>
  <c r="AR612" i="9" s="1"/>
  <c r="AX612" i="9"/>
  <c r="AY612" i="9" s="1"/>
  <c r="AZ612" i="9"/>
  <c r="AV618" i="9"/>
  <c r="AX618" i="9"/>
  <c r="AY618" i="9" s="1"/>
  <c r="AZ618" i="9"/>
  <c r="AZ1096" i="9"/>
  <c r="AX1096" i="9"/>
  <c r="AY1096" i="9" s="1"/>
  <c r="AV1096" i="9"/>
  <c r="AZ1089" i="9"/>
  <c r="AX1089" i="9"/>
  <c r="AY1089" i="9" s="1"/>
  <c r="AV1089" i="9"/>
  <c r="AV602" i="9"/>
  <c r="F602" i="9" s="1"/>
  <c r="AX602" i="9"/>
  <c r="AY602" i="9" s="1"/>
  <c r="AZ602" i="9"/>
  <c r="AV733" i="9"/>
  <c r="AZ733" i="9"/>
  <c r="AX733" i="9"/>
  <c r="AY733" i="9" s="1"/>
  <c r="AV796" i="9"/>
  <c r="AZ796" i="9"/>
  <c r="AX796" i="9"/>
  <c r="AY796" i="9" s="1"/>
  <c r="AV1077" i="9"/>
  <c r="AZ1077" i="9"/>
  <c r="AX1077" i="9"/>
  <c r="AY1077" i="9" s="1"/>
  <c r="E268" i="9"/>
  <c r="AV578" i="9"/>
  <c r="F578" i="9" s="1"/>
  <c r="AX578" i="9"/>
  <c r="AY578" i="9" s="1"/>
  <c r="AZ578" i="9"/>
  <c r="AZ993" i="9"/>
  <c r="AX993" i="9"/>
  <c r="AY993" i="9" s="1"/>
  <c r="AV993" i="9"/>
  <c r="AV663" i="9"/>
  <c r="F663" i="9" s="1"/>
  <c r="AZ663" i="9"/>
  <c r="AX663" i="9"/>
  <c r="AY663" i="9" s="1"/>
  <c r="AV1093" i="9"/>
  <c r="AZ1093" i="9"/>
  <c r="AX1093" i="9"/>
  <c r="AY1093" i="9" s="1"/>
  <c r="A118" i="9"/>
  <c r="C117" i="9"/>
  <c r="B117" i="9"/>
  <c r="AV712" i="9"/>
  <c r="AZ712" i="9"/>
  <c r="AX712" i="9"/>
  <c r="AY712" i="9" s="1"/>
  <c r="E308" i="9"/>
  <c r="E465" i="9"/>
  <c r="AV579" i="9"/>
  <c r="F579" i="9" s="1"/>
  <c r="AZ579" i="9"/>
  <c r="AX579" i="9"/>
  <c r="AY579" i="9" s="1"/>
  <c r="AV573" i="9"/>
  <c r="F573" i="9" s="1"/>
  <c r="AZ573" i="9"/>
  <c r="AX573" i="9"/>
  <c r="AY573" i="9" s="1"/>
  <c r="AV876" i="9"/>
  <c r="AZ876" i="9"/>
  <c r="AX876" i="9"/>
  <c r="AY876" i="9" s="1"/>
  <c r="AZ992" i="9"/>
  <c r="AX992" i="9"/>
  <c r="AY992" i="9" s="1"/>
  <c r="AV992" i="9"/>
  <c r="AG517" i="9"/>
  <c r="AX517" i="9"/>
  <c r="AY517" i="9" s="1"/>
  <c r="AV517" i="9"/>
  <c r="AZ517" i="9"/>
  <c r="AV731" i="9"/>
  <c r="AZ731" i="9"/>
  <c r="AX731" i="9"/>
  <c r="AY731" i="9" s="1"/>
  <c r="AV650" i="9"/>
  <c r="AZ650" i="9"/>
  <c r="AX650" i="9"/>
  <c r="AY650" i="9" s="1"/>
  <c r="AV627" i="9"/>
  <c r="AZ627" i="9"/>
  <c r="AX627" i="9"/>
  <c r="AY627" i="9" s="1"/>
  <c r="AV981" i="9"/>
  <c r="AZ981" i="9"/>
  <c r="AX981" i="9"/>
  <c r="AY981" i="9" s="1"/>
  <c r="AV868" i="9"/>
  <c r="AX868" i="9"/>
  <c r="AY868" i="9" s="1"/>
  <c r="AZ868" i="9"/>
  <c r="AV1061" i="9"/>
  <c r="AZ1061" i="9"/>
  <c r="AX1061" i="9"/>
  <c r="AY1061" i="9" s="1"/>
  <c r="D85" i="9"/>
  <c r="F84" i="9"/>
  <c r="AV684" i="9"/>
  <c r="F684" i="9" s="1"/>
  <c r="AX684" i="9"/>
  <c r="AY684" i="9" s="1"/>
  <c r="AZ684" i="9"/>
  <c r="AV572" i="9"/>
  <c r="F572" i="9" s="1"/>
  <c r="AZ572" i="9"/>
  <c r="AX572" i="9"/>
  <c r="AY572" i="9" s="1"/>
  <c r="AX1027" i="9"/>
  <c r="AY1027" i="9" s="1"/>
  <c r="AV1027" i="9"/>
  <c r="AZ1027" i="9"/>
  <c r="AV1029" i="9"/>
  <c r="AZ1029" i="9"/>
  <c r="AX1029" i="9"/>
  <c r="AY1029" i="9" s="1"/>
  <c r="AX736" i="9"/>
  <c r="AY736" i="9" s="1"/>
  <c r="AZ736" i="9"/>
  <c r="AV736" i="9"/>
  <c r="AZ985" i="9"/>
  <c r="AX985" i="9"/>
  <c r="AY985" i="9" s="1"/>
  <c r="AV985" i="9"/>
  <c r="AV977" i="9"/>
  <c r="AZ977" i="9"/>
  <c r="AX977" i="9"/>
  <c r="AY977" i="9" s="1"/>
  <c r="AV968" i="9"/>
  <c r="AZ968" i="9"/>
  <c r="AX968" i="9"/>
  <c r="AY968" i="9" s="1"/>
  <c r="AV685" i="9"/>
  <c r="AZ685" i="9"/>
  <c r="AX685" i="9"/>
  <c r="AY685" i="9" s="1"/>
  <c r="AV963" i="9"/>
  <c r="AX963" i="9"/>
  <c r="AY963" i="9" s="1"/>
  <c r="AZ963" i="9"/>
  <c r="C56" i="9"/>
  <c r="B56" i="9"/>
  <c r="A57" i="9"/>
  <c r="AZ926" i="9"/>
  <c r="AV926" i="9"/>
  <c r="AX926" i="9"/>
  <c r="AY926" i="9" s="1"/>
  <c r="AZ595" i="9"/>
  <c r="AX595" i="9"/>
  <c r="AY595" i="9" s="1"/>
  <c r="AV595" i="9"/>
  <c r="AV621" i="9"/>
  <c r="AX621" i="9"/>
  <c r="AY621" i="9" s="1"/>
  <c r="AZ621" i="9"/>
  <c r="AZ777" i="9"/>
  <c r="AV777" i="9"/>
  <c r="AX777" i="9"/>
  <c r="AY777" i="9" s="1"/>
  <c r="A42" i="9"/>
  <c r="C41" i="9"/>
  <c r="F41" i="9"/>
  <c r="B41" i="9"/>
  <c r="AV946" i="9"/>
  <c r="AZ946" i="9"/>
  <c r="AX946" i="9"/>
  <c r="AY946" i="9" s="1"/>
  <c r="AV905" i="9"/>
  <c r="AZ905" i="9"/>
  <c r="AX905" i="9"/>
  <c r="AY905" i="9" s="1"/>
  <c r="AV1021" i="9"/>
  <c r="AZ1021" i="9"/>
  <c r="AX1021" i="9"/>
  <c r="AY1021" i="9" s="1"/>
  <c r="AV722" i="9"/>
  <c r="AX722" i="9"/>
  <c r="AY722" i="9" s="1"/>
  <c r="AZ722" i="9"/>
  <c r="AV830" i="9"/>
  <c r="AZ830" i="9"/>
  <c r="AX830" i="9"/>
  <c r="AY830" i="9" s="1"/>
  <c r="AV732" i="9"/>
  <c r="AZ732" i="9"/>
  <c r="AX732" i="9"/>
  <c r="AY732" i="9" s="1"/>
  <c r="AZ788" i="9"/>
  <c r="AV788" i="9"/>
  <c r="AX788" i="9"/>
  <c r="AY788" i="9" s="1"/>
  <c r="AV907" i="9"/>
  <c r="AZ907" i="9"/>
  <c r="AX907" i="9"/>
  <c r="AY907" i="9" s="1"/>
  <c r="AV696" i="9"/>
  <c r="F696" i="9" s="1"/>
  <c r="AZ696" i="9"/>
  <c r="AX696" i="9"/>
  <c r="AY696" i="9" s="1"/>
  <c r="AZ1080" i="9"/>
  <c r="AX1080" i="9"/>
  <c r="AY1080" i="9" s="1"/>
  <c r="AV1080" i="9"/>
  <c r="AZ838" i="9"/>
  <c r="AX838" i="9"/>
  <c r="AY838" i="9" s="1"/>
  <c r="AV838" i="9"/>
  <c r="AV898" i="9"/>
  <c r="AZ898" i="9"/>
  <c r="AX898" i="9"/>
  <c r="AY898" i="9" s="1"/>
  <c r="E209" i="9"/>
  <c r="F643" i="9"/>
  <c r="AX1033" i="9"/>
  <c r="AY1033" i="9" s="1"/>
  <c r="AZ1033" i="9"/>
  <c r="AV1033" i="9"/>
  <c r="AV887" i="9"/>
  <c r="AZ887" i="9"/>
  <c r="AX887" i="9"/>
  <c r="AY887" i="9" s="1"/>
  <c r="AX1031" i="9"/>
  <c r="AY1031" i="9" s="1"/>
  <c r="AV1031" i="9"/>
  <c r="AZ1031" i="9"/>
  <c r="AX893" i="9"/>
  <c r="AY893" i="9" s="1"/>
  <c r="AV893" i="9"/>
  <c r="AZ893" i="9"/>
  <c r="AZ870" i="9"/>
  <c r="AX870" i="9"/>
  <c r="AY870" i="9" s="1"/>
  <c r="AV870" i="9"/>
  <c r="AV1101" i="9"/>
  <c r="AZ1101" i="9"/>
  <c r="AX1101" i="9"/>
  <c r="AY1101" i="9" s="1"/>
  <c r="AZ958" i="9"/>
  <c r="AX958" i="9"/>
  <c r="AY958" i="9" s="1"/>
  <c r="AV958" i="9"/>
  <c r="AV610" i="9"/>
  <c r="AZ610" i="9"/>
  <c r="AX610" i="9"/>
  <c r="AY610" i="9" s="1"/>
  <c r="B9" i="20"/>
  <c r="B414" i="9"/>
  <c r="AV782" i="9"/>
  <c r="AZ782" i="9"/>
  <c r="AX782" i="9"/>
  <c r="AY782" i="9" s="1"/>
  <c r="AV605" i="9"/>
  <c r="AZ605" i="9"/>
  <c r="AX605" i="9"/>
  <c r="AY605" i="9" s="1"/>
  <c r="AZ913" i="9"/>
  <c r="AX913" i="9"/>
  <c r="AY913" i="9" s="1"/>
  <c r="AV913" i="9"/>
  <c r="AX954" i="9"/>
  <c r="AY954" i="9" s="1"/>
  <c r="AV954" i="9"/>
  <c r="AZ954" i="9"/>
  <c r="A104" i="9"/>
  <c r="C103" i="9"/>
  <c r="B103" i="9"/>
  <c r="AV812" i="9"/>
  <c r="AX812" i="9"/>
  <c r="AY812" i="9" s="1"/>
  <c r="AZ812" i="9"/>
  <c r="AV837" i="9"/>
  <c r="AZ837" i="9"/>
  <c r="AX837" i="9"/>
  <c r="AY837" i="9" s="1"/>
  <c r="AV655" i="9"/>
  <c r="F655" i="9" s="1"/>
  <c r="AX655" i="9"/>
  <c r="AY655" i="9" s="1"/>
  <c r="AZ655" i="9"/>
  <c r="AX785" i="9"/>
  <c r="AY785" i="9" s="1"/>
  <c r="AZ785" i="9"/>
  <c r="AV785" i="9"/>
  <c r="AV878" i="9"/>
  <c r="AZ878" i="9"/>
  <c r="AX878" i="9"/>
  <c r="AY878" i="9" s="1"/>
  <c r="AV824" i="9"/>
  <c r="AX824" i="9"/>
  <c r="AY824" i="9" s="1"/>
  <c r="AZ824" i="9"/>
  <c r="E255" i="9"/>
  <c r="AV1037" i="9"/>
  <c r="AZ1037" i="9"/>
  <c r="AX1037" i="9"/>
  <c r="AY1037" i="9" s="1"/>
  <c r="AX988" i="9"/>
  <c r="AY988" i="9" s="1"/>
  <c r="AV988" i="9"/>
  <c r="AZ988" i="9"/>
  <c r="AV758" i="9"/>
  <c r="AX758" i="9"/>
  <c r="AY758" i="9" s="1"/>
  <c r="AZ758" i="9"/>
  <c r="AV654" i="9"/>
  <c r="AZ654" i="9"/>
  <c r="AX654" i="9"/>
  <c r="AY654" i="9" s="1"/>
  <c r="AZ966" i="9"/>
  <c r="AX966" i="9"/>
  <c r="AY966" i="9" s="1"/>
  <c r="AV966" i="9"/>
  <c r="AV896" i="9"/>
  <c r="AZ896" i="9"/>
  <c r="AX896" i="9"/>
  <c r="AY896" i="9" s="1"/>
  <c r="AV725" i="9"/>
  <c r="AZ725" i="9"/>
  <c r="AX725" i="9"/>
  <c r="AY725" i="9" s="1"/>
  <c r="AV970" i="9"/>
  <c r="AZ970" i="9"/>
  <c r="AX970" i="9"/>
  <c r="AY970" i="9" s="1"/>
  <c r="AV800" i="9"/>
  <c r="AX800" i="9"/>
  <c r="AY800" i="9" s="1"/>
  <c r="AZ800" i="9"/>
  <c r="AV608" i="9"/>
  <c r="AR608" i="9" s="1"/>
  <c r="AZ608" i="9"/>
  <c r="AX608" i="9"/>
  <c r="AY608" i="9" s="1"/>
  <c r="AV805" i="9"/>
  <c r="AX805" i="9"/>
  <c r="AY805" i="9" s="1"/>
  <c r="AZ805" i="9"/>
  <c r="AZ764" i="9"/>
  <c r="AX764" i="9"/>
  <c r="AY764" i="9" s="1"/>
  <c r="AV764" i="9"/>
  <c r="AV802" i="9"/>
  <c r="AZ802" i="9"/>
  <c r="AX802" i="9"/>
  <c r="AY802" i="9" s="1"/>
  <c r="AZ675" i="9"/>
  <c r="AV675" i="9"/>
  <c r="AR675" i="9" s="1"/>
  <c r="AX675" i="9"/>
  <c r="AY675" i="9" s="1"/>
  <c r="AV641" i="9"/>
  <c r="AZ641" i="9"/>
  <c r="AX641" i="9"/>
  <c r="AY641" i="9" s="1"/>
  <c r="AV924" i="9"/>
  <c r="AZ924" i="9"/>
  <c r="AX924" i="9"/>
  <c r="AY924" i="9" s="1"/>
  <c r="AV687" i="9"/>
  <c r="AZ687" i="9"/>
  <c r="AX687" i="9"/>
  <c r="AY687" i="9" s="1"/>
  <c r="AV1014" i="9"/>
  <c r="AZ1014" i="9"/>
  <c r="AX1014" i="9"/>
  <c r="AY1014" i="9" s="1"/>
  <c r="AV648" i="9"/>
  <c r="F648" i="9" s="1"/>
  <c r="AX648" i="9"/>
  <c r="AY648" i="9" s="1"/>
  <c r="AZ648" i="9"/>
  <c r="AV709" i="9"/>
  <c r="F709" i="9" s="1"/>
  <c r="AZ709" i="9"/>
  <c r="AX709" i="9"/>
  <c r="AY709" i="9" s="1"/>
  <c r="AV1045" i="9"/>
  <c r="AZ1045" i="9"/>
  <c r="AX1045" i="9"/>
  <c r="AY1045" i="9" s="1"/>
  <c r="AV901" i="9"/>
  <c r="AX901" i="9"/>
  <c r="AY901" i="9" s="1"/>
  <c r="AZ901" i="9"/>
  <c r="AV845" i="9"/>
  <c r="AZ845" i="9"/>
  <c r="AX845" i="9"/>
  <c r="AY845" i="9" s="1"/>
  <c r="AV669" i="9"/>
  <c r="AR670" i="9" s="1"/>
  <c r="AZ669" i="9"/>
  <c r="AX669" i="9"/>
  <c r="AY669" i="9" s="1"/>
  <c r="AZ935" i="9"/>
  <c r="AX935" i="9"/>
  <c r="AY935" i="9" s="1"/>
  <c r="AV935" i="9"/>
  <c r="AV821" i="9"/>
  <c r="AX821" i="9"/>
  <c r="AY821" i="9" s="1"/>
  <c r="AZ821" i="9"/>
  <c r="AV694" i="9"/>
  <c r="AZ694" i="9"/>
  <c r="AX694" i="9"/>
  <c r="AY694" i="9" s="1"/>
  <c r="AZ807" i="9"/>
  <c r="AX807" i="9"/>
  <c r="AY807" i="9" s="1"/>
  <c r="AV807" i="9"/>
  <c r="AV847" i="9"/>
  <c r="AZ847" i="9"/>
  <c r="AX847" i="9"/>
  <c r="AY847" i="9" s="1"/>
  <c r="AV974" i="9"/>
  <c r="AZ974" i="9"/>
  <c r="AX974" i="9"/>
  <c r="AY974" i="9" s="1"/>
  <c r="AV819" i="9"/>
  <c r="AZ819" i="9"/>
  <c r="AX819" i="9"/>
  <c r="AY819" i="9" s="1"/>
  <c r="AV609" i="9"/>
  <c r="AR609" i="9" s="1"/>
  <c r="AX609" i="9"/>
  <c r="AY609" i="9" s="1"/>
  <c r="AZ609" i="9"/>
  <c r="AX680" i="9"/>
  <c r="AY680" i="9" s="1"/>
  <c r="AV680" i="9"/>
  <c r="AR680" i="9" s="1"/>
  <c r="AZ680" i="9"/>
  <c r="AV955" i="9"/>
  <c r="AZ955" i="9"/>
  <c r="AX955" i="9"/>
  <c r="AY955" i="9" s="1"/>
  <c r="AV823" i="9"/>
  <c r="AZ823" i="9"/>
  <c r="AX823" i="9"/>
  <c r="AY823" i="9" s="1"/>
  <c r="AV877" i="9"/>
  <c r="AZ877" i="9"/>
  <c r="AX877" i="9"/>
  <c r="AY877" i="9" s="1"/>
  <c r="AV760" i="9"/>
  <c r="AX760" i="9"/>
  <c r="AY760" i="9" s="1"/>
  <c r="AZ760" i="9"/>
  <c r="AV756" i="9"/>
  <c r="AZ756" i="9"/>
  <c r="AX756" i="9"/>
  <c r="AY756" i="9" s="1"/>
  <c r="AZ1088" i="9"/>
  <c r="AX1088" i="9"/>
  <c r="AY1088" i="9" s="1"/>
  <c r="AV1088" i="9"/>
  <c r="AX528" i="9"/>
  <c r="AY528" i="9" s="1"/>
  <c r="AV528" i="9"/>
  <c r="AZ528" i="9"/>
  <c r="AV698" i="9"/>
  <c r="AZ698" i="9"/>
  <c r="AX698" i="9"/>
  <c r="AY698" i="9" s="1"/>
  <c r="AX851" i="9"/>
  <c r="AY851" i="9" s="1"/>
  <c r="AV851" i="9"/>
  <c r="AZ851" i="9"/>
  <c r="AZ862" i="9"/>
  <c r="AX862" i="9"/>
  <c r="AY862" i="9" s="1"/>
  <c r="AV862" i="9"/>
  <c r="AV1016" i="9"/>
  <c r="AZ1016" i="9"/>
  <c r="AX1016" i="9"/>
  <c r="AY1016" i="9" s="1"/>
  <c r="AV885" i="9"/>
  <c r="AX885" i="9"/>
  <c r="AY885" i="9" s="1"/>
  <c r="AZ885" i="9"/>
  <c r="AV747" i="9"/>
  <c r="AZ747" i="9"/>
  <c r="AX747" i="9"/>
  <c r="AY747" i="9" s="1"/>
  <c r="AX996" i="9"/>
  <c r="AY996" i="9" s="1"/>
  <c r="AV996" i="9"/>
  <c r="AZ996" i="9"/>
  <c r="AX962" i="9"/>
  <c r="AY962" i="9" s="1"/>
  <c r="AV962" i="9"/>
  <c r="AZ962" i="9"/>
  <c r="AV846" i="9"/>
  <c r="AX846" i="9"/>
  <c r="AY846" i="9" s="1"/>
  <c r="AZ846" i="9"/>
  <c r="AX808" i="9"/>
  <c r="AY808" i="9" s="1"/>
  <c r="AZ808" i="9"/>
  <c r="AV808" i="9"/>
  <c r="AZ1073" i="9"/>
  <c r="AX1073" i="9"/>
  <c r="AY1073" i="9" s="1"/>
  <c r="AV1073" i="9"/>
  <c r="AV949" i="9"/>
  <c r="AZ949" i="9"/>
  <c r="AX949" i="9"/>
  <c r="AY949" i="9" s="1"/>
  <c r="B162" i="9"/>
  <c r="C162" i="9"/>
  <c r="A163" i="9"/>
  <c r="AZ682" i="9"/>
  <c r="AV682" i="9"/>
  <c r="AX682" i="9"/>
  <c r="AY682" i="9" s="1"/>
  <c r="D99" i="9"/>
  <c r="F98" i="9"/>
  <c r="AV852" i="9"/>
  <c r="AZ852" i="9"/>
  <c r="AX852" i="9"/>
  <c r="AY852" i="9" s="1"/>
  <c r="AV692" i="9"/>
  <c r="F692" i="9" s="1"/>
  <c r="AZ692" i="9"/>
  <c r="AX692" i="9"/>
  <c r="AY692" i="9" s="1"/>
  <c r="AV826" i="9"/>
  <c r="AZ826" i="9"/>
  <c r="AX826" i="9"/>
  <c r="AY826" i="9" s="1"/>
  <c r="AV551" i="9"/>
  <c r="AZ551" i="9"/>
  <c r="AX551" i="9"/>
  <c r="AY551" i="9" s="1"/>
  <c r="AV714" i="9"/>
  <c r="AX714" i="9"/>
  <c r="AY714" i="9" s="1"/>
  <c r="AZ714" i="9"/>
  <c r="AV667" i="9"/>
  <c r="F667" i="9" s="1"/>
  <c r="AZ667" i="9"/>
  <c r="AX667" i="9"/>
  <c r="AY667" i="9" s="1"/>
  <c r="AV904" i="9"/>
  <c r="AZ904" i="9"/>
  <c r="AX904" i="9"/>
  <c r="AY904" i="9" s="1"/>
  <c r="A177" i="9"/>
  <c r="C176" i="9"/>
  <c r="B176" i="9"/>
  <c r="AV543" i="9"/>
  <c r="AZ543" i="9"/>
  <c r="AX543" i="9"/>
  <c r="AY543" i="9" s="1"/>
  <c r="AZ727" i="9"/>
  <c r="AX727" i="9"/>
  <c r="AY727" i="9" s="1"/>
  <c r="AV727" i="9"/>
  <c r="AV762" i="9"/>
  <c r="F762" i="9" s="1"/>
  <c r="AX762" i="9"/>
  <c r="AY762" i="9" s="1"/>
  <c r="AZ762" i="9"/>
  <c r="AV639" i="9"/>
  <c r="AZ639" i="9"/>
  <c r="AX639" i="9"/>
  <c r="AY639" i="9" s="1"/>
  <c r="D127" i="9"/>
  <c r="D113" i="9"/>
  <c r="B111" i="9"/>
  <c r="F112" i="9"/>
  <c r="AZ786" i="9"/>
  <c r="AX786" i="9"/>
  <c r="AY786" i="9" s="1"/>
  <c r="AV786" i="9"/>
  <c r="AV729" i="9"/>
  <c r="AZ729" i="9"/>
  <c r="AX729" i="9"/>
  <c r="AY729" i="9" s="1"/>
  <c r="AV577" i="9"/>
  <c r="F577" i="9" s="1"/>
  <c r="AX577" i="9"/>
  <c r="AY577" i="9" s="1"/>
  <c r="AZ577" i="9"/>
  <c r="F614" i="9"/>
  <c r="AV817" i="9"/>
  <c r="AZ817" i="9"/>
  <c r="AX817" i="9"/>
  <c r="AY817" i="9" s="1"/>
  <c r="AV749" i="9"/>
  <c r="AX749" i="9"/>
  <c r="AY749" i="9" s="1"/>
  <c r="AZ749" i="9"/>
  <c r="F638" i="9"/>
  <c r="E234" i="9"/>
  <c r="AX980" i="9"/>
  <c r="AY980" i="9" s="1"/>
  <c r="AV980" i="9"/>
  <c r="AZ980" i="9"/>
  <c r="AV1001" i="9"/>
  <c r="AZ1001" i="9"/>
  <c r="AX1001" i="9"/>
  <c r="AY1001" i="9" s="1"/>
  <c r="AV710" i="9"/>
  <c r="AZ710" i="9"/>
  <c r="AX710" i="9"/>
  <c r="AY710" i="9" s="1"/>
  <c r="AV894" i="9"/>
  <c r="AZ894" i="9"/>
  <c r="AX894" i="9"/>
  <c r="AY894" i="9" s="1"/>
  <c r="AV535" i="9"/>
  <c r="AZ535" i="9"/>
  <c r="AX535" i="9"/>
  <c r="AY535" i="9" s="1"/>
  <c r="AV792" i="9"/>
  <c r="AZ792" i="9"/>
  <c r="AX792" i="9"/>
  <c r="AY792" i="9" s="1"/>
  <c r="AV617" i="9"/>
  <c r="AX617" i="9"/>
  <c r="AY617" i="9" s="1"/>
  <c r="AZ617" i="9"/>
  <c r="AV815" i="9"/>
  <c r="AZ815" i="9"/>
  <c r="AX815" i="9"/>
  <c r="AY815" i="9" s="1"/>
  <c r="B147" i="9"/>
  <c r="A148" i="9"/>
  <c r="C147" i="9"/>
  <c r="AV523" i="9"/>
  <c r="AZ523" i="9"/>
  <c r="AX523" i="9"/>
  <c r="AY523" i="9" s="1"/>
  <c r="AV931" i="9"/>
  <c r="AZ931" i="9"/>
  <c r="AX931" i="9"/>
  <c r="AY931" i="9" s="1"/>
  <c r="AZ866" i="9"/>
  <c r="AX866" i="9"/>
  <c r="AY866" i="9" s="1"/>
  <c r="AV866" i="9"/>
  <c r="AV883" i="9"/>
  <c r="AZ883" i="9"/>
  <c r="AX883" i="9"/>
  <c r="AY883" i="9" s="1"/>
  <c r="AZ1003" i="9"/>
  <c r="AX1003" i="9"/>
  <c r="AY1003" i="9" s="1"/>
  <c r="AV1003" i="9"/>
  <c r="AZ1039" i="9"/>
  <c r="AX1039" i="9"/>
  <c r="AY1039" i="9" s="1"/>
  <c r="AV1039" i="9"/>
  <c r="A132" i="9"/>
  <c r="C131" i="9"/>
  <c r="B131" i="9"/>
  <c r="AV844" i="9"/>
  <c r="AZ844" i="9"/>
  <c r="AX844" i="9"/>
  <c r="AY844" i="9" s="1"/>
  <c r="AR676" i="9" l="1"/>
  <c r="AR673" i="9"/>
  <c r="AR672" i="9"/>
  <c r="AR671" i="9"/>
  <c r="AR677" i="9"/>
  <c r="AR674" i="9"/>
  <c r="AR681" i="9"/>
  <c r="AR669" i="9"/>
  <c r="AR679" i="9"/>
  <c r="AR678" i="9"/>
  <c r="F680" i="9"/>
  <c r="F681" i="9"/>
  <c r="F669" i="9"/>
  <c r="Q574" i="9"/>
  <c r="M588" i="9"/>
  <c r="L588" i="9"/>
  <c r="M574" i="9"/>
  <c r="L574" i="9"/>
  <c r="U574" i="9"/>
  <c r="D56" i="9"/>
  <c r="F55" i="9"/>
  <c r="V515" i="9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W3" i="9"/>
  <c r="F1038" i="9"/>
  <c r="D589" i="9"/>
  <c r="AE590" i="9"/>
  <c r="A28" i="9"/>
  <c r="F27" i="9"/>
  <c r="B27" i="9"/>
  <c r="C27" i="9"/>
  <c r="N588" i="9"/>
  <c r="I588" i="9"/>
  <c r="T574" i="9"/>
  <c r="N574" i="9"/>
  <c r="I574" i="9"/>
  <c r="AE576" i="9"/>
  <c r="AK576" i="9" s="1"/>
  <c r="H576" i="9" s="1"/>
  <c r="D575" i="9"/>
  <c r="S574" i="9"/>
  <c r="B74" i="9"/>
  <c r="A75" i="9"/>
  <c r="C74" i="9"/>
  <c r="A88" i="9"/>
  <c r="C87" i="9"/>
  <c r="B87" i="9"/>
  <c r="F1093" i="9"/>
  <c r="F1109" i="9"/>
  <c r="F1104" i="9"/>
  <c r="F1101" i="9"/>
  <c r="F1055" i="9"/>
  <c r="F1072" i="9"/>
  <c r="F1056" i="9"/>
  <c r="F1048" i="9"/>
  <c r="F1059" i="9"/>
  <c r="F1064" i="9"/>
  <c r="F979" i="9"/>
  <c r="F991" i="9"/>
  <c r="F975" i="9"/>
  <c r="F1003" i="9"/>
  <c r="F986" i="9"/>
  <c r="F977" i="9"/>
  <c r="F921" i="9"/>
  <c r="F941" i="9"/>
  <c r="F989" i="9"/>
  <c r="F981" i="9"/>
  <c r="F970" i="9"/>
  <c r="F993" i="9"/>
  <c r="F972" i="9"/>
  <c r="F1014" i="9"/>
  <c r="F1013" i="9"/>
  <c r="F1002" i="9"/>
  <c r="F1001" i="9"/>
  <c r="F985" i="9"/>
  <c r="F997" i="9"/>
  <c r="F974" i="9"/>
  <c r="F1010" i="9"/>
  <c r="F958" i="9"/>
  <c r="F926" i="9"/>
  <c r="F946" i="9"/>
  <c r="F918" i="9"/>
  <c r="F949" i="9"/>
  <c r="F954" i="9"/>
  <c r="F888" i="9"/>
  <c r="F884" i="9"/>
  <c r="F849" i="9"/>
  <c r="F876" i="9"/>
  <c r="F872" i="9"/>
  <c r="F868" i="9"/>
  <c r="F860" i="9"/>
  <c r="F877" i="9"/>
  <c r="F855" i="9"/>
  <c r="F874" i="9"/>
  <c r="F893" i="9"/>
  <c r="F898" i="9"/>
  <c r="F866" i="9"/>
  <c r="F885" i="9"/>
  <c r="F865" i="9"/>
  <c r="F851" i="9"/>
  <c r="F894" i="9"/>
  <c r="F878" i="9"/>
  <c r="F870" i="9"/>
  <c r="F736" i="9"/>
  <c r="F805" i="9"/>
  <c r="F733" i="9"/>
  <c r="F752" i="9"/>
  <c r="F771" i="9"/>
  <c r="F825" i="9"/>
  <c r="F764" i="9"/>
  <c r="F797" i="9"/>
  <c r="F727" i="9"/>
  <c r="F792" i="9"/>
  <c r="F729" i="9"/>
  <c r="F731" i="9"/>
  <c r="F821" i="9"/>
  <c r="F808" i="9"/>
  <c r="F788" i="9"/>
  <c r="F832" i="9"/>
  <c r="F796" i="9"/>
  <c r="F747" i="9"/>
  <c r="F837" i="9"/>
  <c r="F817" i="9"/>
  <c r="F756" i="9"/>
  <c r="F812" i="9"/>
  <c r="F794" i="9"/>
  <c r="F772" i="9"/>
  <c r="F760" i="9"/>
  <c r="F824" i="9"/>
  <c r="F776" i="9"/>
  <c r="F768" i="9"/>
  <c r="F675" i="9"/>
  <c r="F682" i="9"/>
  <c r="F698" i="9"/>
  <c r="F676" i="9"/>
  <c r="F714" i="9"/>
  <c r="F687" i="9"/>
  <c r="F710" i="9"/>
  <c r="F694" i="9"/>
  <c r="F711" i="9"/>
  <c r="F654" i="9"/>
  <c r="F650" i="9"/>
  <c r="F629" i="9"/>
  <c r="F625" i="9"/>
  <c r="F611" i="9"/>
  <c r="F615" i="9"/>
  <c r="F605" i="9"/>
  <c r="F627" i="9"/>
  <c r="F631" i="9"/>
  <c r="F618" i="9"/>
  <c r="F619" i="9"/>
  <c r="F621" i="9"/>
  <c r="F624" i="9"/>
  <c r="F617" i="9"/>
  <c r="F612" i="9"/>
  <c r="C148" i="9"/>
  <c r="B148" i="9"/>
  <c r="A149" i="9"/>
  <c r="C163" i="9"/>
  <c r="B163" i="9"/>
  <c r="A164" i="9"/>
  <c r="F609" i="9"/>
  <c r="A119" i="9"/>
  <c r="C118" i="9"/>
  <c r="B118" i="9"/>
  <c r="E289" i="9"/>
  <c r="F639" i="9"/>
  <c r="E466" i="9"/>
  <c r="E467" i="9"/>
  <c r="AH517" i="9"/>
  <c r="AJ517" i="9" s="1"/>
  <c r="F517" i="9"/>
  <c r="AI517" i="9"/>
  <c r="A133" i="9"/>
  <c r="C132" i="9"/>
  <c r="B132" i="9"/>
  <c r="B104" i="9"/>
  <c r="A105" i="9"/>
  <c r="C104" i="9"/>
  <c r="B415" i="9"/>
  <c r="B10" i="20"/>
  <c r="A43" i="9"/>
  <c r="C42" i="9"/>
  <c r="B42" i="9"/>
  <c r="F42" i="9"/>
  <c r="D114" i="9"/>
  <c r="F113" i="9"/>
  <c r="C177" i="9"/>
  <c r="B177" i="9"/>
  <c r="A178" i="9"/>
  <c r="D100" i="9"/>
  <c r="F99" i="9"/>
  <c r="E256" i="9"/>
  <c r="E210" i="9"/>
  <c r="E309" i="9"/>
  <c r="D142" i="9"/>
  <c r="D128" i="9"/>
  <c r="F127" i="9"/>
  <c r="B126" i="9"/>
  <c r="F641" i="9"/>
  <c r="F608" i="9"/>
  <c r="C57" i="9"/>
  <c r="B57" i="9"/>
  <c r="A58" i="9"/>
  <c r="E334" i="9"/>
  <c r="E335" i="9"/>
  <c r="D72" i="9"/>
  <c r="F71" i="9"/>
  <c r="D86" i="9"/>
  <c r="F85" i="9"/>
  <c r="E235" i="9"/>
  <c r="F610" i="9"/>
  <c r="E269" i="9"/>
  <c r="C193" i="9"/>
  <c r="B193" i="9"/>
  <c r="A194" i="9"/>
  <c r="M589" i="9" l="1"/>
  <c r="L589" i="9"/>
  <c r="M575" i="9"/>
  <c r="L575" i="9"/>
  <c r="X3" i="9"/>
  <c r="W515" i="9"/>
  <c r="W516" i="9" s="1"/>
  <c r="W517" i="9" s="1"/>
  <c r="W518" i="9" s="1"/>
  <c r="W519" i="9" s="1"/>
  <c r="W520" i="9" s="1"/>
  <c r="W521" i="9" s="1"/>
  <c r="W522" i="9" s="1"/>
  <c r="W523" i="9" s="1"/>
  <c r="W524" i="9" s="1"/>
  <c r="W525" i="9" s="1"/>
  <c r="W526" i="9" s="1"/>
  <c r="W527" i="9" s="1"/>
  <c r="W528" i="9" s="1"/>
  <c r="W529" i="9" s="1"/>
  <c r="W530" i="9" s="1"/>
  <c r="W531" i="9" s="1"/>
  <c r="W532" i="9" s="1"/>
  <c r="W533" i="9" s="1"/>
  <c r="W534" i="9" s="1"/>
  <c r="W535" i="9" s="1"/>
  <c r="W536" i="9" s="1"/>
  <c r="W537" i="9" s="1"/>
  <c r="W538" i="9" s="1"/>
  <c r="W539" i="9" s="1"/>
  <c r="W540" i="9" s="1"/>
  <c r="W541" i="9" s="1"/>
  <c r="W542" i="9" s="1"/>
  <c r="W543" i="9" s="1"/>
  <c r="W544" i="9" s="1"/>
  <c r="W545" i="9" s="1"/>
  <c r="W546" i="9" s="1"/>
  <c r="W547" i="9" s="1"/>
  <c r="W548" i="9" s="1"/>
  <c r="W549" i="9" s="1"/>
  <c r="W550" i="9" s="1"/>
  <c r="W551" i="9" s="1"/>
  <c r="W552" i="9" s="1"/>
  <c r="W553" i="9" s="1"/>
  <c r="W554" i="9" s="1"/>
  <c r="W555" i="9" s="1"/>
  <c r="W556" i="9" s="1"/>
  <c r="W557" i="9" s="1"/>
  <c r="W558" i="9" s="1"/>
  <c r="W559" i="9" s="1"/>
  <c r="W560" i="9" s="1"/>
  <c r="W561" i="9" s="1"/>
  <c r="W562" i="9" s="1"/>
  <c r="W563" i="9" s="1"/>
  <c r="W564" i="9" s="1"/>
  <c r="W565" i="9" s="1"/>
  <c r="W566" i="9" s="1"/>
  <c r="W567" i="9" s="1"/>
  <c r="W568" i="9" s="1"/>
  <c r="W569" i="9" s="1"/>
  <c r="W570" i="9" s="1"/>
  <c r="W571" i="9" s="1"/>
  <c r="W572" i="9" s="1"/>
  <c r="W573" i="9" s="1"/>
  <c r="W574" i="9" s="1"/>
  <c r="W575" i="9" s="1"/>
  <c r="D57" i="9"/>
  <c r="F56" i="9"/>
  <c r="I575" i="9"/>
  <c r="N575" i="9"/>
  <c r="AE577" i="9"/>
  <c r="AK577" i="9" s="1"/>
  <c r="H577" i="9" s="1"/>
  <c r="D576" i="9"/>
  <c r="S575" i="9"/>
  <c r="A29" i="9"/>
  <c r="B28" i="9"/>
  <c r="C28" i="9"/>
  <c r="F28" i="9"/>
  <c r="T575" i="9"/>
  <c r="AE591" i="9"/>
  <c r="D590" i="9"/>
  <c r="I589" i="9"/>
  <c r="N589" i="9"/>
  <c r="V575" i="9"/>
  <c r="U575" i="9"/>
  <c r="U576" i="9" s="1"/>
  <c r="Q575" i="9"/>
  <c r="R575" i="9"/>
  <c r="A89" i="9"/>
  <c r="C88" i="9"/>
  <c r="B88" i="9"/>
  <c r="B75" i="9"/>
  <c r="C75" i="9"/>
  <c r="A76" i="9"/>
  <c r="A44" i="9"/>
  <c r="C43" i="9"/>
  <c r="F43" i="9"/>
  <c r="B43" i="9"/>
  <c r="E270" i="9"/>
  <c r="D87" i="9"/>
  <c r="F86" i="9"/>
  <c r="F142" i="9"/>
  <c r="D157" i="9"/>
  <c r="B141" i="9"/>
  <c r="D143" i="9"/>
  <c r="E257" i="9"/>
  <c r="D115" i="9"/>
  <c r="F114" i="9"/>
  <c r="A165" i="9"/>
  <c r="C164" i="9"/>
  <c r="B164" i="9"/>
  <c r="D73" i="9"/>
  <c r="F72" i="9"/>
  <c r="B416" i="9"/>
  <c r="B11" i="20"/>
  <c r="C119" i="9"/>
  <c r="B119" i="9"/>
  <c r="A120" i="9"/>
  <c r="C149" i="9"/>
  <c r="B149" i="9"/>
  <c r="A150" i="9"/>
  <c r="A59" i="9"/>
  <c r="C58" i="9"/>
  <c r="B58" i="9"/>
  <c r="E310" i="9"/>
  <c r="D101" i="9"/>
  <c r="F100" i="9"/>
  <c r="D129" i="9"/>
  <c r="F128" i="9"/>
  <c r="E211" i="9"/>
  <c r="A179" i="9"/>
  <c r="C178" i="9"/>
  <c r="B178" i="9"/>
  <c r="B133" i="9"/>
  <c r="A134" i="9"/>
  <c r="C133" i="9"/>
  <c r="E290" i="9"/>
  <c r="C194" i="9"/>
  <c r="B194" i="9"/>
  <c r="A195" i="9"/>
  <c r="E236" i="9"/>
  <c r="C105" i="9"/>
  <c r="B105" i="9"/>
  <c r="A106" i="9"/>
  <c r="M590" i="9" l="1"/>
  <c r="L590" i="9"/>
  <c r="M576" i="9"/>
  <c r="L576" i="9"/>
  <c r="R576" i="9"/>
  <c r="D58" i="9"/>
  <c r="F57" i="9"/>
  <c r="Q576" i="9"/>
  <c r="S576" i="9"/>
  <c r="Y3" i="9"/>
  <c r="X515" i="9"/>
  <c r="X516" i="9" s="1"/>
  <c r="X517" i="9" s="1"/>
  <c r="X518" i="9" s="1"/>
  <c r="X519" i="9" s="1"/>
  <c r="X520" i="9" s="1"/>
  <c r="X521" i="9" s="1"/>
  <c r="X522" i="9" s="1"/>
  <c r="X523" i="9" s="1"/>
  <c r="X524" i="9" s="1"/>
  <c r="X525" i="9" s="1"/>
  <c r="X526" i="9" s="1"/>
  <c r="X527" i="9" s="1"/>
  <c r="X528" i="9" s="1"/>
  <c r="X529" i="9" s="1"/>
  <c r="X530" i="9" s="1"/>
  <c r="X531" i="9" s="1"/>
  <c r="X532" i="9" s="1"/>
  <c r="X533" i="9" s="1"/>
  <c r="X534" i="9" s="1"/>
  <c r="X535" i="9" s="1"/>
  <c r="X536" i="9" s="1"/>
  <c r="X537" i="9" s="1"/>
  <c r="X538" i="9" s="1"/>
  <c r="X539" i="9" s="1"/>
  <c r="X540" i="9" s="1"/>
  <c r="X541" i="9" s="1"/>
  <c r="X542" i="9" s="1"/>
  <c r="X543" i="9" s="1"/>
  <c r="X544" i="9" s="1"/>
  <c r="X545" i="9" s="1"/>
  <c r="X546" i="9" s="1"/>
  <c r="X547" i="9" s="1"/>
  <c r="X548" i="9" s="1"/>
  <c r="X549" i="9" s="1"/>
  <c r="X550" i="9" s="1"/>
  <c r="X551" i="9" s="1"/>
  <c r="X552" i="9" s="1"/>
  <c r="X553" i="9" s="1"/>
  <c r="X554" i="9" s="1"/>
  <c r="X555" i="9" s="1"/>
  <c r="X556" i="9" s="1"/>
  <c r="X557" i="9" s="1"/>
  <c r="X558" i="9" s="1"/>
  <c r="X559" i="9" s="1"/>
  <c r="X560" i="9" s="1"/>
  <c r="X561" i="9" s="1"/>
  <c r="X562" i="9" s="1"/>
  <c r="X563" i="9" s="1"/>
  <c r="X564" i="9" s="1"/>
  <c r="X565" i="9" s="1"/>
  <c r="X566" i="9" s="1"/>
  <c r="X567" i="9" s="1"/>
  <c r="X568" i="9" s="1"/>
  <c r="X569" i="9" s="1"/>
  <c r="X570" i="9" s="1"/>
  <c r="X571" i="9" s="1"/>
  <c r="X572" i="9" s="1"/>
  <c r="X573" i="9" s="1"/>
  <c r="X574" i="9" s="1"/>
  <c r="X575" i="9" s="1"/>
  <c r="X576" i="9" s="1"/>
  <c r="N590" i="9"/>
  <c r="I590" i="9"/>
  <c r="W576" i="9"/>
  <c r="I576" i="9"/>
  <c r="N576" i="9"/>
  <c r="A30" i="9"/>
  <c r="B29" i="9"/>
  <c r="F29" i="9"/>
  <c r="C29" i="9"/>
  <c r="AE592" i="9"/>
  <c r="D591" i="9"/>
  <c r="T576" i="9"/>
  <c r="V576" i="9"/>
  <c r="D577" i="9"/>
  <c r="AE578" i="9"/>
  <c r="AK578" i="9" s="1"/>
  <c r="H578" i="9" s="1"/>
  <c r="C76" i="9"/>
  <c r="A77" i="9"/>
  <c r="B76" i="9"/>
  <c r="A90" i="9"/>
  <c r="C89" i="9"/>
  <c r="B89" i="9"/>
  <c r="E291" i="9"/>
  <c r="E271" i="9"/>
  <c r="E311" i="9"/>
  <c r="A166" i="9"/>
  <c r="C165" i="9"/>
  <c r="B165" i="9"/>
  <c r="C134" i="9"/>
  <c r="B134" i="9"/>
  <c r="A135" i="9"/>
  <c r="E212" i="9"/>
  <c r="C120" i="9"/>
  <c r="B120" i="9"/>
  <c r="A121" i="9"/>
  <c r="D74" i="9"/>
  <c r="F73" i="9"/>
  <c r="F143" i="9"/>
  <c r="D144" i="9"/>
  <c r="B417" i="9"/>
  <c r="B12" i="20"/>
  <c r="E258" i="9"/>
  <c r="D88" i="9"/>
  <c r="F87" i="9"/>
  <c r="A180" i="9"/>
  <c r="C179" i="9"/>
  <c r="B179" i="9"/>
  <c r="D102" i="9"/>
  <c r="F101" i="9"/>
  <c r="A151" i="9"/>
  <c r="C150" i="9"/>
  <c r="B150" i="9"/>
  <c r="E237" i="9"/>
  <c r="A196" i="9"/>
  <c r="B195" i="9"/>
  <c r="C195" i="9"/>
  <c r="A60" i="9"/>
  <c r="C59" i="9"/>
  <c r="B59" i="9"/>
  <c r="D116" i="9"/>
  <c r="F115" i="9"/>
  <c r="F157" i="9"/>
  <c r="B156" i="9"/>
  <c r="D172" i="9"/>
  <c r="D158" i="9"/>
  <c r="C106" i="9"/>
  <c r="B106" i="9"/>
  <c r="A107" i="9"/>
  <c r="D130" i="9"/>
  <c r="F129" i="9"/>
  <c r="B44" i="9"/>
  <c r="A45" i="9"/>
  <c r="F44" i="9"/>
  <c r="C44" i="9"/>
  <c r="M591" i="9" l="1"/>
  <c r="L591" i="9"/>
  <c r="L577" i="9"/>
  <c r="M577" i="9"/>
  <c r="X577" i="9"/>
  <c r="Z3" i="9"/>
  <c r="Y515" i="9"/>
  <c r="Y516" i="9" s="1"/>
  <c r="Y517" i="9" s="1"/>
  <c r="Y518" i="9" s="1"/>
  <c r="Y519" i="9" s="1"/>
  <c r="Y520" i="9" s="1"/>
  <c r="Y521" i="9" s="1"/>
  <c r="Y522" i="9" s="1"/>
  <c r="Y523" i="9" s="1"/>
  <c r="Y524" i="9" s="1"/>
  <c r="Y525" i="9" s="1"/>
  <c r="Y526" i="9" s="1"/>
  <c r="Y527" i="9" s="1"/>
  <c r="Y528" i="9" s="1"/>
  <c r="Y529" i="9" s="1"/>
  <c r="Y530" i="9" s="1"/>
  <c r="Y531" i="9" s="1"/>
  <c r="Y532" i="9" s="1"/>
  <c r="Y533" i="9" s="1"/>
  <c r="Y534" i="9" s="1"/>
  <c r="Y535" i="9" s="1"/>
  <c r="Y536" i="9" s="1"/>
  <c r="Y537" i="9" s="1"/>
  <c r="Y538" i="9" s="1"/>
  <c r="Y539" i="9" s="1"/>
  <c r="Y540" i="9" s="1"/>
  <c r="Y541" i="9" s="1"/>
  <c r="Y542" i="9" s="1"/>
  <c r="Y543" i="9" s="1"/>
  <c r="Y544" i="9" s="1"/>
  <c r="Y545" i="9" s="1"/>
  <c r="Y546" i="9" s="1"/>
  <c r="Y547" i="9" s="1"/>
  <c r="Y548" i="9" s="1"/>
  <c r="Y549" i="9" s="1"/>
  <c r="Y550" i="9" s="1"/>
  <c r="Y551" i="9" s="1"/>
  <c r="Y552" i="9" s="1"/>
  <c r="Y553" i="9" s="1"/>
  <c r="Y554" i="9" s="1"/>
  <c r="Y555" i="9" s="1"/>
  <c r="Y556" i="9" s="1"/>
  <c r="Y557" i="9" s="1"/>
  <c r="Y558" i="9" s="1"/>
  <c r="Y559" i="9" s="1"/>
  <c r="Y560" i="9" s="1"/>
  <c r="Y561" i="9" s="1"/>
  <c r="Y562" i="9" s="1"/>
  <c r="Y563" i="9" s="1"/>
  <c r="Y564" i="9" s="1"/>
  <c r="Y565" i="9" s="1"/>
  <c r="Y566" i="9" s="1"/>
  <c r="Y567" i="9" s="1"/>
  <c r="Y568" i="9" s="1"/>
  <c r="Y569" i="9" s="1"/>
  <c r="Y570" i="9" s="1"/>
  <c r="Y571" i="9" s="1"/>
  <c r="Y572" i="9" s="1"/>
  <c r="Y573" i="9" s="1"/>
  <c r="Y574" i="9" s="1"/>
  <c r="Y575" i="9" s="1"/>
  <c r="Y576" i="9" s="1"/>
  <c r="Y577" i="9" s="1"/>
  <c r="D59" i="9"/>
  <c r="F58" i="9"/>
  <c r="AE579" i="9"/>
  <c r="D578" i="9"/>
  <c r="V577" i="9"/>
  <c r="I577" i="9"/>
  <c r="N577" i="9"/>
  <c r="W577" i="9"/>
  <c r="S577" i="9"/>
  <c r="T577" i="9"/>
  <c r="U577" i="9"/>
  <c r="A31" i="9"/>
  <c r="F30" i="9"/>
  <c r="B30" i="9"/>
  <c r="C30" i="9"/>
  <c r="I591" i="9"/>
  <c r="N591" i="9"/>
  <c r="R577" i="9"/>
  <c r="Q577" i="9"/>
  <c r="AE593" i="9"/>
  <c r="D593" i="9" s="1"/>
  <c r="D592" i="9"/>
  <c r="A91" i="9"/>
  <c r="C90" i="9"/>
  <c r="B90" i="9"/>
  <c r="C77" i="9"/>
  <c r="B77" i="9"/>
  <c r="A78" i="9"/>
  <c r="E273" i="9"/>
  <c r="E272" i="9"/>
  <c r="A181" i="9"/>
  <c r="B180" i="9"/>
  <c r="C180" i="9"/>
  <c r="B418" i="9"/>
  <c r="B13" i="20"/>
  <c r="E213" i="9"/>
  <c r="A46" i="9"/>
  <c r="B45" i="9"/>
  <c r="F45" i="9"/>
  <c r="C45" i="9"/>
  <c r="D117" i="9"/>
  <c r="F116" i="9"/>
  <c r="A197" i="9"/>
  <c r="C196" i="9"/>
  <c r="B196" i="9"/>
  <c r="E259" i="9"/>
  <c r="A152" i="9"/>
  <c r="B151" i="9"/>
  <c r="C151" i="9"/>
  <c r="D131" i="9"/>
  <c r="F130" i="9"/>
  <c r="B171" i="9"/>
  <c r="F172" i="9"/>
  <c r="D173" i="9"/>
  <c r="D187" i="9"/>
  <c r="D89" i="9"/>
  <c r="F88" i="9"/>
  <c r="C135" i="9"/>
  <c r="B135" i="9"/>
  <c r="A136" i="9"/>
  <c r="E238" i="9"/>
  <c r="D145" i="9"/>
  <c r="F144" i="9"/>
  <c r="F158" i="9"/>
  <c r="D159" i="9"/>
  <c r="A61" i="9"/>
  <c r="C60" i="9"/>
  <c r="B60" i="9"/>
  <c r="D75" i="9"/>
  <c r="F74" i="9"/>
  <c r="B166" i="9"/>
  <c r="A167" i="9"/>
  <c r="C166" i="9"/>
  <c r="E292" i="9"/>
  <c r="E293" i="9"/>
  <c r="B107" i="9"/>
  <c r="A108" i="9"/>
  <c r="C107" i="9"/>
  <c r="D103" i="9"/>
  <c r="F102" i="9"/>
  <c r="C121" i="9"/>
  <c r="A122" i="9"/>
  <c r="B121" i="9"/>
  <c r="E312" i="9"/>
  <c r="E313" i="9"/>
  <c r="M592" i="9" l="1"/>
  <c r="L592" i="9"/>
  <c r="X578" i="9"/>
  <c r="M578" i="9"/>
  <c r="L578" i="9"/>
  <c r="U578" i="9"/>
  <c r="M593" i="9"/>
  <c r="L593" i="9"/>
  <c r="Y578" i="9"/>
  <c r="W578" i="9"/>
  <c r="D60" i="9"/>
  <c r="F59" i="9"/>
  <c r="AA3" i="9"/>
  <c r="Z515" i="9"/>
  <c r="Z516" i="9" s="1"/>
  <c r="Z517" i="9" s="1"/>
  <c r="Z518" i="9" s="1"/>
  <c r="Z519" i="9" s="1"/>
  <c r="Z520" i="9" s="1"/>
  <c r="Z521" i="9" s="1"/>
  <c r="Z522" i="9" s="1"/>
  <c r="Z523" i="9" s="1"/>
  <c r="Z524" i="9" s="1"/>
  <c r="Z525" i="9" s="1"/>
  <c r="Z526" i="9" s="1"/>
  <c r="Z527" i="9" s="1"/>
  <c r="Z528" i="9" s="1"/>
  <c r="Z529" i="9" s="1"/>
  <c r="Z530" i="9" s="1"/>
  <c r="Z531" i="9" s="1"/>
  <c r="Z532" i="9" s="1"/>
  <c r="Z533" i="9" s="1"/>
  <c r="Z534" i="9" s="1"/>
  <c r="Z535" i="9" s="1"/>
  <c r="Z536" i="9" s="1"/>
  <c r="Z537" i="9" s="1"/>
  <c r="Z538" i="9" s="1"/>
  <c r="Z539" i="9" s="1"/>
  <c r="Z540" i="9" s="1"/>
  <c r="Z541" i="9" s="1"/>
  <c r="Z542" i="9" s="1"/>
  <c r="Z543" i="9" s="1"/>
  <c r="Z544" i="9" s="1"/>
  <c r="Z545" i="9" s="1"/>
  <c r="Z546" i="9" s="1"/>
  <c r="Z547" i="9" s="1"/>
  <c r="Z548" i="9" s="1"/>
  <c r="Z549" i="9" s="1"/>
  <c r="Z550" i="9" s="1"/>
  <c r="Z551" i="9" s="1"/>
  <c r="Z552" i="9" s="1"/>
  <c r="Z553" i="9" s="1"/>
  <c r="Z554" i="9" s="1"/>
  <c r="Z555" i="9" s="1"/>
  <c r="Z556" i="9" s="1"/>
  <c r="Z557" i="9" s="1"/>
  <c r="Z558" i="9" s="1"/>
  <c r="Z559" i="9" s="1"/>
  <c r="Z560" i="9" s="1"/>
  <c r="Z561" i="9" s="1"/>
  <c r="Z562" i="9" s="1"/>
  <c r="Z563" i="9" s="1"/>
  <c r="Z564" i="9" s="1"/>
  <c r="Z565" i="9" s="1"/>
  <c r="Z566" i="9" s="1"/>
  <c r="Z567" i="9" s="1"/>
  <c r="Z568" i="9" s="1"/>
  <c r="Z569" i="9" s="1"/>
  <c r="Z570" i="9" s="1"/>
  <c r="Z571" i="9" s="1"/>
  <c r="Z572" i="9" s="1"/>
  <c r="Z573" i="9" s="1"/>
  <c r="Z574" i="9" s="1"/>
  <c r="Z575" i="9" s="1"/>
  <c r="Z576" i="9" s="1"/>
  <c r="Z577" i="9" s="1"/>
  <c r="Z578" i="9" s="1"/>
  <c r="Q578" i="9"/>
  <c r="V578" i="9"/>
  <c r="D579" i="9"/>
  <c r="AK579" i="9"/>
  <c r="H579" i="9" s="1"/>
  <c r="N592" i="9"/>
  <c r="I592" i="9"/>
  <c r="A32" i="9"/>
  <c r="B31" i="9"/>
  <c r="F31" i="9"/>
  <c r="C31" i="9"/>
  <c r="T578" i="9"/>
  <c r="I593" i="9"/>
  <c r="N593" i="9"/>
  <c r="N578" i="9"/>
  <c r="I578" i="9"/>
  <c r="R578" i="9"/>
  <c r="S578" i="9"/>
  <c r="S579" i="9" s="1"/>
  <c r="S580" i="9" s="1"/>
  <c r="S581" i="9" s="1"/>
  <c r="S582" i="9" s="1"/>
  <c r="S583" i="9" s="1"/>
  <c r="S584" i="9" s="1"/>
  <c r="S585" i="9" s="1"/>
  <c r="S586" i="9" s="1"/>
  <c r="S587" i="9" s="1"/>
  <c r="S588" i="9" s="1"/>
  <c r="S589" i="9" s="1"/>
  <c r="S590" i="9" s="1"/>
  <c r="S591" i="9" s="1"/>
  <c r="S592" i="9" s="1"/>
  <c r="S593" i="9" s="1"/>
  <c r="S594" i="9" s="1"/>
  <c r="S595" i="9" s="1"/>
  <c r="S596" i="9" s="1"/>
  <c r="S597" i="9" s="1"/>
  <c r="S598" i="9" s="1"/>
  <c r="S599" i="9" s="1"/>
  <c r="S600" i="9" s="1"/>
  <c r="S601" i="9" s="1"/>
  <c r="C91" i="9"/>
  <c r="B91" i="9"/>
  <c r="A92" i="9"/>
  <c r="B78" i="9"/>
  <c r="A79" i="9"/>
  <c r="C78" i="9"/>
  <c r="C167" i="9"/>
  <c r="B167" i="9"/>
  <c r="A168" i="9"/>
  <c r="B14" i="20"/>
  <c r="B419" i="9"/>
  <c r="C61" i="9"/>
  <c r="B61" i="9"/>
  <c r="A62" i="9"/>
  <c r="D188" i="9"/>
  <c r="B186" i="9"/>
  <c r="F187" i="9"/>
  <c r="A109" i="9"/>
  <c r="B108" i="9"/>
  <c r="C108" i="9"/>
  <c r="D174" i="9"/>
  <c r="F173" i="9"/>
  <c r="A198" i="9"/>
  <c r="C197" i="9"/>
  <c r="B197" i="9"/>
  <c r="E240" i="9"/>
  <c r="E239" i="9"/>
  <c r="D132" i="9"/>
  <c r="F131" i="9"/>
  <c r="D118" i="9"/>
  <c r="F117" i="9"/>
  <c r="A47" i="9"/>
  <c r="F46" i="9"/>
  <c r="B46" i="9"/>
  <c r="C46" i="9"/>
  <c r="C181" i="9"/>
  <c r="B181" i="9"/>
  <c r="A182" i="9"/>
  <c r="E214" i="9"/>
  <c r="C152" i="9"/>
  <c r="B152" i="9"/>
  <c r="A153" i="9"/>
  <c r="D160" i="9"/>
  <c r="F159" i="9"/>
  <c r="A123" i="9"/>
  <c r="C122" i="9"/>
  <c r="B122" i="9"/>
  <c r="D76" i="9"/>
  <c r="F75" i="9"/>
  <c r="A137" i="9"/>
  <c r="C136" i="9"/>
  <c r="B136" i="9"/>
  <c r="D104" i="9"/>
  <c r="F103" i="9"/>
  <c r="D146" i="9"/>
  <c r="F145" i="9"/>
  <c r="D90" i="9"/>
  <c r="F89" i="9"/>
  <c r="E260" i="9"/>
  <c r="E261" i="9"/>
  <c r="S602" i="9" l="1"/>
  <c r="S603" i="9" s="1"/>
  <c r="S604" i="9" s="1"/>
  <c r="S605" i="9" s="1"/>
  <c r="S606" i="9" s="1"/>
  <c r="S607" i="9" s="1"/>
  <c r="S608" i="9" s="1"/>
  <c r="S609" i="9" s="1"/>
  <c r="S610" i="9" s="1"/>
  <c r="S611" i="9" s="1"/>
  <c r="S612" i="9" s="1"/>
  <c r="S613" i="9" s="1"/>
  <c r="S614" i="9" s="1"/>
  <c r="S615" i="9" s="1"/>
  <c r="S616" i="9" s="1"/>
  <c r="S617" i="9" s="1"/>
  <c r="S618" i="9" s="1"/>
  <c r="S619" i="9" s="1"/>
  <c r="S620" i="9" s="1"/>
  <c r="S621" i="9" s="1"/>
  <c r="S622" i="9" s="1"/>
  <c r="S623" i="9" s="1"/>
  <c r="S624" i="9" s="1"/>
  <c r="S625" i="9" s="1"/>
  <c r="S626" i="9" s="1"/>
  <c r="S627" i="9" s="1"/>
  <c r="S628" i="9" s="1"/>
  <c r="S629" i="9" s="1"/>
  <c r="S630" i="9" s="1"/>
  <c r="S631" i="9" s="1"/>
  <c r="S632" i="9" s="1"/>
  <c r="S633" i="9" s="1"/>
  <c r="S634" i="9" s="1"/>
  <c r="S635" i="9" s="1"/>
  <c r="S636" i="9" s="1"/>
  <c r="S637" i="9" s="1"/>
  <c r="S638" i="9" s="1"/>
  <c r="S639" i="9" s="1"/>
  <c r="S640" i="9" s="1"/>
  <c r="S641" i="9" s="1"/>
  <c r="S642" i="9" s="1"/>
  <c r="S643" i="9" s="1"/>
  <c r="S644" i="9" s="1"/>
  <c r="S645" i="9" s="1"/>
  <c r="S646" i="9" s="1"/>
  <c r="S647" i="9" s="1"/>
  <c r="S648" i="9" s="1"/>
  <c r="S649" i="9" s="1"/>
  <c r="S650" i="9" s="1"/>
  <c r="S651" i="9" s="1"/>
  <c r="S652" i="9" s="1"/>
  <c r="S653" i="9" s="1"/>
  <c r="S654" i="9" s="1"/>
  <c r="S655" i="9" s="1"/>
  <c r="S656" i="9" s="1"/>
  <c r="S657" i="9" s="1"/>
  <c r="S658" i="9" s="1"/>
  <c r="S659" i="9" s="1"/>
  <c r="S660" i="9" s="1"/>
  <c r="S661" i="9" s="1"/>
  <c r="S662" i="9" s="1"/>
  <c r="S663" i="9" s="1"/>
  <c r="S664" i="9" s="1"/>
  <c r="S665" i="9" s="1"/>
  <c r="S666" i="9" s="1"/>
  <c r="S667" i="9" s="1"/>
  <c r="S668" i="9" s="1"/>
  <c r="S669" i="9" s="1"/>
  <c r="S670" i="9" s="1"/>
  <c r="S671" i="9" s="1"/>
  <c r="S672" i="9" s="1"/>
  <c r="S673" i="9" s="1"/>
  <c r="S674" i="9" s="1"/>
  <c r="S675" i="9" s="1"/>
  <c r="S676" i="9" s="1"/>
  <c r="S677" i="9" s="1"/>
  <c r="S678" i="9" s="1"/>
  <c r="S679" i="9" s="1"/>
  <c r="S680" i="9" s="1"/>
  <c r="S681" i="9" s="1"/>
  <c r="S682" i="9" s="1"/>
  <c r="S683" i="9" s="1"/>
  <c r="S684" i="9" s="1"/>
  <c r="S685" i="9" s="1"/>
  <c r="S686" i="9" s="1"/>
  <c r="S687" i="9" s="1"/>
  <c r="S688" i="9" s="1"/>
  <c r="S689" i="9" s="1"/>
  <c r="S690" i="9" s="1"/>
  <c r="S691" i="9" s="1"/>
  <c r="S692" i="9" s="1"/>
  <c r="S693" i="9" s="1"/>
  <c r="S694" i="9" s="1"/>
  <c r="S695" i="9" s="1"/>
  <c r="S696" i="9" s="1"/>
  <c r="S697" i="9" s="1"/>
  <c r="S698" i="9" s="1"/>
  <c r="S699" i="9" s="1"/>
  <c r="S700" i="9" s="1"/>
  <c r="S701" i="9" s="1"/>
  <c r="S702" i="9" s="1"/>
  <c r="S703" i="9" s="1"/>
  <c r="S704" i="9" s="1"/>
  <c r="S705" i="9" s="1"/>
  <c r="S706" i="9" s="1"/>
  <c r="S707" i="9" s="1"/>
  <c r="S708" i="9" s="1"/>
  <c r="S709" i="9" s="1"/>
  <c r="S710" i="9" s="1"/>
  <c r="S711" i="9" s="1"/>
  <c r="S712" i="9" s="1"/>
  <c r="S713" i="9" s="1"/>
  <c r="S714" i="9" s="1"/>
  <c r="S715" i="9" s="1"/>
  <c r="S716" i="9" s="1"/>
  <c r="S717" i="9" s="1"/>
  <c r="S718" i="9" s="1"/>
  <c r="S719" i="9" s="1"/>
  <c r="S720" i="9" s="1"/>
  <c r="S721" i="9" s="1"/>
  <c r="S722" i="9" s="1"/>
  <c r="S723" i="9" s="1"/>
  <c r="AR603" i="9"/>
  <c r="M579" i="9"/>
  <c r="L579" i="9"/>
  <c r="AB3" i="9"/>
  <c r="AB515" i="9" s="1"/>
  <c r="AB516" i="9" s="1"/>
  <c r="AB517" i="9" s="1"/>
  <c r="AB518" i="9" s="1"/>
  <c r="AB519" i="9" s="1"/>
  <c r="AB520" i="9" s="1"/>
  <c r="AB521" i="9" s="1"/>
  <c r="AB522" i="9" s="1"/>
  <c r="AB523" i="9" s="1"/>
  <c r="AB524" i="9" s="1"/>
  <c r="AB525" i="9" s="1"/>
  <c r="AB526" i="9" s="1"/>
  <c r="AB527" i="9" s="1"/>
  <c r="AB528" i="9" s="1"/>
  <c r="AB529" i="9" s="1"/>
  <c r="AB530" i="9" s="1"/>
  <c r="AB531" i="9" s="1"/>
  <c r="AB532" i="9" s="1"/>
  <c r="AB533" i="9" s="1"/>
  <c r="AB534" i="9" s="1"/>
  <c r="AB535" i="9" s="1"/>
  <c r="AB536" i="9" s="1"/>
  <c r="AB537" i="9" s="1"/>
  <c r="AB538" i="9" s="1"/>
  <c r="AB539" i="9" s="1"/>
  <c r="AB540" i="9" s="1"/>
  <c r="AB541" i="9" s="1"/>
  <c r="AB542" i="9" s="1"/>
  <c r="AB543" i="9" s="1"/>
  <c r="AB544" i="9" s="1"/>
  <c r="AB545" i="9" s="1"/>
  <c r="AB546" i="9" s="1"/>
  <c r="AB547" i="9" s="1"/>
  <c r="AB548" i="9" s="1"/>
  <c r="AB549" i="9" s="1"/>
  <c r="AB550" i="9" s="1"/>
  <c r="AB551" i="9" s="1"/>
  <c r="AB552" i="9" s="1"/>
  <c r="AB553" i="9" s="1"/>
  <c r="AB554" i="9" s="1"/>
  <c r="AB555" i="9" s="1"/>
  <c r="AB556" i="9" s="1"/>
  <c r="AB557" i="9" s="1"/>
  <c r="AB558" i="9" s="1"/>
  <c r="AB559" i="9" s="1"/>
  <c r="AB560" i="9" s="1"/>
  <c r="AB561" i="9" s="1"/>
  <c r="AB562" i="9" s="1"/>
  <c r="AB563" i="9" s="1"/>
  <c r="AB564" i="9" s="1"/>
  <c r="AB565" i="9" s="1"/>
  <c r="AB566" i="9" s="1"/>
  <c r="AB567" i="9" s="1"/>
  <c r="AB568" i="9" s="1"/>
  <c r="AB569" i="9" s="1"/>
  <c r="AB570" i="9" s="1"/>
  <c r="AB571" i="9" s="1"/>
  <c r="AB572" i="9" s="1"/>
  <c r="AB573" i="9" s="1"/>
  <c r="AB574" i="9" s="1"/>
  <c r="AB575" i="9" s="1"/>
  <c r="AB576" i="9" s="1"/>
  <c r="AB577" i="9" s="1"/>
  <c r="AB578" i="9" s="1"/>
  <c r="AB579" i="9" s="1"/>
  <c r="AB580" i="9" s="1"/>
  <c r="AB581" i="9" s="1"/>
  <c r="AB582" i="9" s="1"/>
  <c r="AB583" i="9" s="1"/>
  <c r="AB584" i="9" s="1"/>
  <c r="AB585" i="9" s="1"/>
  <c r="AB586" i="9" s="1"/>
  <c r="AB587" i="9" s="1"/>
  <c r="AB588" i="9" s="1"/>
  <c r="AB589" i="9" s="1"/>
  <c r="AB590" i="9" s="1"/>
  <c r="AB591" i="9" s="1"/>
  <c r="AB592" i="9" s="1"/>
  <c r="AB593" i="9" s="1"/>
  <c r="AB594" i="9" s="1"/>
  <c r="AB595" i="9" s="1"/>
  <c r="AB596" i="9" s="1"/>
  <c r="AB597" i="9" s="1"/>
  <c r="AB598" i="9" s="1"/>
  <c r="AB599" i="9" s="1"/>
  <c r="AB600" i="9" s="1"/>
  <c r="AB601" i="9" s="1"/>
  <c r="AB602" i="9" s="1"/>
  <c r="AB603" i="9" s="1"/>
  <c r="AB604" i="9" s="1"/>
  <c r="AB605" i="9" s="1"/>
  <c r="AB606" i="9" s="1"/>
  <c r="AB607" i="9" s="1"/>
  <c r="AB608" i="9" s="1"/>
  <c r="AB609" i="9" s="1"/>
  <c r="AB610" i="9" s="1"/>
  <c r="AB611" i="9" s="1"/>
  <c r="AB612" i="9" s="1"/>
  <c r="AB613" i="9" s="1"/>
  <c r="AB614" i="9" s="1"/>
  <c r="AB615" i="9" s="1"/>
  <c r="AB616" i="9" s="1"/>
  <c r="AB617" i="9" s="1"/>
  <c r="AB618" i="9" s="1"/>
  <c r="AB619" i="9" s="1"/>
  <c r="AB620" i="9" s="1"/>
  <c r="AB621" i="9" s="1"/>
  <c r="AB622" i="9" s="1"/>
  <c r="AB623" i="9" s="1"/>
  <c r="AB624" i="9" s="1"/>
  <c r="AB625" i="9" s="1"/>
  <c r="AB626" i="9" s="1"/>
  <c r="AB627" i="9" s="1"/>
  <c r="AB628" i="9" s="1"/>
  <c r="AB629" i="9" s="1"/>
  <c r="AB630" i="9" s="1"/>
  <c r="AB631" i="9" s="1"/>
  <c r="AB632" i="9" s="1"/>
  <c r="AB633" i="9" s="1"/>
  <c r="AB634" i="9" s="1"/>
  <c r="AB635" i="9" s="1"/>
  <c r="AB636" i="9" s="1"/>
  <c r="AB637" i="9" s="1"/>
  <c r="AB638" i="9" s="1"/>
  <c r="AB639" i="9" s="1"/>
  <c r="AB640" i="9" s="1"/>
  <c r="AB641" i="9" s="1"/>
  <c r="AB642" i="9" s="1"/>
  <c r="AB643" i="9" s="1"/>
  <c r="AB644" i="9" s="1"/>
  <c r="AB645" i="9" s="1"/>
  <c r="AB646" i="9" s="1"/>
  <c r="AB647" i="9" s="1"/>
  <c r="AB648" i="9" s="1"/>
  <c r="AB649" i="9" s="1"/>
  <c r="AB650" i="9" s="1"/>
  <c r="AB651" i="9" s="1"/>
  <c r="AB652" i="9" s="1"/>
  <c r="AB653" i="9" s="1"/>
  <c r="AB654" i="9" s="1"/>
  <c r="AB655" i="9" s="1"/>
  <c r="AB656" i="9" s="1"/>
  <c r="AB657" i="9" s="1"/>
  <c r="AB658" i="9" s="1"/>
  <c r="AB659" i="9" s="1"/>
  <c r="AB660" i="9" s="1"/>
  <c r="AB661" i="9" s="1"/>
  <c r="AB662" i="9" s="1"/>
  <c r="AB663" i="9" s="1"/>
  <c r="AB664" i="9" s="1"/>
  <c r="AB665" i="9" s="1"/>
  <c r="AB666" i="9" s="1"/>
  <c r="AB667" i="9" s="1"/>
  <c r="AB668" i="9" s="1"/>
  <c r="AB669" i="9" s="1"/>
  <c r="AB670" i="9" s="1"/>
  <c r="AB671" i="9" s="1"/>
  <c r="AB672" i="9" s="1"/>
  <c r="AB673" i="9" s="1"/>
  <c r="AB674" i="9" s="1"/>
  <c r="AB675" i="9" s="1"/>
  <c r="AB676" i="9" s="1"/>
  <c r="AB677" i="9" s="1"/>
  <c r="AB678" i="9" s="1"/>
  <c r="AB679" i="9" s="1"/>
  <c r="AB680" i="9" s="1"/>
  <c r="AB681" i="9" s="1"/>
  <c r="AB682" i="9" s="1"/>
  <c r="AB683" i="9" s="1"/>
  <c r="AB684" i="9" s="1"/>
  <c r="AB685" i="9" s="1"/>
  <c r="AB686" i="9" s="1"/>
  <c r="AB687" i="9" s="1"/>
  <c r="AB688" i="9" s="1"/>
  <c r="AB689" i="9" s="1"/>
  <c r="AB690" i="9" s="1"/>
  <c r="AB691" i="9" s="1"/>
  <c r="AB692" i="9" s="1"/>
  <c r="AB693" i="9" s="1"/>
  <c r="AB694" i="9" s="1"/>
  <c r="AB695" i="9" s="1"/>
  <c r="AB696" i="9" s="1"/>
  <c r="AB697" i="9" s="1"/>
  <c r="AB698" i="9" s="1"/>
  <c r="AB699" i="9" s="1"/>
  <c r="AB700" i="9" s="1"/>
  <c r="AB701" i="9" s="1"/>
  <c r="AB702" i="9" s="1"/>
  <c r="AB703" i="9" s="1"/>
  <c r="AB704" i="9" s="1"/>
  <c r="AB705" i="9" s="1"/>
  <c r="AB706" i="9" s="1"/>
  <c r="AB707" i="9" s="1"/>
  <c r="AB708" i="9" s="1"/>
  <c r="AB709" i="9" s="1"/>
  <c r="AB710" i="9" s="1"/>
  <c r="AB711" i="9" s="1"/>
  <c r="AB712" i="9" s="1"/>
  <c r="AB713" i="9" s="1"/>
  <c r="AB714" i="9" s="1"/>
  <c r="AB715" i="9" s="1"/>
  <c r="AB716" i="9" s="1"/>
  <c r="AB717" i="9" s="1"/>
  <c r="AB718" i="9" s="1"/>
  <c r="AB719" i="9" s="1"/>
  <c r="AB720" i="9" s="1"/>
  <c r="AB721" i="9" s="1"/>
  <c r="AB722" i="9" s="1"/>
  <c r="AB723" i="9" s="1"/>
  <c r="AB724" i="9" s="1"/>
  <c r="AB725" i="9" s="1"/>
  <c r="AB726" i="9" s="1"/>
  <c r="AB727" i="9" s="1"/>
  <c r="AB728" i="9" s="1"/>
  <c r="AB729" i="9" s="1"/>
  <c r="AB730" i="9" s="1"/>
  <c r="AB731" i="9" s="1"/>
  <c r="AB732" i="9" s="1"/>
  <c r="AB733" i="9" s="1"/>
  <c r="AB734" i="9" s="1"/>
  <c r="AB735" i="9" s="1"/>
  <c r="AB736" i="9" s="1"/>
  <c r="AB737" i="9" s="1"/>
  <c r="AB738" i="9" s="1"/>
  <c r="AB739" i="9" s="1"/>
  <c r="AB740" i="9" s="1"/>
  <c r="AB741" i="9" s="1"/>
  <c r="AB742" i="9" s="1"/>
  <c r="AB743" i="9" s="1"/>
  <c r="AB744" i="9" s="1"/>
  <c r="AB745" i="9" s="1"/>
  <c r="AB746" i="9" s="1"/>
  <c r="AB747" i="9" s="1"/>
  <c r="AB748" i="9" s="1"/>
  <c r="AB749" i="9" s="1"/>
  <c r="AB750" i="9" s="1"/>
  <c r="AB751" i="9" s="1"/>
  <c r="AB752" i="9" s="1"/>
  <c r="AB753" i="9" s="1"/>
  <c r="AB754" i="9" s="1"/>
  <c r="AB755" i="9" s="1"/>
  <c r="AB756" i="9" s="1"/>
  <c r="AB757" i="9" s="1"/>
  <c r="AB758" i="9" s="1"/>
  <c r="AB759" i="9" s="1"/>
  <c r="AB760" i="9" s="1"/>
  <c r="AB761" i="9" s="1"/>
  <c r="AB762" i="9" s="1"/>
  <c r="AB763" i="9" s="1"/>
  <c r="AB764" i="9" s="1"/>
  <c r="AB765" i="9" s="1"/>
  <c r="AB766" i="9" s="1"/>
  <c r="AB767" i="9" s="1"/>
  <c r="AB768" i="9" s="1"/>
  <c r="AB769" i="9" s="1"/>
  <c r="AB770" i="9" s="1"/>
  <c r="AB771" i="9" s="1"/>
  <c r="AB772" i="9" s="1"/>
  <c r="AB773" i="9" s="1"/>
  <c r="AB774" i="9" s="1"/>
  <c r="AB775" i="9" s="1"/>
  <c r="AB776" i="9" s="1"/>
  <c r="AB777" i="9" s="1"/>
  <c r="AB778" i="9" s="1"/>
  <c r="AB779" i="9" s="1"/>
  <c r="AB780" i="9" s="1"/>
  <c r="AB781" i="9" s="1"/>
  <c r="AB782" i="9" s="1"/>
  <c r="AB783" i="9" s="1"/>
  <c r="AB784" i="9" s="1"/>
  <c r="AB785" i="9" s="1"/>
  <c r="AB786" i="9" s="1"/>
  <c r="AB787" i="9" s="1"/>
  <c r="AB788" i="9" s="1"/>
  <c r="AB789" i="9" s="1"/>
  <c r="AB790" i="9" s="1"/>
  <c r="AB791" i="9" s="1"/>
  <c r="AB792" i="9" s="1"/>
  <c r="AB793" i="9" s="1"/>
  <c r="AB794" i="9" s="1"/>
  <c r="AB795" i="9" s="1"/>
  <c r="AB796" i="9" s="1"/>
  <c r="AB797" i="9" s="1"/>
  <c r="AB798" i="9" s="1"/>
  <c r="AB799" i="9" s="1"/>
  <c r="AB800" i="9" s="1"/>
  <c r="AB801" i="9" s="1"/>
  <c r="AB802" i="9" s="1"/>
  <c r="AB803" i="9" s="1"/>
  <c r="AB804" i="9" s="1"/>
  <c r="AB805" i="9" s="1"/>
  <c r="AB806" i="9" s="1"/>
  <c r="AB807" i="9" s="1"/>
  <c r="AB808" i="9" s="1"/>
  <c r="AB809" i="9" s="1"/>
  <c r="AB810" i="9" s="1"/>
  <c r="AB811" i="9" s="1"/>
  <c r="AB812" i="9" s="1"/>
  <c r="AB813" i="9" s="1"/>
  <c r="AB814" i="9" s="1"/>
  <c r="AB815" i="9" s="1"/>
  <c r="AB816" i="9" s="1"/>
  <c r="AB817" i="9" s="1"/>
  <c r="AB818" i="9" s="1"/>
  <c r="AB819" i="9" s="1"/>
  <c r="AB820" i="9" s="1"/>
  <c r="AB821" i="9" s="1"/>
  <c r="AB822" i="9" s="1"/>
  <c r="AB823" i="9" s="1"/>
  <c r="AB824" i="9" s="1"/>
  <c r="AB825" i="9" s="1"/>
  <c r="AB826" i="9" s="1"/>
  <c r="AB827" i="9" s="1"/>
  <c r="AB828" i="9" s="1"/>
  <c r="AB829" i="9" s="1"/>
  <c r="AB830" i="9" s="1"/>
  <c r="AB831" i="9" s="1"/>
  <c r="AB832" i="9" s="1"/>
  <c r="AB833" i="9" s="1"/>
  <c r="AB834" i="9" s="1"/>
  <c r="AB835" i="9" s="1"/>
  <c r="AB836" i="9" s="1"/>
  <c r="AB837" i="9" s="1"/>
  <c r="AB838" i="9" s="1"/>
  <c r="AB839" i="9" s="1"/>
  <c r="AB840" i="9" s="1"/>
  <c r="AB841" i="9" s="1"/>
  <c r="AB842" i="9" s="1"/>
  <c r="AB843" i="9" s="1"/>
  <c r="AB844" i="9" s="1"/>
  <c r="AB845" i="9" s="1"/>
  <c r="AB846" i="9" s="1"/>
  <c r="AB847" i="9" s="1"/>
  <c r="AB848" i="9" s="1"/>
  <c r="AB849" i="9" s="1"/>
  <c r="AB850" i="9" s="1"/>
  <c r="AB851" i="9" s="1"/>
  <c r="AB852" i="9" s="1"/>
  <c r="AB853" i="9" s="1"/>
  <c r="AB854" i="9" s="1"/>
  <c r="AB855" i="9" s="1"/>
  <c r="AB856" i="9" s="1"/>
  <c r="AB857" i="9" s="1"/>
  <c r="AB858" i="9" s="1"/>
  <c r="AB859" i="9" s="1"/>
  <c r="AB860" i="9" s="1"/>
  <c r="AB861" i="9" s="1"/>
  <c r="AB862" i="9" s="1"/>
  <c r="AB863" i="9" s="1"/>
  <c r="AB864" i="9" s="1"/>
  <c r="AB865" i="9" s="1"/>
  <c r="AB866" i="9" s="1"/>
  <c r="AB867" i="9" s="1"/>
  <c r="AB868" i="9" s="1"/>
  <c r="AB869" i="9" s="1"/>
  <c r="AB870" i="9" s="1"/>
  <c r="AB871" i="9" s="1"/>
  <c r="AB872" i="9" s="1"/>
  <c r="AB873" i="9" s="1"/>
  <c r="AB874" i="9" s="1"/>
  <c r="AB875" i="9" s="1"/>
  <c r="AB876" i="9" s="1"/>
  <c r="AB877" i="9" s="1"/>
  <c r="AB878" i="9" s="1"/>
  <c r="AB879" i="9" s="1"/>
  <c r="AB880" i="9" s="1"/>
  <c r="AB881" i="9" s="1"/>
  <c r="AB882" i="9" s="1"/>
  <c r="AB883" i="9" s="1"/>
  <c r="AB884" i="9" s="1"/>
  <c r="AB885" i="9" s="1"/>
  <c r="AB886" i="9" s="1"/>
  <c r="AB887" i="9" s="1"/>
  <c r="AB888" i="9" s="1"/>
  <c r="AB889" i="9" s="1"/>
  <c r="AB890" i="9" s="1"/>
  <c r="AB891" i="9" s="1"/>
  <c r="AB892" i="9" s="1"/>
  <c r="AB893" i="9" s="1"/>
  <c r="AB894" i="9" s="1"/>
  <c r="AB895" i="9" s="1"/>
  <c r="AB896" i="9" s="1"/>
  <c r="AB897" i="9" s="1"/>
  <c r="AB898" i="9" s="1"/>
  <c r="AB899" i="9" s="1"/>
  <c r="AB900" i="9" s="1"/>
  <c r="AB901" i="9" s="1"/>
  <c r="AB902" i="9" s="1"/>
  <c r="AB903" i="9" s="1"/>
  <c r="AB904" i="9" s="1"/>
  <c r="AB905" i="9" s="1"/>
  <c r="AB906" i="9" s="1"/>
  <c r="AB907" i="9" s="1"/>
  <c r="AB908" i="9" s="1"/>
  <c r="AB909" i="9" s="1"/>
  <c r="AB910" i="9" s="1"/>
  <c r="AB911" i="9" s="1"/>
  <c r="AB912" i="9" s="1"/>
  <c r="AB913" i="9" s="1"/>
  <c r="AB914" i="9" s="1"/>
  <c r="AB915" i="9" s="1"/>
  <c r="AB916" i="9" s="1"/>
  <c r="AB917" i="9" s="1"/>
  <c r="AB918" i="9" s="1"/>
  <c r="AB919" i="9" s="1"/>
  <c r="AB920" i="9" s="1"/>
  <c r="AB921" i="9" s="1"/>
  <c r="AB922" i="9" s="1"/>
  <c r="AB923" i="9" s="1"/>
  <c r="AB924" i="9" s="1"/>
  <c r="AB925" i="9" s="1"/>
  <c r="AB926" i="9" s="1"/>
  <c r="AB927" i="9" s="1"/>
  <c r="AB928" i="9" s="1"/>
  <c r="AB929" i="9" s="1"/>
  <c r="AB930" i="9" s="1"/>
  <c r="AB931" i="9" s="1"/>
  <c r="AB932" i="9" s="1"/>
  <c r="AB933" i="9" s="1"/>
  <c r="AB934" i="9" s="1"/>
  <c r="AB935" i="9" s="1"/>
  <c r="AB936" i="9" s="1"/>
  <c r="AB937" i="9" s="1"/>
  <c r="AB938" i="9" s="1"/>
  <c r="AB939" i="9" s="1"/>
  <c r="AB940" i="9" s="1"/>
  <c r="AB941" i="9" s="1"/>
  <c r="AB942" i="9" s="1"/>
  <c r="AB943" i="9" s="1"/>
  <c r="AB944" i="9" s="1"/>
  <c r="AB945" i="9" s="1"/>
  <c r="AB946" i="9" s="1"/>
  <c r="AB947" i="9" s="1"/>
  <c r="AB948" i="9" s="1"/>
  <c r="AB949" i="9" s="1"/>
  <c r="AB950" i="9" s="1"/>
  <c r="AB951" i="9" s="1"/>
  <c r="AB952" i="9" s="1"/>
  <c r="AB953" i="9" s="1"/>
  <c r="AB954" i="9" s="1"/>
  <c r="AB955" i="9" s="1"/>
  <c r="AB956" i="9" s="1"/>
  <c r="AB957" i="9" s="1"/>
  <c r="AB958" i="9" s="1"/>
  <c r="AB959" i="9" s="1"/>
  <c r="AB960" i="9" s="1"/>
  <c r="AB961" i="9" s="1"/>
  <c r="AB962" i="9" s="1"/>
  <c r="AB963" i="9" s="1"/>
  <c r="AB964" i="9" s="1"/>
  <c r="AB965" i="9" s="1"/>
  <c r="AB966" i="9" s="1"/>
  <c r="AB967" i="9" s="1"/>
  <c r="AB968" i="9" s="1"/>
  <c r="AB969" i="9" s="1"/>
  <c r="AB970" i="9" s="1"/>
  <c r="AB971" i="9" s="1"/>
  <c r="AB972" i="9" s="1"/>
  <c r="AB973" i="9" s="1"/>
  <c r="AB974" i="9" s="1"/>
  <c r="AB975" i="9" s="1"/>
  <c r="AB976" i="9" s="1"/>
  <c r="AB977" i="9" s="1"/>
  <c r="AB978" i="9" s="1"/>
  <c r="AB979" i="9" s="1"/>
  <c r="AB980" i="9" s="1"/>
  <c r="AB981" i="9" s="1"/>
  <c r="AB982" i="9" s="1"/>
  <c r="AB983" i="9" s="1"/>
  <c r="AB984" i="9" s="1"/>
  <c r="AB985" i="9" s="1"/>
  <c r="AB986" i="9" s="1"/>
  <c r="AB987" i="9" s="1"/>
  <c r="AB988" i="9" s="1"/>
  <c r="AB989" i="9" s="1"/>
  <c r="AB990" i="9" s="1"/>
  <c r="AB991" i="9" s="1"/>
  <c r="AB992" i="9" s="1"/>
  <c r="AB993" i="9" s="1"/>
  <c r="AB994" i="9" s="1"/>
  <c r="AB995" i="9" s="1"/>
  <c r="AB996" i="9" s="1"/>
  <c r="AB997" i="9" s="1"/>
  <c r="AB998" i="9" s="1"/>
  <c r="AB999" i="9" s="1"/>
  <c r="AB1000" i="9" s="1"/>
  <c r="AB1001" i="9" s="1"/>
  <c r="AB1002" i="9" s="1"/>
  <c r="AB1003" i="9" s="1"/>
  <c r="AB1004" i="9" s="1"/>
  <c r="AB1005" i="9" s="1"/>
  <c r="AB1006" i="9" s="1"/>
  <c r="AB1007" i="9" s="1"/>
  <c r="AB1008" i="9" s="1"/>
  <c r="AB1009" i="9" s="1"/>
  <c r="AB1010" i="9" s="1"/>
  <c r="AB1011" i="9" s="1"/>
  <c r="AB1012" i="9" s="1"/>
  <c r="AB1013" i="9" s="1"/>
  <c r="AB1014" i="9" s="1"/>
  <c r="AB1015" i="9" s="1"/>
  <c r="AB1016" i="9" s="1"/>
  <c r="AB1017" i="9" s="1"/>
  <c r="AB1018" i="9" s="1"/>
  <c r="AB1019" i="9" s="1"/>
  <c r="AB1020" i="9" s="1"/>
  <c r="AB1021" i="9" s="1"/>
  <c r="AB1022" i="9" s="1"/>
  <c r="AB1023" i="9" s="1"/>
  <c r="AB1024" i="9" s="1"/>
  <c r="AB1025" i="9" s="1"/>
  <c r="AB1026" i="9" s="1"/>
  <c r="AB1027" i="9" s="1"/>
  <c r="AB1028" i="9" s="1"/>
  <c r="AB1029" i="9" s="1"/>
  <c r="AB1030" i="9" s="1"/>
  <c r="AB1031" i="9" s="1"/>
  <c r="AB1032" i="9" s="1"/>
  <c r="AB1033" i="9" s="1"/>
  <c r="AB1034" i="9" s="1"/>
  <c r="AB1035" i="9" s="1"/>
  <c r="AB1036" i="9" s="1"/>
  <c r="AB1037" i="9" s="1"/>
  <c r="AB1038" i="9" s="1"/>
  <c r="AB1039" i="9" s="1"/>
  <c r="AB1040" i="9" s="1"/>
  <c r="AB1041" i="9" s="1"/>
  <c r="AB1042" i="9" s="1"/>
  <c r="AB1043" i="9" s="1"/>
  <c r="AB1044" i="9" s="1"/>
  <c r="AB1045" i="9" s="1"/>
  <c r="AB1046" i="9" s="1"/>
  <c r="AB1047" i="9" s="1"/>
  <c r="AB1048" i="9" s="1"/>
  <c r="AB1049" i="9" s="1"/>
  <c r="AB1050" i="9" s="1"/>
  <c r="AB1051" i="9" s="1"/>
  <c r="AB1052" i="9" s="1"/>
  <c r="AB1053" i="9" s="1"/>
  <c r="AB1054" i="9" s="1"/>
  <c r="AB1055" i="9" s="1"/>
  <c r="AB1056" i="9" s="1"/>
  <c r="AB1057" i="9" s="1"/>
  <c r="AB1058" i="9" s="1"/>
  <c r="AB1059" i="9" s="1"/>
  <c r="AB1060" i="9" s="1"/>
  <c r="AB1061" i="9" s="1"/>
  <c r="AB1062" i="9" s="1"/>
  <c r="AB1063" i="9" s="1"/>
  <c r="AB1064" i="9" s="1"/>
  <c r="AB1065" i="9" s="1"/>
  <c r="AB1066" i="9" s="1"/>
  <c r="AB1067" i="9" s="1"/>
  <c r="AB1068" i="9" s="1"/>
  <c r="AB1069" i="9" s="1"/>
  <c r="AB1070" i="9" s="1"/>
  <c r="AB1071" i="9" s="1"/>
  <c r="AB1072" i="9" s="1"/>
  <c r="AB1073" i="9" s="1"/>
  <c r="AB1074" i="9" s="1"/>
  <c r="AB1075" i="9" s="1"/>
  <c r="AB1076" i="9" s="1"/>
  <c r="AB1077" i="9" s="1"/>
  <c r="AB1078" i="9" s="1"/>
  <c r="AB1079" i="9" s="1"/>
  <c r="AB1080" i="9" s="1"/>
  <c r="AB1081" i="9" s="1"/>
  <c r="AB1082" i="9" s="1"/>
  <c r="AB1083" i="9" s="1"/>
  <c r="AB1084" i="9" s="1"/>
  <c r="AB1085" i="9" s="1"/>
  <c r="AB1086" i="9" s="1"/>
  <c r="AB1087" i="9" s="1"/>
  <c r="AB1088" i="9" s="1"/>
  <c r="AB1089" i="9" s="1"/>
  <c r="AB1090" i="9" s="1"/>
  <c r="AB1091" i="9" s="1"/>
  <c r="AB1092" i="9" s="1"/>
  <c r="AB1093" i="9" s="1"/>
  <c r="AB1094" i="9" s="1"/>
  <c r="AB1095" i="9" s="1"/>
  <c r="AB1096" i="9" s="1"/>
  <c r="AB1097" i="9" s="1"/>
  <c r="AB1098" i="9" s="1"/>
  <c r="AB1099" i="9" s="1"/>
  <c r="AB1100" i="9" s="1"/>
  <c r="AB1101" i="9" s="1"/>
  <c r="AB1102" i="9" s="1"/>
  <c r="AB1103" i="9" s="1"/>
  <c r="AB1104" i="9" s="1"/>
  <c r="AB1105" i="9" s="1"/>
  <c r="AB1106" i="9" s="1"/>
  <c r="AB1107" i="9" s="1"/>
  <c r="AB1108" i="9" s="1"/>
  <c r="AB1109" i="9" s="1"/>
  <c r="AB1110" i="9" s="1"/>
  <c r="AB1111" i="9" s="1"/>
  <c r="AB1112" i="9" s="1"/>
  <c r="AB1113" i="9" s="1"/>
  <c r="AB1114" i="9" s="1"/>
  <c r="AB1115" i="9" s="1"/>
  <c r="AB1116" i="9" s="1"/>
  <c r="AB1117" i="9" s="1"/>
  <c r="AB1118" i="9" s="1"/>
  <c r="AB1119" i="9" s="1"/>
  <c r="AB1120" i="9" s="1"/>
  <c r="AB1121" i="9" s="1"/>
  <c r="AB1122" i="9" s="1"/>
  <c r="AB1123" i="9" s="1"/>
  <c r="AB1124" i="9" s="1"/>
  <c r="AB1125" i="9" s="1"/>
  <c r="AB1126" i="9" s="1"/>
  <c r="AB1127" i="9" s="1"/>
  <c r="AB1128" i="9" s="1"/>
  <c r="AB1129" i="9" s="1"/>
  <c r="AB1130" i="9" s="1"/>
  <c r="AB1131" i="9" s="1"/>
  <c r="AB1132" i="9" s="1"/>
  <c r="AB1133" i="9" s="1"/>
  <c r="AB1134" i="9" s="1"/>
  <c r="AB1135" i="9" s="1"/>
  <c r="AB1136" i="9" s="1"/>
  <c r="AB1137" i="9" s="1"/>
  <c r="AB1138" i="9" s="1"/>
  <c r="AB1139" i="9" s="1"/>
  <c r="AB1140" i="9" s="1"/>
  <c r="AB1141" i="9" s="1"/>
  <c r="AB1142" i="9" s="1"/>
  <c r="AB1143" i="9" s="1"/>
  <c r="AB1144" i="9" s="1"/>
  <c r="AB1145" i="9" s="1"/>
  <c r="AB1146" i="9" s="1"/>
  <c r="AB1147" i="9" s="1"/>
  <c r="AB1148" i="9" s="1"/>
  <c r="AB1149" i="9" s="1"/>
  <c r="AB1150" i="9" s="1"/>
  <c r="AB1151" i="9" s="1"/>
  <c r="AB1152" i="9" s="1"/>
  <c r="AB1153" i="9" s="1"/>
  <c r="AB1154" i="9" s="1"/>
  <c r="AB1155" i="9" s="1"/>
  <c r="AB1156" i="9" s="1"/>
  <c r="AB1157" i="9" s="1"/>
  <c r="AB1158" i="9" s="1"/>
  <c r="AB1159" i="9" s="1"/>
  <c r="AB1160" i="9" s="1"/>
  <c r="AB1161" i="9" s="1"/>
  <c r="AB1162" i="9" s="1"/>
  <c r="AB1163" i="9" s="1"/>
  <c r="AB1164" i="9" s="1"/>
  <c r="AB1165" i="9" s="1"/>
  <c r="AB1166" i="9" s="1"/>
  <c r="AB1167" i="9" s="1"/>
  <c r="AB1168" i="9" s="1"/>
  <c r="AB1169" i="9" s="1"/>
  <c r="AB1170" i="9" s="1"/>
  <c r="AB1171" i="9" s="1"/>
  <c r="AB1172" i="9" s="1"/>
  <c r="AB1173" i="9" s="1"/>
  <c r="AB1174" i="9" s="1"/>
  <c r="AB1175" i="9" s="1"/>
  <c r="AB1176" i="9" s="1"/>
  <c r="AB1177" i="9" s="1"/>
  <c r="AB1178" i="9" s="1"/>
  <c r="AB1179" i="9" s="1"/>
  <c r="AB1180" i="9" s="1"/>
  <c r="AB1181" i="9" s="1"/>
  <c r="AB1182" i="9" s="1"/>
  <c r="AB1183" i="9" s="1"/>
  <c r="AB1184" i="9" s="1"/>
  <c r="AB1185" i="9" s="1"/>
  <c r="AB1186" i="9" s="1"/>
  <c r="AB1187" i="9" s="1"/>
  <c r="AB1188" i="9" s="1"/>
  <c r="AB1189" i="9" s="1"/>
  <c r="AB1190" i="9" s="1"/>
  <c r="AB1191" i="9" s="1"/>
  <c r="AB1192" i="9" s="1"/>
  <c r="AB1193" i="9" s="1"/>
  <c r="AB1194" i="9" s="1"/>
  <c r="AB1195" i="9" s="1"/>
  <c r="AB1196" i="9" s="1"/>
  <c r="AB1197" i="9" s="1"/>
  <c r="AB1198" i="9" s="1"/>
  <c r="AB1199" i="9" s="1"/>
  <c r="AB1200" i="9" s="1"/>
  <c r="AB1201" i="9" s="1"/>
  <c r="AB1202" i="9" s="1"/>
  <c r="AB1203" i="9" s="1"/>
  <c r="AB1204" i="9" s="1"/>
  <c r="AB1205" i="9" s="1"/>
  <c r="AB1206" i="9" s="1"/>
  <c r="AB1207" i="9" s="1"/>
  <c r="AB1208" i="9" s="1"/>
  <c r="AB1209" i="9" s="1"/>
  <c r="AB1210" i="9" s="1"/>
  <c r="AB1211" i="9" s="1"/>
  <c r="AB1212" i="9" s="1"/>
  <c r="AB1213" i="9" s="1"/>
  <c r="AB1214" i="9" s="1"/>
  <c r="AB1215" i="9" s="1"/>
  <c r="AB1216" i="9" s="1"/>
  <c r="AB1217" i="9" s="1"/>
  <c r="AB1218" i="9" s="1"/>
  <c r="AB1219" i="9" s="1"/>
  <c r="AB1220" i="9" s="1"/>
  <c r="AB1221" i="9" s="1"/>
  <c r="AB1222" i="9" s="1"/>
  <c r="AB1223" i="9" s="1"/>
  <c r="AB1224" i="9" s="1"/>
  <c r="AB1225" i="9" s="1"/>
  <c r="AB1226" i="9" s="1"/>
  <c r="AB1227" i="9" s="1"/>
  <c r="AB1228" i="9" s="1"/>
  <c r="AB1229" i="9" s="1"/>
  <c r="AB1230" i="9" s="1"/>
  <c r="AB1231" i="9" s="1"/>
  <c r="AB1232" i="9" s="1"/>
  <c r="AB1233" i="9" s="1"/>
  <c r="AB1234" i="9" s="1"/>
  <c r="AB1235" i="9" s="1"/>
  <c r="AB1236" i="9" s="1"/>
  <c r="AB1237" i="9" s="1"/>
  <c r="AB1238" i="9" s="1"/>
  <c r="AB1239" i="9" s="1"/>
  <c r="AB1240" i="9" s="1"/>
  <c r="AB1241" i="9" s="1"/>
  <c r="AB1242" i="9" s="1"/>
  <c r="AB1243" i="9" s="1"/>
  <c r="AB1244" i="9" s="1"/>
  <c r="AB1245" i="9" s="1"/>
  <c r="AB1246" i="9" s="1"/>
  <c r="AB1247" i="9" s="1"/>
  <c r="AB1248" i="9" s="1"/>
  <c r="AB1249" i="9" s="1"/>
  <c r="AB1250" i="9" s="1"/>
  <c r="AB1251" i="9" s="1"/>
  <c r="AB1252" i="9" s="1"/>
  <c r="AB1253" i="9" s="1"/>
  <c r="AB1254" i="9" s="1"/>
  <c r="AB1255" i="9" s="1"/>
  <c r="AB1256" i="9" s="1"/>
  <c r="AB1257" i="9" s="1"/>
  <c r="AB1258" i="9" s="1"/>
  <c r="AB1259" i="9" s="1"/>
  <c r="AB1260" i="9" s="1"/>
  <c r="AB1261" i="9" s="1"/>
  <c r="AB1262" i="9" s="1"/>
  <c r="AB1263" i="9" s="1"/>
  <c r="AB1264" i="9" s="1"/>
  <c r="AB1265" i="9" s="1"/>
  <c r="AB1266" i="9" s="1"/>
  <c r="AB1267" i="9" s="1"/>
  <c r="AB1268" i="9" s="1"/>
  <c r="AB1269" i="9" s="1"/>
  <c r="AB1270" i="9" s="1"/>
  <c r="AB1271" i="9" s="1"/>
  <c r="AB1272" i="9" s="1"/>
  <c r="AB1273" i="9" s="1"/>
  <c r="AB1274" i="9" s="1"/>
  <c r="AB1275" i="9" s="1"/>
  <c r="AB1276" i="9" s="1"/>
  <c r="AB1277" i="9" s="1"/>
  <c r="AB1278" i="9" s="1"/>
  <c r="AB1279" i="9" s="1"/>
  <c r="AB1280" i="9" s="1"/>
  <c r="AB1281" i="9" s="1"/>
  <c r="AB1282" i="9" s="1"/>
  <c r="AB1283" i="9" s="1"/>
  <c r="AB1284" i="9" s="1"/>
  <c r="AB1285" i="9" s="1"/>
  <c r="AB1286" i="9" s="1"/>
  <c r="AB1287" i="9" s="1"/>
  <c r="AB1288" i="9" s="1"/>
  <c r="AB1289" i="9" s="1"/>
  <c r="AB1290" i="9" s="1"/>
  <c r="AB1291" i="9" s="1"/>
  <c r="AB1292" i="9" s="1"/>
  <c r="AB1293" i="9" s="1"/>
  <c r="AB1294" i="9" s="1"/>
  <c r="AB1295" i="9" s="1"/>
  <c r="AB1296" i="9" s="1"/>
  <c r="AB1297" i="9" s="1"/>
  <c r="AB1298" i="9" s="1"/>
  <c r="AB1299" i="9" s="1"/>
  <c r="AB1300" i="9" s="1"/>
  <c r="AB1301" i="9" s="1"/>
  <c r="AB1302" i="9" s="1"/>
  <c r="AB1303" i="9" s="1"/>
  <c r="AB1304" i="9" s="1"/>
  <c r="AB1305" i="9" s="1"/>
  <c r="AB1306" i="9" s="1"/>
  <c r="AB1307" i="9" s="1"/>
  <c r="AB1308" i="9" s="1"/>
  <c r="AB1309" i="9" s="1"/>
  <c r="AB1310" i="9" s="1"/>
  <c r="AB1311" i="9" s="1"/>
  <c r="AB1312" i="9" s="1"/>
  <c r="AB1313" i="9" s="1"/>
  <c r="AB1314" i="9" s="1"/>
  <c r="AB1315" i="9" s="1"/>
  <c r="AB1316" i="9" s="1"/>
  <c r="AB1317" i="9" s="1"/>
  <c r="AB1318" i="9" s="1"/>
  <c r="AB1319" i="9" s="1"/>
  <c r="AB1320" i="9" s="1"/>
  <c r="AB1321" i="9" s="1"/>
  <c r="AB1322" i="9" s="1"/>
  <c r="AB1323" i="9" s="1"/>
  <c r="AB1324" i="9" s="1"/>
  <c r="AB1325" i="9" s="1"/>
  <c r="AB1326" i="9" s="1"/>
  <c r="AB1327" i="9" s="1"/>
  <c r="AB1328" i="9" s="1"/>
  <c r="AB1329" i="9" s="1"/>
  <c r="AB1330" i="9" s="1"/>
  <c r="AB1331" i="9" s="1"/>
  <c r="AB1332" i="9" s="1"/>
  <c r="AB1333" i="9" s="1"/>
  <c r="AB1334" i="9" s="1"/>
  <c r="AB1335" i="9" s="1"/>
  <c r="AB1336" i="9" s="1"/>
  <c r="AB1337" i="9" s="1"/>
  <c r="AB1338" i="9" s="1"/>
  <c r="AB1339" i="9" s="1"/>
  <c r="AB1340" i="9" s="1"/>
  <c r="AB1341" i="9" s="1"/>
  <c r="AB1342" i="9" s="1"/>
  <c r="AB1343" i="9" s="1"/>
  <c r="AB1344" i="9" s="1"/>
  <c r="AB1345" i="9" s="1"/>
  <c r="AB1346" i="9" s="1"/>
  <c r="AB1347" i="9" s="1"/>
  <c r="AB1348" i="9" s="1"/>
  <c r="AB1349" i="9" s="1"/>
  <c r="AB1350" i="9" s="1"/>
  <c r="AB1351" i="9" s="1"/>
  <c r="AB1352" i="9" s="1"/>
  <c r="AB1353" i="9" s="1"/>
  <c r="AB1354" i="9" s="1"/>
  <c r="AB1355" i="9" s="1"/>
  <c r="AB1356" i="9" s="1"/>
  <c r="AB1357" i="9" s="1"/>
  <c r="AB1358" i="9" s="1"/>
  <c r="AB1359" i="9" s="1"/>
  <c r="AB1360" i="9" s="1"/>
  <c r="AB1361" i="9" s="1"/>
  <c r="AB1362" i="9" s="1"/>
  <c r="AB1363" i="9" s="1"/>
  <c r="AB1364" i="9" s="1"/>
  <c r="AB1365" i="9" s="1"/>
  <c r="AB1366" i="9" s="1"/>
  <c r="AB1367" i="9" s="1"/>
  <c r="AB1368" i="9" s="1"/>
  <c r="AB1369" i="9" s="1"/>
  <c r="AB1370" i="9" s="1"/>
  <c r="AB1371" i="9" s="1"/>
  <c r="AB1372" i="9" s="1"/>
  <c r="AB1373" i="9" s="1"/>
  <c r="AB1374" i="9" s="1"/>
  <c r="AB1375" i="9" s="1"/>
  <c r="AB1376" i="9" s="1"/>
  <c r="AB1377" i="9" s="1"/>
  <c r="AB1378" i="9" s="1"/>
  <c r="AB1379" i="9" s="1"/>
  <c r="AB1380" i="9" s="1"/>
  <c r="AB1381" i="9" s="1"/>
  <c r="AB1382" i="9" s="1"/>
  <c r="AB1383" i="9" s="1"/>
  <c r="AB1384" i="9" s="1"/>
  <c r="AB1385" i="9" s="1"/>
  <c r="AB1386" i="9" s="1"/>
  <c r="AB1387" i="9" s="1"/>
  <c r="AB1388" i="9" s="1"/>
  <c r="AB1389" i="9" s="1"/>
  <c r="AB1390" i="9" s="1"/>
  <c r="AB1391" i="9" s="1"/>
  <c r="AB1392" i="9" s="1"/>
  <c r="AB1393" i="9" s="1"/>
  <c r="AB1394" i="9" s="1"/>
  <c r="AB1395" i="9" s="1"/>
  <c r="AB1396" i="9" s="1"/>
  <c r="AB1397" i="9" s="1"/>
  <c r="AB1398" i="9" s="1"/>
  <c r="AB1399" i="9" s="1"/>
  <c r="AB1400" i="9" s="1"/>
  <c r="AB1401" i="9" s="1"/>
  <c r="AB1402" i="9" s="1"/>
  <c r="AB1403" i="9" s="1"/>
  <c r="AB1404" i="9" s="1"/>
  <c r="AB1405" i="9" s="1"/>
  <c r="AB1406" i="9" s="1"/>
  <c r="AB1407" i="9" s="1"/>
  <c r="AB1408" i="9" s="1"/>
  <c r="AB1409" i="9" s="1"/>
  <c r="AB1410" i="9" s="1"/>
  <c r="AB1411" i="9" s="1"/>
  <c r="AB1412" i="9" s="1"/>
  <c r="AB1413" i="9" s="1"/>
  <c r="AB1414" i="9" s="1"/>
  <c r="AB1415" i="9" s="1"/>
  <c r="AB1416" i="9" s="1"/>
  <c r="AB1417" i="9" s="1"/>
  <c r="AB1418" i="9" s="1"/>
  <c r="AB1419" i="9" s="1"/>
  <c r="AB1420" i="9" s="1"/>
  <c r="AB1421" i="9" s="1"/>
  <c r="AB1422" i="9" s="1"/>
  <c r="AB1423" i="9" s="1"/>
  <c r="AB1424" i="9" s="1"/>
  <c r="AB1425" i="9" s="1"/>
  <c r="AB1426" i="9" s="1"/>
  <c r="AB1427" i="9" s="1"/>
  <c r="AB1428" i="9" s="1"/>
  <c r="AB1429" i="9" s="1"/>
  <c r="AB1430" i="9" s="1"/>
  <c r="AB1431" i="9" s="1"/>
  <c r="AB1432" i="9" s="1"/>
  <c r="AB1433" i="9" s="1"/>
  <c r="AB1434" i="9" s="1"/>
  <c r="AB1435" i="9" s="1"/>
  <c r="AB1436" i="9" s="1"/>
  <c r="AB1437" i="9" s="1"/>
  <c r="AB1438" i="9" s="1"/>
  <c r="AB1439" i="9" s="1"/>
  <c r="AB1440" i="9" s="1"/>
  <c r="AB1441" i="9" s="1"/>
  <c r="AB1442" i="9" s="1"/>
  <c r="AB1443" i="9" s="1"/>
  <c r="AB1444" i="9" s="1"/>
  <c r="AB1445" i="9" s="1"/>
  <c r="AB1446" i="9" s="1"/>
  <c r="AB1447" i="9" s="1"/>
  <c r="AB1448" i="9" s="1"/>
  <c r="AB1449" i="9" s="1"/>
  <c r="AB1450" i="9" s="1"/>
  <c r="AB1451" i="9" s="1"/>
  <c r="AB1452" i="9" s="1"/>
  <c r="AB1453" i="9" s="1"/>
  <c r="AB1454" i="9" s="1"/>
  <c r="AB1455" i="9" s="1"/>
  <c r="AB1456" i="9" s="1"/>
  <c r="AB1457" i="9" s="1"/>
  <c r="AB1458" i="9" s="1"/>
  <c r="AB1459" i="9" s="1"/>
  <c r="AB1460" i="9" s="1"/>
  <c r="AB1461" i="9" s="1"/>
  <c r="AB1462" i="9" s="1"/>
  <c r="AB1463" i="9" s="1"/>
  <c r="AB1464" i="9" s="1"/>
  <c r="AB1465" i="9" s="1"/>
  <c r="AB1466" i="9" s="1"/>
  <c r="AB1467" i="9" s="1"/>
  <c r="AB1468" i="9" s="1"/>
  <c r="AB1469" i="9" s="1"/>
  <c r="AB1470" i="9" s="1"/>
  <c r="AB1471" i="9" s="1"/>
  <c r="AB1472" i="9" s="1"/>
  <c r="AB1473" i="9" s="1"/>
  <c r="AB1474" i="9" s="1"/>
  <c r="AB1475" i="9" s="1"/>
  <c r="AB1476" i="9" s="1"/>
  <c r="AB1477" i="9" s="1"/>
  <c r="AB1478" i="9" s="1"/>
  <c r="AB1479" i="9" s="1"/>
  <c r="AB1480" i="9" s="1"/>
  <c r="AB1481" i="9" s="1"/>
  <c r="AB1482" i="9" s="1"/>
  <c r="AB1483" i="9" s="1"/>
  <c r="AB1484" i="9" s="1"/>
  <c r="AB1485" i="9" s="1"/>
  <c r="AB1486" i="9" s="1"/>
  <c r="AB1487" i="9" s="1"/>
  <c r="AB1488" i="9" s="1"/>
  <c r="AB1489" i="9" s="1"/>
  <c r="AB1490" i="9" s="1"/>
  <c r="AB1491" i="9" s="1"/>
  <c r="AB1492" i="9" s="1"/>
  <c r="AB1493" i="9" s="1"/>
  <c r="AB1494" i="9" s="1"/>
  <c r="AB1495" i="9" s="1"/>
  <c r="AB1496" i="9" s="1"/>
  <c r="AB1497" i="9" s="1"/>
  <c r="AB1498" i="9" s="1"/>
  <c r="AB1499" i="9" s="1"/>
  <c r="AB1500" i="9" s="1"/>
  <c r="AB1501" i="9" s="1"/>
  <c r="AB1502" i="9" s="1"/>
  <c r="AB1503" i="9" s="1"/>
  <c r="AB1504" i="9" s="1"/>
  <c r="AB1505" i="9" s="1"/>
  <c r="AB1506" i="9" s="1"/>
  <c r="AB1507" i="9" s="1"/>
  <c r="AB1508" i="9" s="1"/>
  <c r="AB1509" i="9" s="1"/>
  <c r="AB1510" i="9" s="1"/>
  <c r="AB1511" i="9" s="1"/>
  <c r="AB1512" i="9" s="1"/>
  <c r="AB1513" i="9" s="1"/>
  <c r="AB1514" i="9" s="1"/>
  <c r="AB1515" i="9" s="1"/>
  <c r="AB1516" i="9" s="1"/>
  <c r="AA515" i="9"/>
  <c r="AA516" i="9" s="1"/>
  <c r="AA517" i="9" s="1"/>
  <c r="AA518" i="9" s="1"/>
  <c r="AA519" i="9" s="1"/>
  <c r="AA520" i="9" s="1"/>
  <c r="AA521" i="9" s="1"/>
  <c r="AA522" i="9" s="1"/>
  <c r="AA523" i="9" s="1"/>
  <c r="AA524" i="9" s="1"/>
  <c r="AA525" i="9" s="1"/>
  <c r="AA526" i="9" s="1"/>
  <c r="AA527" i="9" s="1"/>
  <c r="AA528" i="9" s="1"/>
  <c r="AA529" i="9" s="1"/>
  <c r="AA530" i="9" s="1"/>
  <c r="AA531" i="9" s="1"/>
  <c r="AA532" i="9" s="1"/>
  <c r="AA533" i="9" s="1"/>
  <c r="AA534" i="9" s="1"/>
  <c r="AA535" i="9" s="1"/>
  <c r="AA536" i="9" s="1"/>
  <c r="AA537" i="9" s="1"/>
  <c r="AA538" i="9" s="1"/>
  <c r="AA539" i="9" s="1"/>
  <c r="AA540" i="9" s="1"/>
  <c r="AA541" i="9" s="1"/>
  <c r="AA542" i="9" s="1"/>
  <c r="AA543" i="9" s="1"/>
  <c r="AA544" i="9" s="1"/>
  <c r="AA545" i="9" s="1"/>
  <c r="AA546" i="9" s="1"/>
  <c r="AA547" i="9" s="1"/>
  <c r="AA548" i="9" s="1"/>
  <c r="AA549" i="9" s="1"/>
  <c r="AA550" i="9" s="1"/>
  <c r="AA551" i="9" s="1"/>
  <c r="AA552" i="9" s="1"/>
  <c r="AA553" i="9" s="1"/>
  <c r="AA554" i="9" s="1"/>
  <c r="AA555" i="9" s="1"/>
  <c r="AA556" i="9" s="1"/>
  <c r="AA557" i="9" s="1"/>
  <c r="AA558" i="9" s="1"/>
  <c r="AA559" i="9" s="1"/>
  <c r="AA560" i="9" s="1"/>
  <c r="AA561" i="9" s="1"/>
  <c r="AA562" i="9" s="1"/>
  <c r="AA563" i="9" s="1"/>
  <c r="AA564" i="9" s="1"/>
  <c r="AA565" i="9" s="1"/>
  <c r="AA566" i="9" s="1"/>
  <c r="AA567" i="9" s="1"/>
  <c r="AA568" i="9" s="1"/>
  <c r="AA569" i="9" s="1"/>
  <c r="AA570" i="9" s="1"/>
  <c r="AA571" i="9" s="1"/>
  <c r="AA572" i="9" s="1"/>
  <c r="AA573" i="9" s="1"/>
  <c r="AA574" i="9" s="1"/>
  <c r="AA575" i="9" s="1"/>
  <c r="AA576" i="9" s="1"/>
  <c r="AA577" i="9" s="1"/>
  <c r="AA578" i="9" s="1"/>
  <c r="AA579" i="9" s="1"/>
  <c r="AA580" i="9" s="1"/>
  <c r="AA581" i="9" s="1"/>
  <c r="AA582" i="9" s="1"/>
  <c r="AA583" i="9" s="1"/>
  <c r="AA584" i="9" s="1"/>
  <c r="AA585" i="9" s="1"/>
  <c r="AA586" i="9" s="1"/>
  <c r="AA587" i="9" s="1"/>
  <c r="AA588" i="9" s="1"/>
  <c r="AA589" i="9" s="1"/>
  <c r="AA590" i="9" s="1"/>
  <c r="AA591" i="9" s="1"/>
  <c r="AA592" i="9" s="1"/>
  <c r="AA593" i="9" s="1"/>
  <c r="AA594" i="9" s="1"/>
  <c r="AA595" i="9" s="1"/>
  <c r="AA596" i="9" s="1"/>
  <c r="AA597" i="9" s="1"/>
  <c r="AA598" i="9" s="1"/>
  <c r="AA599" i="9" s="1"/>
  <c r="AA600" i="9" s="1"/>
  <c r="AA601" i="9" s="1"/>
  <c r="AA602" i="9" s="1"/>
  <c r="AA603" i="9" s="1"/>
  <c r="AA604" i="9" s="1"/>
  <c r="AA605" i="9" s="1"/>
  <c r="AA606" i="9" s="1"/>
  <c r="AA607" i="9" s="1"/>
  <c r="AA608" i="9" s="1"/>
  <c r="AA609" i="9" s="1"/>
  <c r="AA610" i="9" s="1"/>
  <c r="AA611" i="9" s="1"/>
  <c r="AA612" i="9" s="1"/>
  <c r="AA613" i="9" s="1"/>
  <c r="AA614" i="9" s="1"/>
  <c r="AA615" i="9" s="1"/>
  <c r="AA616" i="9" s="1"/>
  <c r="AA617" i="9" s="1"/>
  <c r="AA618" i="9" s="1"/>
  <c r="AA619" i="9" s="1"/>
  <c r="AA620" i="9" s="1"/>
  <c r="AA621" i="9" s="1"/>
  <c r="AA622" i="9" s="1"/>
  <c r="AA623" i="9" s="1"/>
  <c r="AA624" i="9" s="1"/>
  <c r="AA625" i="9" s="1"/>
  <c r="AA626" i="9" s="1"/>
  <c r="AA627" i="9" s="1"/>
  <c r="AA628" i="9" s="1"/>
  <c r="AA629" i="9" s="1"/>
  <c r="AA630" i="9" s="1"/>
  <c r="AA631" i="9" s="1"/>
  <c r="AA632" i="9" s="1"/>
  <c r="AA633" i="9" s="1"/>
  <c r="AA634" i="9" s="1"/>
  <c r="AA635" i="9" s="1"/>
  <c r="AA636" i="9" s="1"/>
  <c r="AA637" i="9" s="1"/>
  <c r="AA638" i="9" s="1"/>
  <c r="AA639" i="9" s="1"/>
  <c r="AA640" i="9" s="1"/>
  <c r="AA641" i="9" s="1"/>
  <c r="AA642" i="9" s="1"/>
  <c r="AA643" i="9" s="1"/>
  <c r="AA644" i="9" s="1"/>
  <c r="AA645" i="9" s="1"/>
  <c r="AA646" i="9" s="1"/>
  <c r="AA647" i="9" s="1"/>
  <c r="AA648" i="9" s="1"/>
  <c r="AA649" i="9" s="1"/>
  <c r="AA650" i="9" s="1"/>
  <c r="AA651" i="9" s="1"/>
  <c r="AA652" i="9" s="1"/>
  <c r="AA653" i="9" s="1"/>
  <c r="AA654" i="9" s="1"/>
  <c r="AA655" i="9" s="1"/>
  <c r="AA656" i="9" s="1"/>
  <c r="AA657" i="9" s="1"/>
  <c r="AA658" i="9" s="1"/>
  <c r="AA659" i="9" s="1"/>
  <c r="AA660" i="9" s="1"/>
  <c r="AA661" i="9" s="1"/>
  <c r="AA662" i="9" s="1"/>
  <c r="AA663" i="9" s="1"/>
  <c r="AA664" i="9" s="1"/>
  <c r="AA665" i="9" s="1"/>
  <c r="AA666" i="9" s="1"/>
  <c r="AA667" i="9" s="1"/>
  <c r="AA668" i="9" s="1"/>
  <c r="AA669" i="9" s="1"/>
  <c r="AA670" i="9" s="1"/>
  <c r="AA671" i="9" s="1"/>
  <c r="AA672" i="9" s="1"/>
  <c r="AA673" i="9" s="1"/>
  <c r="AA674" i="9" s="1"/>
  <c r="AA675" i="9" s="1"/>
  <c r="AA676" i="9" s="1"/>
  <c r="AA677" i="9" s="1"/>
  <c r="AA678" i="9" s="1"/>
  <c r="AA679" i="9" s="1"/>
  <c r="AA680" i="9" s="1"/>
  <c r="AA681" i="9" s="1"/>
  <c r="AA682" i="9" s="1"/>
  <c r="AA683" i="9" s="1"/>
  <c r="AA684" i="9" s="1"/>
  <c r="AA685" i="9" s="1"/>
  <c r="AA686" i="9" s="1"/>
  <c r="AA687" i="9" s="1"/>
  <c r="AA688" i="9" s="1"/>
  <c r="AA689" i="9" s="1"/>
  <c r="AA690" i="9" s="1"/>
  <c r="AA691" i="9" s="1"/>
  <c r="AA692" i="9" s="1"/>
  <c r="AA693" i="9" s="1"/>
  <c r="AA694" i="9" s="1"/>
  <c r="AA695" i="9" s="1"/>
  <c r="AA696" i="9" s="1"/>
  <c r="AA697" i="9" s="1"/>
  <c r="AA698" i="9" s="1"/>
  <c r="AA699" i="9" s="1"/>
  <c r="AA700" i="9" s="1"/>
  <c r="AA701" i="9" s="1"/>
  <c r="AA702" i="9" s="1"/>
  <c r="AA703" i="9" s="1"/>
  <c r="AA704" i="9" s="1"/>
  <c r="AA705" i="9" s="1"/>
  <c r="AA706" i="9" s="1"/>
  <c r="AA707" i="9" s="1"/>
  <c r="AA708" i="9" s="1"/>
  <c r="AA709" i="9" s="1"/>
  <c r="AA710" i="9" s="1"/>
  <c r="AA711" i="9" s="1"/>
  <c r="AA712" i="9" s="1"/>
  <c r="AA713" i="9" s="1"/>
  <c r="AA714" i="9" s="1"/>
  <c r="AA715" i="9" s="1"/>
  <c r="AA716" i="9" s="1"/>
  <c r="AA717" i="9" s="1"/>
  <c r="AA718" i="9" s="1"/>
  <c r="AA719" i="9" s="1"/>
  <c r="AA720" i="9" s="1"/>
  <c r="AA721" i="9" s="1"/>
  <c r="AA722" i="9" s="1"/>
  <c r="AA723" i="9" s="1"/>
  <c r="AA724" i="9" s="1"/>
  <c r="AA725" i="9" s="1"/>
  <c r="AA726" i="9" s="1"/>
  <c r="AA727" i="9" s="1"/>
  <c r="AA728" i="9" s="1"/>
  <c r="AA729" i="9" s="1"/>
  <c r="AA730" i="9" s="1"/>
  <c r="AA731" i="9" s="1"/>
  <c r="AA732" i="9" s="1"/>
  <c r="AA733" i="9" s="1"/>
  <c r="AA734" i="9" s="1"/>
  <c r="AA735" i="9" s="1"/>
  <c r="AA736" i="9" s="1"/>
  <c r="AA737" i="9" s="1"/>
  <c r="AA738" i="9" s="1"/>
  <c r="AA739" i="9" s="1"/>
  <c r="AA740" i="9" s="1"/>
  <c r="AA741" i="9" s="1"/>
  <c r="AA742" i="9" s="1"/>
  <c r="AA743" i="9" s="1"/>
  <c r="AA744" i="9" s="1"/>
  <c r="AA745" i="9" s="1"/>
  <c r="AA746" i="9" s="1"/>
  <c r="AA747" i="9" s="1"/>
  <c r="AA748" i="9" s="1"/>
  <c r="AA749" i="9" s="1"/>
  <c r="AA750" i="9" s="1"/>
  <c r="AA751" i="9" s="1"/>
  <c r="AA752" i="9" s="1"/>
  <c r="AA753" i="9" s="1"/>
  <c r="AA754" i="9" s="1"/>
  <c r="AA755" i="9" s="1"/>
  <c r="AA756" i="9" s="1"/>
  <c r="AA757" i="9" s="1"/>
  <c r="AA758" i="9" s="1"/>
  <c r="AA759" i="9" s="1"/>
  <c r="AA760" i="9" s="1"/>
  <c r="AA761" i="9" s="1"/>
  <c r="AA762" i="9" s="1"/>
  <c r="AA763" i="9" s="1"/>
  <c r="AA764" i="9" s="1"/>
  <c r="AA765" i="9" s="1"/>
  <c r="AA766" i="9" s="1"/>
  <c r="AA767" i="9" s="1"/>
  <c r="AA768" i="9" s="1"/>
  <c r="AA769" i="9" s="1"/>
  <c r="AA770" i="9" s="1"/>
  <c r="AA771" i="9" s="1"/>
  <c r="AA772" i="9" s="1"/>
  <c r="AA773" i="9" s="1"/>
  <c r="AA774" i="9" s="1"/>
  <c r="AA775" i="9" s="1"/>
  <c r="AA776" i="9" s="1"/>
  <c r="AA777" i="9" s="1"/>
  <c r="AA778" i="9" s="1"/>
  <c r="AA779" i="9" s="1"/>
  <c r="AA780" i="9" s="1"/>
  <c r="AA781" i="9" s="1"/>
  <c r="AA782" i="9" s="1"/>
  <c r="AA783" i="9" s="1"/>
  <c r="AA784" i="9" s="1"/>
  <c r="AA785" i="9" s="1"/>
  <c r="AA786" i="9" s="1"/>
  <c r="AA787" i="9" s="1"/>
  <c r="AA788" i="9" s="1"/>
  <c r="AA789" i="9" s="1"/>
  <c r="AA790" i="9" s="1"/>
  <c r="AA791" i="9" s="1"/>
  <c r="AA792" i="9" s="1"/>
  <c r="AA793" i="9" s="1"/>
  <c r="AA794" i="9" s="1"/>
  <c r="AA795" i="9" s="1"/>
  <c r="AA796" i="9" s="1"/>
  <c r="AA797" i="9" s="1"/>
  <c r="AA798" i="9" s="1"/>
  <c r="AA799" i="9" s="1"/>
  <c r="AA800" i="9" s="1"/>
  <c r="AA801" i="9" s="1"/>
  <c r="AA802" i="9" s="1"/>
  <c r="AA803" i="9" s="1"/>
  <c r="AA804" i="9" s="1"/>
  <c r="AA805" i="9" s="1"/>
  <c r="AA806" i="9" s="1"/>
  <c r="AA807" i="9" s="1"/>
  <c r="AA808" i="9" s="1"/>
  <c r="AA809" i="9" s="1"/>
  <c r="AA810" i="9" s="1"/>
  <c r="AA811" i="9" s="1"/>
  <c r="AA812" i="9" s="1"/>
  <c r="AA813" i="9" s="1"/>
  <c r="AA814" i="9" s="1"/>
  <c r="AA815" i="9" s="1"/>
  <c r="AA816" i="9" s="1"/>
  <c r="AA817" i="9" s="1"/>
  <c r="AA818" i="9" s="1"/>
  <c r="AA819" i="9" s="1"/>
  <c r="AA820" i="9" s="1"/>
  <c r="AA821" i="9" s="1"/>
  <c r="AA822" i="9" s="1"/>
  <c r="AA823" i="9" s="1"/>
  <c r="AA824" i="9" s="1"/>
  <c r="AA825" i="9" s="1"/>
  <c r="AA826" i="9" s="1"/>
  <c r="AA827" i="9" s="1"/>
  <c r="AA828" i="9" s="1"/>
  <c r="AA829" i="9" s="1"/>
  <c r="AA830" i="9" s="1"/>
  <c r="AA831" i="9" s="1"/>
  <c r="AA832" i="9" s="1"/>
  <c r="AA833" i="9" s="1"/>
  <c r="AA834" i="9" s="1"/>
  <c r="AA835" i="9" s="1"/>
  <c r="AA836" i="9" s="1"/>
  <c r="AA837" i="9" s="1"/>
  <c r="AA838" i="9" s="1"/>
  <c r="AA839" i="9" s="1"/>
  <c r="AA840" i="9" s="1"/>
  <c r="AA841" i="9" s="1"/>
  <c r="AA842" i="9" s="1"/>
  <c r="AA843" i="9" s="1"/>
  <c r="AA844" i="9" s="1"/>
  <c r="AA845" i="9" s="1"/>
  <c r="AA846" i="9" s="1"/>
  <c r="AA847" i="9" s="1"/>
  <c r="AA848" i="9" s="1"/>
  <c r="AA849" i="9" s="1"/>
  <c r="AA850" i="9" s="1"/>
  <c r="AA851" i="9" s="1"/>
  <c r="AA852" i="9" s="1"/>
  <c r="AA853" i="9" s="1"/>
  <c r="AA854" i="9" s="1"/>
  <c r="AA855" i="9" s="1"/>
  <c r="AA856" i="9" s="1"/>
  <c r="AA857" i="9" s="1"/>
  <c r="AA858" i="9" s="1"/>
  <c r="AA859" i="9" s="1"/>
  <c r="AA860" i="9" s="1"/>
  <c r="AA861" i="9" s="1"/>
  <c r="AA862" i="9" s="1"/>
  <c r="AA863" i="9" s="1"/>
  <c r="AA864" i="9" s="1"/>
  <c r="AA865" i="9" s="1"/>
  <c r="AA866" i="9" s="1"/>
  <c r="AA867" i="9" s="1"/>
  <c r="AA868" i="9" s="1"/>
  <c r="AA869" i="9" s="1"/>
  <c r="AA870" i="9" s="1"/>
  <c r="AA871" i="9" s="1"/>
  <c r="AA872" i="9" s="1"/>
  <c r="AA873" i="9" s="1"/>
  <c r="AA874" i="9" s="1"/>
  <c r="AA875" i="9" s="1"/>
  <c r="AA876" i="9" s="1"/>
  <c r="AA877" i="9" s="1"/>
  <c r="AA878" i="9" s="1"/>
  <c r="AA879" i="9" s="1"/>
  <c r="AA880" i="9" s="1"/>
  <c r="AA881" i="9" s="1"/>
  <c r="AA882" i="9" s="1"/>
  <c r="AA883" i="9" s="1"/>
  <c r="AA884" i="9" s="1"/>
  <c r="AA885" i="9" s="1"/>
  <c r="AA886" i="9" s="1"/>
  <c r="AA887" i="9" s="1"/>
  <c r="AA888" i="9" s="1"/>
  <c r="AA889" i="9" s="1"/>
  <c r="AA890" i="9" s="1"/>
  <c r="AA891" i="9" s="1"/>
  <c r="AA892" i="9" s="1"/>
  <c r="AA893" i="9" s="1"/>
  <c r="AA894" i="9" s="1"/>
  <c r="AA895" i="9" s="1"/>
  <c r="AA896" i="9" s="1"/>
  <c r="AA897" i="9" s="1"/>
  <c r="AA898" i="9" s="1"/>
  <c r="AA899" i="9" s="1"/>
  <c r="AA900" i="9" s="1"/>
  <c r="AA901" i="9" s="1"/>
  <c r="AA902" i="9" s="1"/>
  <c r="AA903" i="9" s="1"/>
  <c r="AA904" i="9" s="1"/>
  <c r="AA905" i="9" s="1"/>
  <c r="AA906" i="9" s="1"/>
  <c r="AA907" i="9" s="1"/>
  <c r="AA908" i="9" s="1"/>
  <c r="AA909" i="9" s="1"/>
  <c r="AA910" i="9" s="1"/>
  <c r="AA911" i="9" s="1"/>
  <c r="AA912" i="9" s="1"/>
  <c r="AA913" i="9" s="1"/>
  <c r="AA914" i="9" s="1"/>
  <c r="AA915" i="9" s="1"/>
  <c r="AA916" i="9" s="1"/>
  <c r="AA917" i="9" s="1"/>
  <c r="AA918" i="9" s="1"/>
  <c r="AA919" i="9" s="1"/>
  <c r="AA920" i="9" s="1"/>
  <c r="AA921" i="9" s="1"/>
  <c r="AA922" i="9" s="1"/>
  <c r="AA923" i="9" s="1"/>
  <c r="AA924" i="9" s="1"/>
  <c r="AA925" i="9" s="1"/>
  <c r="AA926" i="9" s="1"/>
  <c r="AA927" i="9" s="1"/>
  <c r="AA928" i="9" s="1"/>
  <c r="AA929" i="9" s="1"/>
  <c r="AA930" i="9" s="1"/>
  <c r="AA931" i="9" s="1"/>
  <c r="AA932" i="9" s="1"/>
  <c r="AA933" i="9" s="1"/>
  <c r="AA934" i="9" s="1"/>
  <c r="AA935" i="9" s="1"/>
  <c r="AA936" i="9" s="1"/>
  <c r="AA937" i="9" s="1"/>
  <c r="AA938" i="9" s="1"/>
  <c r="AA939" i="9" s="1"/>
  <c r="AA940" i="9" s="1"/>
  <c r="AA941" i="9" s="1"/>
  <c r="AA942" i="9" s="1"/>
  <c r="AA943" i="9" s="1"/>
  <c r="AA944" i="9" s="1"/>
  <c r="AA945" i="9" s="1"/>
  <c r="AA946" i="9" s="1"/>
  <c r="AA947" i="9" s="1"/>
  <c r="AA948" i="9" s="1"/>
  <c r="AA949" i="9" s="1"/>
  <c r="AA950" i="9" s="1"/>
  <c r="AA951" i="9" s="1"/>
  <c r="AA952" i="9" s="1"/>
  <c r="AA953" i="9" s="1"/>
  <c r="AA954" i="9" s="1"/>
  <c r="AA955" i="9" s="1"/>
  <c r="AA956" i="9" s="1"/>
  <c r="AA957" i="9" s="1"/>
  <c r="AA958" i="9" s="1"/>
  <c r="AA959" i="9" s="1"/>
  <c r="AA960" i="9" s="1"/>
  <c r="AA961" i="9" s="1"/>
  <c r="AA962" i="9" s="1"/>
  <c r="AA963" i="9" s="1"/>
  <c r="AA964" i="9" s="1"/>
  <c r="AA965" i="9" s="1"/>
  <c r="AA966" i="9" s="1"/>
  <c r="AA967" i="9" s="1"/>
  <c r="AA968" i="9" s="1"/>
  <c r="AA969" i="9" s="1"/>
  <c r="AA970" i="9" s="1"/>
  <c r="AA971" i="9" s="1"/>
  <c r="AA972" i="9" s="1"/>
  <c r="AA973" i="9" s="1"/>
  <c r="AA974" i="9" s="1"/>
  <c r="AA975" i="9" s="1"/>
  <c r="AA976" i="9" s="1"/>
  <c r="AA977" i="9" s="1"/>
  <c r="AA978" i="9" s="1"/>
  <c r="AA979" i="9" s="1"/>
  <c r="AA980" i="9" s="1"/>
  <c r="AA981" i="9" s="1"/>
  <c r="AA982" i="9" s="1"/>
  <c r="AA983" i="9" s="1"/>
  <c r="AA984" i="9" s="1"/>
  <c r="AA985" i="9" s="1"/>
  <c r="AA986" i="9" s="1"/>
  <c r="AA987" i="9" s="1"/>
  <c r="AA988" i="9" s="1"/>
  <c r="AA989" i="9" s="1"/>
  <c r="AA990" i="9" s="1"/>
  <c r="AA991" i="9" s="1"/>
  <c r="AA992" i="9" s="1"/>
  <c r="AA993" i="9" s="1"/>
  <c r="AA994" i="9" s="1"/>
  <c r="AA995" i="9" s="1"/>
  <c r="AA996" i="9" s="1"/>
  <c r="AA997" i="9" s="1"/>
  <c r="AA998" i="9" s="1"/>
  <c r="AA999" i="9" s="1"/>
  <c r="AA1000" i="9" s="1"/>
  <c r="AA1001" i="9" s="1"/>
  <c r="AA1002" i="9" s="1"/>
  <c r="AA1003" i="9" s="1"/>
  <c r="AA1004" i="9" s="1"/>
  <c r="AA1005" i="9" s="1"/>
  <c r="AA1006" i="9" s="1"/>
  <c r="AA1007" i="9" s="1"/>
  <c r="AA1008" i="9" s="1"/>
  <c r="AA1009" i="9" s="1"/>
  <c r="AA1010" i="9" s="1"/>
  <c r="AA1011" i="9" s="1"/>
  <c r="AA1012" i="9" s="1"/>
  <c r="AA1013" i="9" s="1"/>
  <c r="AA1014" i="9" s="1"/>
  <c r="AA1015" i="9" s="1"/>
  <c r="AA1016" i="9" s="1"/>
  <c r="AA1017" i="9" s="1"/>
  <c r="AA1018" i="9" s="1"/>
  <c r="AA1019" i="9" s="1"/>
  <c r="AA1020" i="9" s="1"/>
  <c r="AA1021" i="9" s="1"/>
  <c r="AA1022" i="9" s="1"/>
  <c r="AA1023" i="9" s="1"/>
  <c r="AA1024" i="9" s="1"/>
  <c r="AA1025" i="9" s="1"/>
  <c r="AA1026" i="9" s="1"/>
  <c r="AA1027" i="9" s="1"/>
  <c r="AA1028" i="9" s="1"/>
  <c r="AA1029" i="9" s="1"/>
  <c r="AA1030" i="9" s="1"/>
  <c r="AA1031" i="9" s="1"/>
  <c r="AA1032" i="9" s="1"/>
  <c r="AA1033" i="9" s="1"/>
  <c r="AA1034" i="9" s="1"/>
  <c r="AA1035" i="9" s="1"/>
  <c r="AA1036" i="9" s="1"/>
  <c r="AA1037" i="9" s="1"/>
  <c r="AA1038" i="9" s="1"/>
  <c r="AA1039" i="9" s="1"/>
  <c r="AA1040" i="9" s="1"/>
  <c r="AA1041" i="9" s="1"/>
  <c r="AA1042" i="9" s="1"/>
  <c r="AA1043" i="9" s="1"/>
  <c r="AA1044" i="9" s="1"/>
  <c r="AA1045" i="9" s="1"/>
  <c r="AA1046" i="9" s="1"/>
  <c r="AA1047" i="9" s="1"/>
  <c r="AA1048" i="9" s="1"/>
  <c r="AA1049" i="9" s="1"/>
  <c r="AA1050" i="9" s="1"/>
  <c r="AA1051" i="9" s="1"/>
  <c r="AA1052" i="9" s="1"/>
  <c r="AA1053" i="9" s="1"/>
  <c r="AA1054" i="9" s="1"/>
  <c r="AA1055" i="9" s="1"/>
  <c r="AA1056" i="9" s="1"/>
  <c r="AA1057" i="9" s="1"/>
  <c r="AA1058" i="9" s="1"/>
  <c r="AA1059" i="9" s="1"/>
  <c r="AA1060" i="9" s="1"/>
  <c r="AA1061" i="9" s="1"/>
  <c r="AA1062" i="9" s="1"/>
  <c r="AA1063" i="9" s="1"/>
  <c r="AA1064" i="9" s="1"/>
  <c r="AA1065" i="9" s="1"/>
  <c r="AA1066" i="9" s="1"/>
  <c r="AA1067" i="9" s="1"/>
  <c r="AA1068" i="9" s="1"/>
  <c r="AA1069" i="9" s="1"/>
  <c r="AA1070" i="9" s="1"/>
  <c r="AA1071" i="9" s="1"/>
  <c r="AA1072" i="9" s="1"/>
  <c r="AA1073" i="9" s="1"/>
  <c r="AA1074" i="9" s="1"/>
  <c r="AA1075" i="9" s="1"/>
  <c r="AA1076" i="9" s="1"/>
  <c r="AA1077" i="9" s="1"/>
  <c r="AA1078" i="9" s="1"/>
  <c r="AA1079" i="9" s="1"/>
  <c r="AA1080" i="9" s="1"/>
  <c r="AA1081" i="9" s="1"/>
  <c r="AA1082" i="9" s="1"/>
  <c r="AA1083" i="9" s="1"/>
  <c r="AA1084" i="9" s="1"/>
  <c r="AA1085" i="9" s="1"/>
  <c r="AA1086" i="9" s="1"/>
  <c r="AA1087" i="9" s="1"/>
  <c r="AA1088" i="9" s="1"/>
  <c r="AA1089" i="9" s="1"/>
  <c r="AA1090" i="9" s="1"/>
  <c r="AA1091" i="9" s="1"/>
  <c r="AA1092" i="9" s="1"/>
  <c r="AA1093" i="9" s="1"/>
  <c r="AA1094" i="9" s="1"/>
  <c r="AA1095" i="9" s="1"/>
  <c r="AA1096" i="9" s="1"/>
  <c r="AA1097" i="9" s="1"/>
  <c r="AA1098" i="9" s="1"/>
  <c r="AA1099" i="9" s="1"/>
  <c r="AA1100" i="9" s="1"/>
  <c r="AA1101" i="9" s="1"/>
  <c r="AA1102" i="9" s="1"/>
  <c r="AA1103" i="9" s="1"/>
  <c r="AA1104" i="9" s="1"/>
  <c r="AA1105" i="9" s="1"/>
  <c r="AA1106" i="9" s="1"/>
  <c r="AA1107" i="9" s="1"/>
  <c r="AA1108" i="9" s="1"/>
  <c r="AA1109" i="9" s="1"/>
  <c r="AA1110" i="9" s="1"/>
  <c r="AA1111" i="9" s="1"/>
  <c r="AA1112" i="9" s="1"/>
  <c r="AA1113" i="9" s="1"/>
  <c r="AA1114" i="9" s="1"/>
  <c r="AA1115" i="9" s="1"/>
  <c r="AA1116" i="9" s="1"/>
  <c r="AA1117" i="9" s="1"/>
  <c r="AA1118" i="9" s="1"/>
  <c r="AA1119" i="9" s="1"/>
  <c r="AA1120" i="9" s="1"/>
  <c r="AA1121" i="9" s="1"/>
  <c r="AA1122" i="9" s="1"/>
  <c r="AA1123" i="9" s="1"/>
  <c r="AA1124" i="9" s="1"/>
  <c r="AA1125" i="9" s="1"/>
  <c r="AA1126" i="9" s="1"/>
  <c r="AA1127" i="9" s="1"/>
  <c r="AA1128" i="9" s="1"/>
  <c r="AA1129" i="9" s="1"/>
  <c r="AA1130" i="9" s="1"/>
  <c r="AA1131" i="9" s="1"/>
  <c r="AA1132" i="9" s="1"/>
  <c r="AA1133" i="9" s="1"/>
  <c r="AA1134" i="9" s="1"/>
  <c r="AA1135" i="9" s="1"/>
  <c r="AA1136" i="9" s="1"/>
  <c r="AA1137" i="9" s="1"/>
  <c r="AA1138" i="9" s="1"/>
  <c r="AA1139" i="9" s="1"/>
  <c r="AA1140" i="9" s="1"/>
  <c r="AA1141" i="9" s="1"/>
  <c r="AA1142" i="9" s="1"/>
  <c r="AA1143" i="9" s="1"/>
  <c r="AA1144" i="9" s="1"/>
  <c r="AA1145" i="9" s="1"/>
  <c r="AA1146" i="9" s="1"/>
  <c r="AA1147" i="9" s="1"/>
  <c r="AA1148" i="9" s="1"/>
  <c r="AA1149" i="9" s="1"/>
  <c r="AA1150" i="9" s="1"/>
  <c r="AA1151" i="9" s="1"/>
  <c r="AA1152" i="9" s="1"/>
  <c r="AA1153" i="9" s="1"/>
  <c r="AA1154" i="9" s="1"/>
  <c r="AA1155" i="9" s="1"/>
  <c r="AA1156" i="9" s="1"/>
  <c r="AA1157" i="9" s="1"/>
  <c r="AA1158" i="9" s="1"/>
  <c r="AA1159" i="9" s="1"/>
  <c r="AA1160" i="9" s="1"/>
  <c r="AA1161" i="9" s="1"/>
  <c r="AA1162" i="9" s="1"/>
  <c r="AA1163" i="9" s="1"/>
  <c r="AA1164" i="9" s="1"/>
  <c r="AA1165" i="9" s="1"/>
  <c r="AA1166" i="9" s="1"/>
  <c r="AA1167" i="9" s="1"/>
  <c r="AA1168" i="9" s="1"/>
  <c r="AA1169" i="9" s="1"/>
  <c r="AA1170" i="9" s="1"/>
  <c r="AA1171" i="9" s="1"/>
  <c r="AA1172" i="9" s="1"/>
  <c r="AA1173" i="9" s="1"/>
  <c r="AA1174" i="9" s="1"/>
  <c r="AA1175" i="9" s="1"/>
  <c r="AA1176" i="9" s="1"/>
  <c r="AA1177" i="9" s="1"/>
  <c r="AA1178" i="9" s="1"/>
  <c r="AA1179" i="9" s="1"/>
  <c r="AA1180" i="9" s="1"/>
  <c r="AA1181" i="9" s="1"/>
  <c r="AA1182" i="9" s="1"/>
  <c r="AA1183" i="9" s="1"/>
  <c r="AA1184" i="9" s="1"/>
  <c r="AA1185" i="9" s="1"/>
  <c r="AA1186" i="9" s="1"/>
  <c r="AA1187" i="9" s="1"/>
  <c r="AA1188" i="9" s="1"/>
  <c r="AA1189" i="9" s="1"/>
  <c r="AA1190" i="9" s="1"/>
  <c r="AA1191" i="9" s="1"/>
  <c r="AA1192" i="9" s="1"/>
  <c r="AA1193" i="9" s="1"/>
  <c r="AA1194" i="9" s="1"/>
  <c r="AA1195" i="9" s="1"/>
  <c r="AA1196" i="9" s="1"/>
  <c r="AA1197" i="9" s="1"/>
  <c r="AA1198" i="9" s="1"/>
  <c r="AA1199" i="9" s="1"/>
  <c r="AA1200" i="9" s="1"/>
  <c r="AA1201" i="9" s="1"/>
  <c r="AA1202" i="9" s="1"/>
  <c r="AA1203" i="9" s="1"/>
  <c r="AA1204" i="9" s="1"/>
  <c r="AA1205" i="9" s="1"/>
  <c r="AA1206" i="9" s="1"/>
  <c r="AA1207" i="9" s="1"/>
  <c r="AA1208" i="9" s="1"/>
  <c r="AA1209" i="9" s="1"/>
  <c r="AA1210" i="9" s="1"/>
  <c r="AA1211" i="9" s="1"/>
  <c r="AA1212" i="9" s="1"/>
  <c r="AA1213" i="9" s="1"/>
  <c r="AA1214" i="9" s="1"/>
  <c r="AA1215" i="9" s="1"/>
  <c r="AA1216" i="9" s="1"/>
  <c r="AA1217" i="9" s="1"/>
  <c r="AA1218" i="9" s="1"/>
  <c r="AA1219" i="9" s="1"/>
  <c r="AA1220" i="9" s="1"/>
  <c r="AA1221" i="9" s="1"/>
  <c r="AA1222" i="9" s="1"/>
  <c r="AA1223" i="9" s="1"/>
  <c r="AA1224" i="9" s="1"/>
  <c r="AA1225" i="9" s="1"/>
  <c r="AA1226" i="9" s="1"/>
  <c r="AA1227" i="9" s="1"/>
  <c r="AA1228" i="9" s="1"/>
  <c r="AA1229" i="9" s="1"/>
  <c r="AA1230" i="9" s="1"/>
  <c r="AA1231" i="9" s="1"/>
  <c r="AA1232" i="9" s="1"/>
  <c r="AA1233" i="9" s="1"/>
  <c r="AA1234" i="9" s="1"/>
  <c r="AA1235" i="9" s="1"/>
  <c r="AA1236" i="9" s="1"/>
  <c r="AA1237" i="9" s="1"/>
  <c r="AA1238" i="9" s="1"/>
  <c r="AA1239" i="9" s="1"/>
  <c r="AA1240" i="9" s="1"/>
  <c r="AA1241" i="9" s="1"/>
  <c r="AA1242" i="9" s="1"/>
  <c r="AA1243" i="9" s="1"/>
  <c r="AA1244" i="9" s="1"/>
  <c r="AA1245" i="9" s="1"/>
  <c r="AA1246" i="9" s="1"/>
  <c r="AA1247" i="9" s="1"/>
  <c r="AA1248" i="9" s="1"/>
  <c r="AA1249" i="9" s="1"/>
  <c r="AA1250" i="9" s="1"/>
  <c r="AA1251" i="9" s="1"/>
  <c r="AA1252" i="9" s="1"/>
  <c r="AA1253" i="9" s="1"/>
  <c r="AA1254" i="9" s="1"/>
  <c r="AA1255" i="9" s="1"/>
  <c r="AA1256" i="9" s="1"/>
  <c r="AA1257" i="9" s="1"/>
  <c r="AA1258" i="9" s="1"/>
  <c r="AA1259" i="9" s="1"/>
  <c r="AA1260" i="9" s="1"/>
  <c r="AA1261" i="9" s="1"/>
  <c r="AA1262" i="9" s="1"/>
  <c r="AA1263" i="9" s="1"/>
  <c r="AA1264" i="9" s="1"/>
  <c r="AA1265" i="9" s="1"/>
  <c r="AA1266" i="9" s="1"/>
  <c r="AA1267" i="9" s="1"/>
  <c r="AA1268" i="9" s="1"/>
  <c r="AA1269" i="9" s="1"/>
  <c r="AA1270" i="9" s="1"/>
  <c r="AA1271" i="9" s="1"/>
  <c r="AA1272" i="9" s="1"/>
  <c r="AA1273" i="9" s="1"/>
  <c r="AA1274" i="9" s="1"/>
  <c r="AA1275" i="9" s="1"/>
  <c r="AA1276" i="9" s="1"/>
  <c r="AA1277" i="9" s="1"/>
  <c r="AA1278" i="9" s="1"/>
  <c r="AA1279" i="9" s="1"/>
  <c r="AA1280" i="9" s="1"/>
  <c r="AA1281" i="9" s="1"/>
  <c r="AA1282" i="9" s="1"/>
  <c r="AA1283" i="9" s="1"/>
  <c r="AA1284" i="9" s="1"/>
  <c r="AA1285" i="9" s="1"/>
  <c r="AA1286" i="9" s="1"/>
  <c r="AA1287" i="9" s="1"/>
  <c r="AA1288" i="9" s="1"/>
  <c r="AA1289" i="9" s="1"/>
  <c r="AA1290" i="9" s="1"/>
  <c r="AA1291" i="9" s="1"/>
  <c r="AA1292" i="9" s="1"/>
  <c r="AA1293" i="9" s="1"/>
  <c r="AA1294" i="9" s="1"/>
  <c r="AA1295" i="9" s="1"/>
  <c r="AA1296" i="9" s="1"/>
  <c r="AA1297" i="9" s="1"/>
  <c r="AA1298" i="9" s="1"/>
  <c r="AA1299" i="9" s="1"/>
  <c r="AA1300" i="9" s="1"/>
  <c r="AA1301" i="9" s="1"/>
  <c r="AA1302" i="9" s="1"/>
  <c r="AA1303" i="9" s="1"/>
  <c r="AA1304" i="9" s="1"/>
  <c r="AA1305" i="9" s="1"/>
  <c r="AA1306" i="9" s="1"/>
  <c r="AA1307" i="9" s="1"/>
  <c r="AA1308" i="9" s="1"/>
  <c r="AA1309" i="9" s="1"/>
  <c r="AA1310" i="9" s="1"/>
  <c r="AA1311" i="9" s="1"/>
  <c r="AA1312" i="9" s="1"/>
  <c r="AA1313" i="9" s="1"/>
  <c r="AA1314" i="9" s="1"/>
  <c r="AA1315" i="9" s="1"/>
  <c r="AA1316" i="9" s="1"/>
  <c r="AA1317" i="9" s="1"/>
  <c r="AA1318" i="9" s="1"/>
  <c r="AA1319" i="9" s="1"/>
  <c r="AA1320" i="9" s="1"/>
  <c r="AA1321" i="9" s="1"/>
  <c r="AA1322" i="9" s="1"/>
  <c r="AA1323" i="9" s="1"/>
  <c r="AA1324" i="9" s="1"/>
  <c r="AA1325" i="9" s="1"/>
  <c r="AA1326" i="9" s="1"/>
  <c r="AA1327" i="9" s="1"/>
  <c r="AA1328" i="9" s="1"/>
  <c r="AA1329" i="9" s="1"/>
  <c r="AA1330" i="9" s="1"/>
  <c r="AA1331" i="9" s="1"/>
  <c r="AA1332" i="9" s="1"/>
  <c r="AA1333" i="9" s="1"/>
  <c r="AA1334" i="9" s="1"/>
  <c r="AA1335" i="9" s="1"/>
  <c r="AA1336" i="9" s="1"/>
  <c r="AA1337" i="9" s="1"/>
  <c r="AA1338" i="9" s="1"/>
  <c r="AA1339" i="9" s="1"/>
  <c r="AA1340" i="9" s="1"/>
  <c r="AA1341" i="9" s="1"/>
  <c r="AA1342" i="9" s="1"/>
  <c r="AA1343" i="9" s="1"/>
  <c r="AA1344" i="9" s="1"/>
  <c r="AA1345" i="9" s="1"/>
  <c r="AA1346" i="9" s="1"/>
  <c r="AA1347" i="9" s="1"/>
  <c r="AA1348" i="9" s="1"/>
  <c r="AA1349" i="9" s="1"/>
  <c r="AA1350" i="9" s="1"/>
  <c r="AA1351" i="9" s="1"/>
  <c r="AA1352" i="9" s="1"/>
  <c r="AA1353" i="9" s="1"/>
  <c r="AA1354" i="9" s="1"/>
  <c r="AA1355" i="9" s="1"/>
  <c r="AA1356" i="9" s="1"/>
  <c r="AA1357" i="9" s="1"/>
  <c r="AA1358" i="9" s="1"/>
  <c r="AA1359" i="9" s="1"/>
  <c r="AA1360" i="9" s="1"/>
  <c r="AA1361" i="9" s="1"/>
  <c r="AA1362" i="9" s="1"/>
  <c r="AA1363" i="9" s="1"/>
  <c r="AA1364" i="9" s="1"/>
  <c r="AA1365" i="9" s="1"/>
  <c r="AA1366" i="9" s="1"/>
  <c r="AA1367" i="9" s="1"/>
  <c r="AA1368" i="9" s="1"/>
  <c r="AA1369" i="9" s="1"/>
  <c r="AA1370" i="9" s="1"/>
  <c r="AA1371" i="9" s="1"/>
  <c r="AA1372" i="9" s="1"/>
  <c r="AA1373" i="9" s="1"/>
  <c r="AA1374" i="9" s="1"/>
  <c r="AA1375" i="9" s="1"/>
  <c r="AA1376" i="9" s="1"/>
  <c r="AA1377" i="9" s="1"/>
  <c r="AA1378" i="9" s="1"/>
  <c r="AA1379" i="9" s="1"/>
  <c r="AA1380" i="9" s="1"/>
  <c r="AA1381" i="9" s="1"/>
  <c r="AA1382" i="9" s="1"/>
  <c r="AA1383" i="9" s="1"/>
  <c r="AA1384" i="9" s="1"/>
  <c r="AA1385" i="9" s="1"/>
  <c r="AA1386" i="9" s="1"/>
  <c r="AA1387" i="9" s="1"/>
  <c r="AA1388" i="9" s="1"/>
  <c r="AA1389" i="9" s="1"/>
  <c r="AA1390" i="9" s="1"/>
  <c r="AA1391" i="9" s="1"/>
  <c r="AA1392" i="9" s="1"/>
  <c r="AA1393" i="9" s="1"/>
  <c r="AA1394" i="9" s="1"/>
  <c r="AA1395" i="9" s="1"/>
  <c r="AA1396" i="9" s="1"/>
  <c r="AA1397" i="9" s="1"/>
  <c r="AA1398" i="9" s="1"/>
  <c r="AA1399" i="9" s="1"/>
  <c r="AA1400" i="9" s="1"/>
  <c r="AA1401" i="9" s="1"/>
  <c r="AA1402" i="9" s="1"/>
  <c r="AA1403" i="9" s="1"/>
  <c r="AA1404" i="9" s="1"/>
  <c r="AA1405" i="9" s="1"/>
  <c r="AA1406" i="9" s="1"/>
  <c r="AA1407" i="9" s="1"/>
  <c r="AA1408" i="9" s="1"/>
  <c r="AA1409" i="9" s="1"/>
  <c r="AA1410" i="9" s="1"/>
  <c r="AA1411" i="9" s="1"/>
  <c r="AA1412" i="9" s="1"/>
  <c r="AA1413" i="9" s="1"/>
  <c r="AA1414" i="9" s="1"/>
  <c r="AA1415" i="9" s="1"/>
  <c r="AA1416" i="9" s="1"/>
  <c r="AA1417" i="9" s="1"/>
  <c r="AA1418" i="9" s="1"/>
  <c r="AA1419" i="9" s="1"/>
  <c r="AA1420" i="9" s="1"/>
  <c r="AA1421" i="9" s="1"/>
  <c r="AA1422" i="9" s="1"/>
  <c r="AA1423" i="9" s="1"/>
  <c r="AA1424" i="9" s="1"/>
  <c r="AA1425" i="9" s="1"/>
  <c r="AA1426" i="9" s="1"/>
  <c r="AA1427" i="9" s="1"/>
  <c r="AA1428" i="9" s="1"/>
  <c r="AA1429" i="9" s="1"/>
  <c r="AA1430" i="9" s="1"/>
  <c r="AA1431" i="9" s="1"/>
  <c r="AA1432" i="9" s="1"/>
  <c r="AA1433" i="9" s="1"/>
  <c r="AA1434" i="9" s="1"/>
  <c r="AA1435" i="9" s="1"/>
  <c r="AA1436" i="9" s="1"/>
  <c r="AA1437" i="9" s="1"/>
  <c r="AA1438" i="9" s="1"/>
  <c r="AA1439" i="9" s="1"/>
  <c r="AA1440" i="9" s="1"/>
  <c r="AA1441" i="9" s="1"/>
  <c r="AA1442" i="9" s="1"/>
  <c r="AA1443" i="9" s="1"/>
  <c r="AA1444" i="9" s="1"/>
  <c r="AA1445" i="9" s="1"/>
  <c r="AA1446" i="9" s="1"/>
  <c r="AA1447" i="9" s="1"/>
  <c r="AA1448" i="9" s="1"/>
  <c r="AA1449" i="9" s="1"/>
  <c r="AA1450" i="9" s="1"/>
  <c r="AA1451" i="9" s="1"/>
  <c r="AA1452" i="9" s="1"/>
  <c r="AA1453" i="9" s="1"/>
  <c r="AA1454" i="9" s="1"/>
  <c r="AA1455" i="9" s="1"/>
  <c r="AA1456" i="9" s="1"/>
  <c r="AA1457" i="9" s="1"/>
  <c r="AA1458" i="9" s="1"/>
  <c r="AA1459" i="9" s="1"/>
  <c r="AA1460" i="9" s="1"/>
  <c r="AA1461" i="9" s="1"/>
  <c r="AA1462" i="9" s="1"/>
  <c r="AA1463" i="9" s="1"/>
  <c r="AA1464" i="9" s="1"/>
  <c r="AA1465" i="9" s="1"/>
  <c r="AA1466" i="9" s="1"/>
  <c r="AA1467" i="9" s="1"/>
  <c r="AA1468" i="9" s="1"/>
  <c r="AA1469" i="9" s="1"/>
  <c r="AA1470" i="9" s="1"/>
  <c r="AA1471" i="9" s="1"/>
  <c r="AA1472" i="9" s="1"/>
  <c r="AA1473" i="9" s="1"/>
  <c r="AA1474" i="9" s="1"/>
  <c r="AA1475" i="9" s="1"/>
  <c r="AA1476" i="9" s="1"/>
  <c r="AA1477" i="9" s="1"/>
  <c r="AA1478" i="9" s="1"/>
  <c r="AA1479" i="9" s="1"/>
  <c r="AA1480" i="9" s="1"/>
  <c r="AA1481" i="9" s="1"/>
  <c r="AA1482" i="9" s="1"/>
  <c r="AA1483" i="9" s="1"/>
  <c r="AA1484" i="9" s="1"/>
  <c r="AA1485" i="9" s="1"/>
  <c r="AA1486" i="9" s="1"/>
  <c r="AA1487" i="9" s="1"/>
  <c r="AA1488" i="9" s="1"/>
  <c r="AA1489" i="9" s="1"/>
  <c r="AA1490" i="9" s="1"/>
  <c r="AA1491" i="9" s="1"/>
  <c r="AA1492" i="9" s="1"/>
  <c r="AA1493" i="9" s="1"/>
  <c r="AA1494" i="9" s="1"/>
  <c r="AA1495" i="9" s="1"/>
  <c r="AA1496" i="9" s="1"/>
  <c r="AA1497" i="9" s="1"/>
  <c r="AA1498" i="9" s="1"/>
  <c r="AA1499" i="9" s="1"/>
  <c r="AA1500" i="9" s="1"/>
  <c r="AA1501" i="9" s="1"/>
  <c r="AA1502" i="9" s="1"/>
  <c r="AA1503" i="9" s="1"/>
  <c r="AA1504" i="9" s="1"/>
  <c r="AA1505" i="9" s="1"/>
  <c r="AA1506" i="9" s="1"/>
  <c r="AA1507" i="9" s="1"/>
  <c r="AA1508" i="9" s="1"/>
  <c r="AA1509" i="9" s="1"/>
  <c r="AA1510" i="9" s="1"/>
  <c r="AA1511" i="9" s="1"/>
  <c r="AA1512" i="9" s="1"/>
  <c r="AA1513" i="9" s="1"/>
  <c r="AA1514" i="9" s="1"/>
  <c r="AA1515" i="9" s="1"/>
  <c r="AA1516" i="9" s="1"/>
  <c r="D61" i="9"/>
  <c r="F60" i="9"/>
  <c r="Z579" i="9"/>
  <c r="Z580" i="9" s="1"/>
  <c r="Z581" i="9" s="1"/>
  <c r="Z582" i="9" s="1"/>
  <c r="Z583" i="9" s="1"/>
  <c r="Z584" i="9" s="1"/>
  <c r="Z585" i="9" s="1"/>
  <c r="Z586" i="9" s="1"/>
  <c r="Z587" i="9" s="1"/>
  <c r="Z588" i="9" s="1"/>
  <c r="Z589" i="9" s="1"/>
  <c r="Z590" i="9" s="1"/>
  <c r="Z591" i="9" s="1"/>
  <c r="Z592" i="9" s="1"/>
  <c r="Z593" i="9" s="1"/>
  <c r="Z594" i="9" s="1"/>
  <c r="Z595" i="9" s="1"/>
  <c r="Z596" i="9" s="1"/>
  <c r="Z597" i="9" s="1"/>
  <c r="Z598" i="9" s="1"/>
  <c r="Z599" i="9" s="1"/>
  <c r="Z600" i="9" s="1"/>
  <c r="Z601" i="9" s="1"/>
  <c r="Z602" i="9" s="1"/>
  <c r="Z603" i="9" s="1"/>
  <c r="Z604" i="9" s="1"/>
  <c r="Z605" i="9" s="1"/>
  <c r="Z606" i="9" s="1"/>
  <c r="Z607" i="9" s="1"/>
  <c r="Z608" i="9" s="1"/>
  <c r="Z609" i="9" s="1"/>
  <c r="Z610" i="9" s="1"/>
  <c r="Z611" i="9" s="1"/>
  <c r="Z612" i="9" s="1"/>
  <c r="Z613" i="9" s="1"/>
  <c r="Z614" i="9" s="1"/>
  <c r="Z615" i="9" s="1"/>
  <c r="Z616" i="9" s="1"/>
  <c r="Z617" i="9" s="1"/>
  <c r="Z618" i="9" s="1"/>
  <c r="Z619" i="9" s="1"/>
  <c r="Z620" i="9" s="1"/>
  <c r="Z621" i="9" s="1"/>
  <c r="Z622" i="9" s="1"/>
  <c r="Z623" i="9" s="1"/>
  <c r="Z624" i="9" s="1"/>
  <c r="Z625" i="9" s="1"/>
  <c r="Z626" i="9" s="1"/>
  <c r="Z627" i="9" s="1"/>
  <c r="Z628" i="9" s="1"/>
  <c r="Z629" i="9" s="1"/>
  <c r="Z630" i="9" s="1"/>
  <c r="Z631" i="9" s="1"/>
  <c r="Z632" i="9" s="1"/>
  <c r="Z633" i="9" s="1"/>
  <c r="Z634" i="9" s="1"/>
  <c r="Z635" i="9" s="1"/>
  <c r="Z636" i="9" s="1"/>
  <c r="Z637" i="9" s="1"/>
  <c r="Z638" i="9" s="1"/>
  <c r="Z639" i="9" s="1"/>
  <c r="Z640" i="9" s="1"/>
  <c r="Z641" i="9" s="1"/>
  <c r="Z642" i="9" s="1"/>
  <c r="Z643" i="9" s="1"/>
  <c r="Z644" i="9" s="1"/>
  <c r="Z645" i="9" s="1"/>
  <c r="Z646" i="9" s="1"/>
  <c r="Z647" i="9" s="1"/>
  <c r="Z648" i="9" s="1"/>
  <c r="Z649" i="9" s="1"/>
  <c r="Z650" i="9" s="1"/>
  <c r="Z651" i="9" s="1"/>
  <c r="Z652" i="9" s="1"/>
  <c r="Z653" i="9" s="1"/>
  <c r="Z654" i="9" s="1"/>
  <c r="Z655" i="9" s="1"/>
  <c r="Z656" i="9" s="1"/>
  <c r="Z657" i="9" s="1"/>
  <c r="Z658" i="9" s="1"/>
  <c r="Z659" i="9" s="1"/>
  <c r="Z660" i="9" s="1"/>
  <c r="Z661" i="9" s="1"/>
  <c r="Z662" i="9" s="1"/>
  <c r="Z663" i="9" s="1"/>
  <c r="Z664" i="9" s="1"/>
  <c r="Z665" i="9" s="1"/>
  <c r="Z666" i="9" s="1"/>
  <c r="Z667" i="9" s="1"/>
  <c r="Z668" i="9" s="1"/>
  <c r="Z669" i="9" s="1"/>
  <c r="Z670" i="9" s="1"/>
  <c r="Z671" i="9" s="1"/>
  <c r="Z672" i="9" s="1"/>
  <c r="Z673" i="9" s="1"/>
  <c r="Z674" i="9" s="1"/>
  <c r="Z675" i="9" s="1"/>
  <c r="Z676" i="9" s="1"/>
  <c r="Z677" i="9" s="1"/>
  <c r="Z678" i="9" s="1"/>
  <c r="Z679" i="9" s="1"/>
  <c r="Z680" i="9" s="1"/>
  <c r="Z681" i="9" s="1"/>
  <c r="Z682" i="9" s="1"/>
  <c r="Z683" i="9" s="1"/>
  <c r="Z684" i="9" s="1"/>
  <c r="Z685" i="9" s="1"/>
  <c r="Z686" i="9" s="1"/>
  <c r="Z687" i="9" s="1"/>
  <c r="Z688" i="9" s="1"/>
  <c r="Z689" i="9" s="1"/>
  <c r="Z690" i="9" s="1"/>
  <c r="Z691" i="9" s="1"/>
  <c r="Z692" i="9" s="1"/>
  <c r="Z693" i="9" s="1"/>
  <c r="Z694" i="9" s="1"/>
  <c r="Z695" i="9" s="1"/>
  <c r="Z696" i="9" s="1"/>
  <c r="Z697" i="9" s="1"/>
  <c r="Z698" i="9" s="1"/>
  <c r="Z699" i="9" s="1"/>
  <c r="Z700" i="9" s="1"/>
  <c r="Z701" i="9" s="1"/>
  <c r="Z702" i="9" s="1"/>
  <c r="Z703" i="9" s="1"/>
  <c r="Z704" i="9" s="1"/>
  <c r="Z705" i="9" s="1"/>
  <c r="Z706" i="9" s="1"/>
  <c r="Z707" i="9" s="1"/>
  <c r="Z708" i="9" s="1"/>
  <c r="Z709" i="9" s="1"/>
  <c r="Z710" i="9" s="1"/>
  <c r="Z711" i="9" s="1"/>
  <c r="Z712" i="9" s="1"/>
  <c r="Z713" i="9" s="1"/>
  <c r="Z714" i="9" s="1"/>
  <c r="Z715" i="9" s="1"/>
  <c r="Z716" i="9" s="1"/>
  <c r="Z717" i="9" s="1"/>
  <c r="Z718" i="9" s="1"/>
  <c r="Z719" i="9" s="1"/>
  <c r="Z720" i="9" s="1"/>
  <c r="Z721" i="9" s="1"/>
  <c r="Z722" i="9" s="1"/>
  <c r="Z723" i="9" s="1"/>
  <c r="Z724" i="9" s="1"/>
  <c r="Z725" i="9" s="1"/>
  <c r="Z726" i="9" s="1"/>
  <c r="Z727" i="9" s="1"/>
  <c r="Z728" i="9" s="1"/>
  <c r="Z729" i="9" s="1"/>
  <c r="Z730" i="9" s="1"/>
  <c r="Z731" i="9" s="1"/>
  <c r="Z732" i="9" s="1"/>
  <c r="Z733" i="9" s="1"/>
  <c r="Z734" i="9" s="1"/>
  <c r="Z735" i="9" s="1"/>
  <c r="Z736" i="9" s="1"/>
  <c r="Z737" i="9" s="1"/>
  <c r="Z738" i="9" s="1"/>
  <c r="Z739" i="9" s="1"/>
  <c r="Z740" i="9" s="1"/>
  <c r="Z741" i="9" s="1"/>
  <c r="Z742" i="9" s="1"/>
  <c r="Z743" i="9" s="1"/>
  <c r="Z744" i="9" s="1"/>
  <c r="Z745" i="9" s="1"/>
  <c r="Z746" i="9" s="1"/>
  <c r="Z747" i="9" s="1"/>
  <c r="Z748" i="9" s="1"/>
  <c r="Z749" i="9" s="1"/>
  <c r="Z750" i="9" s="1"/>
  <c r="Z751" i="9" s="1"/>
  <c r="Z752" i="9" s="1"/>
  <c r="Z753" i="9" s="1"/>
  <c r="Z754" i="9" s="1"/>
  <c r="Z755" i="9" s="1"/>
  <c r="Z756" i="9" s="1"/>
  <c r="Z757" i="9" s="1"/>
  <c r="Z758" i="9" s="1"/>
  <c r="Z759" i="9" s="1"/>
  <c r="Z760" i="9" s="1"/>
  <c r="Z761" i="9" s="1"/>
  <c r="Z762" i="9" s="1"/>
  <c r="Z763" i="9" s="1"/>
  <c r="Z764" i="9" s="1"/>
  <c r="Z765" i="9" s="1"/>
  <c r="Z766" i="9" s="1"/>
  <c r="Z767" i="9" s="1"/>
  <c r="Z768" i="9" s="1"/>
  <c r="Z769" i="9" s="1"/>
  <c r="Z770" i="9" s="1"/>
  <c r="Z771" i="9" s="1"/>
  <c r="Z772" i="9" s="1"/>
  <c r="Z773" i="9" s="1"/>
  <c r="Z774" i="9" s="1"/>
  <c r="Z775" i="9" s="1"/>
  <c r="Z776" i="9" s="1"/>
  <c r="Z777" i="9" s="1"/>
  <c r="Z778" i="9" s="1"/>
  <c r="Z779" i="9" s="1"/>
  <c r="Z780" i="9" s="1"/>
  <c r="Z781" i="9" s="1"/>
  <c r="Z782" i="9" s="1"/>
  <c r="Z783" i="9" s="1"/>
  <c r="Z784" i="9" s="1"/>
  <c r="Z785" i="9" s="1"/>
  <c r="Z786" i="9" s="1"/>
  <c r="Z787" i="9" s="1"/>
  <c r="Z788" i="9" s="1"/>
  <c r="Z789" i="9" s="1"/>
  <c r="Z790" i="9" s="1"/>
  <c r="Z791" i="9" s="1"/>
  <c r="Z792" i="9" s="1"/>
  <c r="Z793" i="9" s="1"/>
  <c r="Z794" i="9" s="1"/>
  <c r="Z795" i="9" s="1"/>
  <c r="Z796" i="9" s="1"/>
  <c r="Z797" i="9" s="1"/>
  <c r="Z798" i="9" s="1"/>
  <c r="Z799" i="9" s="1"/>
  <c r="Z800" i="9" s="1"/>
  <c r="Z801" i="9" s="1"/>
  <c r="Z802" i="9" s="1"/>
  <c r="Z803" i="9" s="1"/>
  <c r="Z804" i="9" s="1"/>
  <c r="Z805" i="9" s="1"/>
  <c r="Z806" i="9" s="1"/>
  <c r="Z807" i="9" s="1"/>
  <c r="Z808" i="9" s="1"/>
  <c r="Z809" i="9" s="1"/>
  <c r="Z810" i="9" s="1"/>
  <c r="Z811" i="9" s="1"/>
  <c r="Z812" i="9" s="1"/>
  <c r="Z813" i="9" s="1"/>
  <c r="Z814" i="9" s="1"/>
  <c r="Z815" i="9" s="1"/>
  <c r="Z816" i="9" s="1"/>
  <c r="Z817" i="9" s="1"/>
  <c r="Z818" i="9" s="1"/>
  <c r="Z819" i="9" s="1"/>
  <c r="Z820" i="9" s="1"/>
  <c r="Z821" i="9" s="1"/>
  <c r="Z822" i="9" s="1"/>
  <c r="Z823" i="9" s="1"/>
  <c r="Z824" i="9" s="1"/>
  <c r="Z825" i="9" s="1"/>
  <c r="Z826" i="9" s="1"/>
  <c r="Z827" i="9" s="1"/>
  <c r="Z828" i="9" s="1"/>
  <c r="Z829" i="9" s="1"/>
  <c r="Z830" i="9" s="1"/>
  <c r="Z831" i="9" s="1"/>
  <c r="Z832" i="9" s="1"/>
  <c r="Z833" i="9" s="1"/>
  <c r="Z834" i="9" s="1"/>
  <c r="Z835" i="9" s="1"/>
  <c r="Z836" i="9" s="1"/>
  <c r="Z837" i="9" s="1"/>
  <c r="Z838" i="9" s="1"/>
  <c r="Z839" i="9" s="1"/>
  <c r="Z840" i="9" s="1"/>
  <c r="Z841" i="9" s="1"/>
  <c r="Z842" i="9" s="1"/>
  <c r="Z843" i="9" s="1"/>
  <c r="Z844" i="9" s="1"/>
  <c r="Z845" i="9" s="1"/>
  <c r="Z846" i="9" s="1"/>
  <c r="Z847" i="9" s="1"/>
  <c r="Z848" i="9" s="1"/>
  <c r="Z849" i="9" s="1"/>
  <c r="Z850" i="9" s="1"/>
  <c r="Z851" i="9" s="1"/>
  <c r="Z852" i="9" s="1"/>
  <c r="Z853" i="9" s="1"/>
  <c r="Z854" i="9" s="1"/>
  <c r="Z855" i="9" s="1"/>
  <c r="Z856" i="9" s="1"/>
  <c r="Z857" i="9" s="1"/>
  <c r="Z858" i="9" s="1"/>
  <c r="Z859" i="9" s="1"/>
  <c r="Z860" i="9" s="1"/>
  <c r="Z861" i="9" s="1"/>
  <c r="Z862" i="9" s="1"/>
  <c r="Z863" i="9" s="1"/>
  <c r="Z864" i="9" s="1"/>
  <c r="Z865" i="9" s="1"/>
  <c r="Z866" i="9" s="1"/>
  <c r="Z867" i="9" s="1"/>
  <c r="Z868" i="9" s="1"/>
  <c r="Z869" i="9" s="1"/>
  <c r="Z870" i="9" s="1"/>
  <c r="Z871" i="9" s="1"/>
  <c r="Z872" i="9" s="1"/>
  <c r="Z873" i="9" s="1"/>
  <c r="Z874" i="9" s="1"/>
  <c r="Z875" i="9" s="1"/>
  <c r="Z876" i="9" s="1"/>
  <c r="Z877" i="9" s="1"/>
  <c r="Z878" i="9" s="1"/>
  <c r="Z879" i="9" s="1"/>
  <c r="Z880" i="9" s="1"/>
  <c r="Z881" i="9" s="1"/>
  <c r="Z882" i="9" s="1"/>
  <c r="Z883" i="9" s="1"/>
  <c r="Z884" i="9" s="1"/>
  <c r="Z885" i="9" s="1"/>
  <c r="Z886" i="9" s="1"/>
  <c r="Z887" i="9" s="1"/>
  <c r="Z888" i="9" s="1"/>
  <c r="Z889" i="9" s="1"/>
  <c r="Z890" i="9" s="1"/>
  <c r="Z891" i="9" s="1"/>
  <c r="Z892" i="9" s="1"/>
  <c r="Z893" i="9" s="1"/>
  <c r="Z894" i="9" s="1"/>
  <c r="Z895" i="9" s="1"/>
  <c r="Z896" i="9" s="1"/>
  <c r="Z897" i="9" s="1"/>
  <c r="Z898" i="9" s="1"/>
  <c r="Z899" i="9" s="1"/>
  <c r="Z900" i="9" s="1"/>
  <c r="Z901" i="9" s="1"/>
  <c r="Z902" i="9" s="1"/>
  <c r="Z903" i="9" s="1"/>
  <c r="Z904" i="9" s="1"/>
  <c r="Z905" i="9" s="1"/>
  <c r="Z906" i="9" s="1"/>
  <c r="Z907" i="9" s="1"/>
  <c r="Z908" i="9" s="1"/>
  <c r="Z909" i="9" s="1"/>
  <c r="Z910" i="9" s="1"/>
  <c r="Z911" i="9" s="1"/>
  <c r="Z912" i="9" s="1"/>
  <c r="Z913" i="9" s="1"/>
  <c r="Z914" i="9" s="1"/>
  <c r="Z915" i="9" s="1"/>
  <c r="Z916" i="9" s="1"/>
  <c r="Z917" i="9" s="1"/>
  <c r="Z918" i="9" s="1"/>
  <c r="Z919" i="9" s="1"/>
  <c r="Z920" i="9" s="1"/>
  <c r="Z921" i="9" s="1"/>
  <c r="Z922" i="9" s="1"/>
  <c r="Z923" i="9" s="1"/>
  <c r="Z924" i="9" s="1"/>
  <c r="Z925" i="9" s="1"/>
  <c r="Z926" i="9" s="1"/>
  <c r="Z927" i="9" s="1"/>
  <c r="Z928" i="9" s="1"/>
  <c r="Z929" i="9" s="1"/>
  <c r="Z930" i="9" s="1"/>
  <c r="Z931" i="9" s="1"/>
  <c r="Z932" i="9" s="1"/>
  <c r="Z933" i="9" s="1"/>
  <c r="Z934" i="9" s="1"/>
  <c r="Z935" i="9" s="1"/>
  <c r="Z936" i="9" s="1"/>
  <c r="Z937" i="9" s="1"/>
  <c r="Z938" i="9" s="1"/>
  <c r="Z939" i="9" s="1"/>
  <c r="Z940" i="9" s="1"/>
  <c r="Z941" i="9" s="1"/>
  <c r="Z942" i="9" s="1"/>
  <c r="Z943" i="9" s="1"/>
  <c r="Z944" i="9" s="1"/>
  <c r="Z945" i="9" s="1"/>
  <c r="Z946" i="9" s="1"/>
  <c r="Z947" i="9" s="1"/>
  <c r="Z948" i="9" s="1"/>
  <c r="Z949" i="9" s="1"/>
  <c r="Z950" i="9" s="1"/>
  <c r="Z951" i="9" s="1"/>
  <c r="Z952" i="9" s="1"/>
  <c r="Z953" i="9" s="1"/>
  <c r="Z954" i="9" s="1"/>
  <c r="Z955" i="9" s="1"/>
  <c r="Z956" i="9" s="1"/>
  <c r="Z957" i="9" s="1"/>
  <c r="Z958" i="9" s="1"/>
  <c r="Z959" i="9" s="1"/>
  <c r="Z960" i="9" s="1"/>
  <c r="Z961" i="9" s="1"/>
  <c r="Z962" i="9" s="1"/>
  <c r="Z963" i="9" s="1"/>
  <c r="Z964" i="9" s="1"/>
  <c r="Z965" i="9" s="1"/>
  <c r="Z966" i="9" s="1"/>
  <c r="Z967" i="9" s="1"/>
  <c r="Z968" i="9" s="1"/>
  <c r="Z969" i="9" s="1"/>
  <c r="Z970" i="9" s="1"/>
  <c r="Z971" i="9" s="1"/>
  <c r="Z972" i="9" s="1"/>
  <c r="Z973" i="9" s="1"/>
  <c r="Z974" i="9" s="1"/>
  <c r="Z975" i="9" s="1"/>
  <c r="Z976" i="9" s="1"/>
  <c r="Z977" i="9" s="1"/>
  <c r="Z978" i="9" s="1"/>
  <c r="Z979" i="9" s="1"/>
  <c r="Z980" i="9" s="1"/>
  <c r="Z981" i="9" s="1"/>
  <c r="Z982" i="9" s="1"/>
  <c r="Z983" i="9" s="1"/>
  <c r="Z984" i="9" s="1"/>
  <c r="Z985" i="9" s="1"/>
  <c r="Z986" i="9" s="1"/>
  <c r="Z987" i="9" s="1"/>
  <c r="Z988" i="9" s="1"/>
  <c r="Z989" i="9" s="1"/>
  <c r="Z990" i="9" s="1"/>
  <c r="Z991" i="9" s="1"/>
  <c r="Z992" i="9" s="1"/>
  <c r="Z993" i="9" s="1"/>
  <c r="Z994" i="9" s="1"/>
  <c r="Z995" i="9" s="1"/>
  <c r="Z996" i="9" s="1"/>
  <c r="Z997" i="9" s="1"/>
  <c r="Z998" i="9" s="1"/>
  <c r="Z999" i="9" s="1"/>
  <c r="Z1000" i="9" s="1"/>
  <c r="Z1001" i="9" s="1"/>
  <c r="Z1002" i="9" s="1"/>
  <c r="Z1003" i="9" s="1"/>
  <c r="Z1004" i="9" s="1"/>
  <c r="Z1005" i="9" s="1"/>
  <c r="Z1006" i="9" s="1"/>
  <c r="Z1007" i="9" s="1"/>
  <c r="Z1008" i="9" s="1"/>
  <c r="Z1009" i="9" s="1"/>
  <c r="Z1010" i="9" s="1"/>
  <c r="Z1011" i="9" s="1"/>
  <c r="Z1012" i="9" s="1"/>
  <c r="Z1013" i="9" s="1"/>
  <c r="Z1014" i="9" s="1"/>
  <c r="Z1015" i="9" s="1"/>
  <c r="Z1016" i="9" s="1"/>
  <c r="Z1017" i="9" s="1"/>
  <c r="Z1018" i="9" s="1"/>
  <c r="Z1019" i="9" s="1"/>
  <c r="Z1020" i="9" s="1"/>
  <c r="Z1021" i="9" s="1"/>
  <c r="Z1022" i="9" s="1"/>
  <c r="Z1023" i="9" s="1"/>
  <c r="Z1024" i="9" s="1"/>
  <c r="Z1025" i="9" s="1"/>
  <c r="Z1026" i="9" s="1"/>
  <c r="Z1027" i="9" s="1"/>
  <c r="Z1028" i="9" s="1"/>
  <c r="Z1029" i="9" s="1"/>
  <c r="Z1030" i="9" s="1"/>
  <c r="Z1031" i="9" s="1"/>
  <c r="Z1032" i="9" s="1"/>
  <c r="Z1033" i="9" s="1"/>
  <c r="Z1034" i="9" s="1"/>
  <c r="Z1035" i="9" s="1"/>
  <c r="Z1036" i="9" s="1"/>
  <c r="Z1037" i="9" s="1"/>
  <c r="Z1038" i="9" s="1"/>
  <c r="Z1039" i="9" s="1"/>
  <c r="Z1040" i="9" s="1"/>
  <c r="Z1041" i="9" s="1"/>
  <c r="Z1042" i="9" s="1"/>
  <c r="Z1043" i="9" s="1"/>
  <c r="Z1044" i="9" s="1"/>
  <c r="Z1045" i="9" s="1"/>
  <c r="Z1046" i="9" s="1"/>
  <c r="Z1047" i="9" s="1"/>
  <c r="Z1048" i="9" s="1"/>
  <c r="Z1049" i="9" s="1"/>
  <c r="Z1050" i="9" s="1"/>
  <c r="Z1051" i="9" s="1"/>
  <c r="Z1052" i="9" s="1"/>
  <c r="Z1053" i="9" s="1"/>
  <c r="Z1054" i="9" s="1"/>
  <c r="Z1055" i="9" s="1"/>
  <c r="Z1056" i="9" s="1"/>
  <c r="Z1057" i="9" s="1"/>
  <c r="Z1058" i="9" s="1"/>
  <c r="Z1059" i="9" s="1"/>
  <c r="Z1060" i="9" s="1"/>
  <c r="Z1061" i="9" s="1"/>
  <c r="Z1062" i="9" s="1"/>
  <c r="Z1063" i="9" s="1"/>
  <c r="Z1064" i="9" s="1"/>
  <c r="Z1065" i="9" s="1"/>
  <c r="Z1066" i="9" s="1"/>
  <c r="Z1067" i="9" s="1"/>
  <c r="Z1068" i="9" s="1"/>
  <c r="Z1069" i="9" s="1"/>
  <c r="Z1070" i="9" s="1"/>
  <c r="Z1071" i="9" s="1"/>
  <c r="Z1072" i="9" s="1"/>
  <c r="Z1073" i="9" s="1"/>
  <c r="Z1074" i="9" s="1"/>
  <c r="Z1075" i="9" s="1"/>
  <c r="Z1076" i="9" s="1"/>
  <c r="Z1077" i="9" s="1"/>
  <c r="Z1078" i="9" s="1"/>
  <c r="Z1079" i="9" s="1"/>
  <c r="Z1080" i="9" s="1"/>
  <c r="Z1081" i="9" s="1"/>
  <c r="Z1082" i="9" s="1"/>
  <c r="Z1083" i="9" s="1"/>
  <c r="Z1084" i="9" s="1"/>
  <c r="Z1085" i="9" s="1"/>
  <c r="Z1086" i="9" s="1"/>
  <c r="Z1087" i="9" s="1"/>
  <c r="Z1088" i="9" s="1"/>
  <c r="Z1089" i="9" s="1"/>
  <c r="Z1090" i="9" s="1"/>
  <c r="Z1091" i="9" s="1"/>
  <c r="Z1092" i="9" s="1"/>
  <c r="Z1093" i="9" s="1"/>
  <c r="Z1094" i="9" s="1"/>
  <c r="Z1095" i="9" s="1"/>
  <c r="Z1096" i="9" s="1"/>
  <c r="Z1097" i="9" s="1"/>
  <c r="Z1098" i="9" s="1"/>
  <c r="Z1099" i="9" s="1"/>
  <c r="Z1100" i="9" s="1"/>
  <c r="Z1101" i="9" s="1"/>
  <c r="Z1102" i="9" s="1"/>
  <c r="Z1103" i="9" s="1"/>
  <c r="Z1104" i="9" s="1"/>
  <c r="Z1105" i="9" s="1"/>
  <c r="Z1106" i="9" s="1"/>
  <c r="Z1107" i="9" s="1"/>
  <c r="Z1108" i="9" s="1"/>
  <c r="Z1109" i="9" s="1"/>
  <c r="Z1110" i="9" s="1"/>
  <c r="Z1111" i="9" s="1"/>
  <c r="Z1112" i="9" s="1"/>
  <c r="Z1113" i="9" s="1"/>
  <c r="Z1114" i="9" s="1"/>
  <c r="Z1115" i="9" s="1"/>
  <c r="Z1116" i="9" s="1"/>
  <c r="Z1117" i="9" s="1"/>
  <c r="Z1118" i="9" s="1"/>
  <c r="Z1119" i="9" s="1"/>
  <c r="Z1120" i="9" s="1"/>
  <c r="Z1121" i="9" s="1"/>
  <c r="Z1122" i="9" s="1"/>
  <c r="Z1123" i="9" s="1"/>
  <c r="Z1124" i="9" s="1"/>
  <c r="Z1125" i="9" s="1"/>
  <c r="Z1126" i="9" s="1"/>
  <c r="Z1127" i="9" s="1"/>
  <c r="Z1128" i="9" s="1"/>
  <c r="Z1129" i="9" s="1"/>
  <c r="Z1130" i="9" s="1"/>
  <c r="Z1131" i="9" s="1"/>
  <c r="Z1132" i="9" s="1"/>
  <c r="Z1133" i="9" s="1"/>
  <c r="Z1134" i="9" s="1"/>
  <c r="Z1135" i="9" s="1"/>
  <c r="Z1136" i="9" s="1"/>
  <c r="Z1137" i="9" s="1"/>
  <c r="Z1138" i="9" s="1"/>
  <c r="Z1139" i="9" s="1"/>
  <c r="Z1140" i="9" s="1"/>
  <c r="Z1141" i="9" s="1"/>
  <c r="Z1142" i="9" s="1"/>
  <c r="Z1143" i="9" s="1"/>
  <c r="Z1144" i="9" s="1"/>
  <c r="Z1145" i="9" s="1"/>
  <c r="Z1146" i="9" s="1"/>
  <c r="Z1147" i="9" s="1"/>
  <c r="Z1148" i="9" s="1"/>
  <c r="Z1149" i="9" s="1"/>
  <c r="Z1150" i="9" s="1"/>
  <c r="Z1151" i="9" s="1"/>
  <c r="Z1152" i="9" s="1"/>
  <c r="Z1153" i="9" s="1"/>
  <c r="Z1154" i="9" s="1"/>
  <c r="Z1155" i="9" s="1"/>
  <c r="Z1156" i="9" s="1"/>
  <c r="Z1157" i="9" s="1"/>
  <c r="Z1158" i="9" s="1"/>
  <c r="Z1159" i="9" s="1"/>
  <c r="Z1160" i="9" s="1"/>
  <c r="Z1161" i="9" s="1"/>
  <c r="Z1162" i="9" s="1"/>
  <c r="Z1163" i="9" s="1"/>
  <c r="Z1164" i="9" s="1"/>
  <c r="Z1165" i="9" s="1"/>
  <c r="Z1166" i="9" s="1"/>
  <c r="Z1167" i="9" s="1"/>
  <c r="Z1168" i="9" s="1"/>
  <c r="Z1169" i="9" s="1"/>
  <c r="Z1170" i="9" s="1"/>
  <c r="Z1171" i="9" s="1"/>
  <c r="Z1172" i="9" s="1"/>
  <c r="Z1173" i="9" s="1"/>
  <c r="Z1174" i="9" s="1"/>
  <c r="Z1175" i="9" s="1"/>
  <c r="Z1176" i="9" s="1"/>
  <c r="Z1177" i="9" s="1"/>
  <c r="Z1178" i="9" s="1"/>
  <c r="Z1179" i="9" s="1"/>
  <c r="Z1180" i="9" s="1"/>
  <c r="Z1181" i="9" s="1"/>
  <c r="Z1182" i="9" s="1"/>
  <c r="Z1183" i="9" s="1"/>
  <c r="Z1184" i="9" s="1"/>
  <c r="Z1185" i="9" s="1"/>
  <c r="Z1186" i="9" s="1"/>
  <c r="Z1187" i="9" s="1"/>
  <c r="Z1188" i="9" s="1"/>
  <c r="Z1189" i="9" s="1"/>
  <c r="Z1190" i="9" s="1"/>
  <c r="Z1191" i="9" s="1"/>
  <c r="Z1192" i="9" s="1"/>
  <c r="Z1193" i="9" s="1"/>
  <c r="Z1194" i="9" s="1"/>
  <c r="Z1195" i="9" s="1"/>
  <c r="Z1196" i="9" s="1"/>
  <c r="Z1197" i="9" s="1"/>
  <c r="Z1198" i="9" s="1"/>
  <c r="Z1199" i="9" s="1"/>
  <c r="Z1200" i="9" s="1"/>
  <c r="Z1201" i="9" s="1"/>
  <c r="Z1202" i="9" s="1"/>
  <c r="Z1203" i="9" s="1"/>
  <c r="Z1204" i="9" s="1"/>
  <c r="Z1205" i="9" s="1"/>
  <c r="Z1206" i="9" s="1"/>
  <c r="Z1207" i="9" s="1"/>
  <c r="Z1208" i="9" s="1"/>
  <c r="Z1209" i="9" s="1"/>
  <c r="Z1210" i="9" s="1"/>
  <c r="Z1211" i="9" s="1"/>
  <c r="Z1212" i="9" s="1"/>
  <c r="Z1213" i="9" s="1"/>
  <c r="Z1214" i="9" s="1"/>
  <c r="Z1215" i="9" s="1"/>
  <c r="Z1216" i="9" s="1"/>
  <c r="Z1217" i="9" s="1"/>
  <c r="Z1218" i="9" s="1"/>
  <c r="Z1219" i="9" s="1"/>
  <c r="Z1220" i="9" s="1"/>
  <c r="Z1221" i="9" s="1"/>
  <c r="Z1222" i="9" s="1"/>
  <c r="Z1223" i="9" s="1"/>
  <c r="Z1224" i="9" s="1"/>
  <c r="Z1225" i="9" s="1"/>
  <c r="Z1226" i="9" s="1"/>
  <c r="Z1227" i="9" s="1"/>
  <c r="Z1228" i="9" s="1"/>
  <c r="Z1229" i="9" s="1"/>
  <c r="Z1230" i="9" s="1"/>
  <c r="Z1231" i="9" s="1"/>
  <c r="Z1232" i="9" s="1"/>
  <c r="Z1233" i="9" s="1"/>
  <c r="Z1234" i="9" s="1"/>
  <c r="Z1235" i="9" s="1"/>
  <c r="Z1236" i="9" s="1"/>
  <c r="Z1237" i="9" s="1"/>
  <c r="Z1238" i="9" s="1"/>
  <c r="Z1239" i="9" s="1"/>
  <c r="Z1240" i="9" s="1"/>
  <c r="Z1241" i="9" s="1"/>
  <c r="Z1242" i="9" s="1"/>
  <c r="Z1243" i="9" s="1"/>
  <c r="Z1244" i="9" s="1"/>
  <c r="Z1245" i="9" s="1"/>
  <c r="Z1246" i="9" s="1"/>
  <c r="Z1247" i="9" s="1"/>
  <c r="Z1248" i="9" s="1"/>
  <c r="Z1249" i="9" s="1"/>
  <c r="Z1250" i="9" s="1"/>
  <c r="Z1251" i="9" s="1"/>
  <c r="Z1252" i="9" s="1"/>
  <c r="Z1253" i="9" s="1"/>
  <c r="Z1254" i="9" s="1"/>
  <c r="Z1255" i="9" s="1"/>
  <c r="Z1256" i="9" s="1"/>
  <c r="Z1257" i="9" s="1"/>
  <c r="Z1258" i="9" s="1"/>
  <c r="Z1259" i="9" s="1"/>
  <c r="Z1260" i="9" s="1"/>
  <c r="Z1261" i="9" s="1"/>
  <c r="Z1262" i="9" s="1"/>
  <c r="Z1263" i="9" s="1"/>
  <c r="Z1264" i="9" s="1"/>
  <c r="Z1265" i="9" s="1"/>
  <c r="Z1266" i="9" s="1"/>
  <c r="Z1267" i="9" s="1"/>
  <c r="Z1268" i="9" s="1"/>
  <c r="Z1269" i="9" s="1"/>
  <c r="Z1270" i="9" s="1"/>
  <c r="Z1271" i="9" s="1"/>
  <c r="Z1272" i="9" s="1"/>
  <c r="Z1273" i="9" s="1"/>
  <c r="Z1274" i="9" s="1"/>
  <c r="Z1275" i="9" s="1"/>
  <c r="Z1276" i="9" s="1"/>
  <c r="Z1277" i="9" s="1"/>
  <c r="Z1278" i="9" s="1"/>
  <c r="Z1279" i="9" s="1"/>
  <c r="Z1280" i="9" s="1"/>
  <c r="Z1281" i="9" s="1"/>
  <c r="Z1282" i="9" s="1"/>
  <c r="Z1283" i="9" s="1"/>
  <c r="Z1284" i="9" s="1"/>
  <c r="Z1285" i="9" s="1"/>
  <c r="Z1286" i="9" s="1"/>
  <c r="Z1287" i="9" s="1"/>
  <c r="Z1288" i="9" s="1"/>
  <c r="Z1289" i="9" s="1"/>
  <c r="Z1290" i="9" s="1"/>
  <c r="Z1291" i="9" s="1"/>
  <c r="Z1292" i="9" s="1"/>
  <c r="Z1293" i="9" s="1"/>
  <c r="Z1294" i="9" s="1"/>
  <c r="Z1295" i="9" s="1"/>
  <c r="Z1296" i="9" s="1"/>
  <c r="Z1297" i="9" s="1"/>
  <c r="Z1298" i="9" s="1"/>
  <c r="Z1299" i="9" s="1"/>
  <c r="Z1300" i="9" s="1"/>
  <c r="Z1301" i="9" s="1"/>
  <c r="Z1302" i="9" s="1"/>
  <c r="Z1303" i="9" s="1"/>
  <c r="Z1304" i="9" s="1"/>
  <c r="Z1305" i="9" s="1"/>
  <c r="Z1306" i="9" s="1"/>
  <c r="Z1307" i="9" s="1"/>
  <c r="Z1308" i="9" s="1"/>
  <c r="Z1309" i="9" s="1"/>
  <c r="Z1310" i="9" s="1"/>
  <c r="Z1311" i="9" s="1"/>
  <c r="Z1312" i="9" s="1"/>
  <c r="Z1313" i="9" s="1"/>
  <c r="Z1314" i="9" s="1"/>
  <c r="Z1315" i="9" s="1"/>
  <c r="Z1316" i="9" s="1"/>
  <c r="Z1317" i="9" s="1"/>
  <c r="Z1318" i="9" s="1"/>
  <c r="Z1319" i="9" s="1"/>
  <c r="Z1320" i="9" s="1"/>
  <c r="Z1321" i="9" s="1"/>
  <c r="Z1322" i="9" s="1"/>
  <c r="Z1323" i="9" s="1"/>
  <c r="Z1324" i="9" s="1"/>
  <c r="Z1325" i="9" s="1"/>
  <c r="Z1326" i="9" s="1"/>
  <c r="Z1327" i="9" s="1"/>
  <c r="Z1328" i="9" s="1"/>
  <c r="Z1329" i="9" s="1"/>
  <c r="Z1330" i="9" s="1"/>
  <c r="Z1331" i="9" s="1"/>
  <c r="Z1332" i="9" s="1"/>
  <c r="Z1333" i="9" s="1"/>
  <c r="Z1334" i="9" s="1"/>
  <c r="Z1335" i="9" s="1"/>
  <c r="Z1336" i="9" s="1"/>
  <c r="Z1337" i="9" s="1"/>
  <c r="Z1338" i="9" s="1"/>
  <c r="Z1339" i="9" s="1"/>
  <c r="Z1340" i="9" s="1"/>
  <c r="Z1341" i="9" s="1"/>
  <c r="Z1342" i="9" s="1"/>
  <c r="Z1343" i="9" s="1"/>
  <c r="Z1344" i="9" s="1"/>
  <c r="Z1345" i="9" s="1"/>
  <c r="Z1346" i="9" s="1"/>
  <c r="Z1347" i="9" s="1"/>
  <c r="Z1348" i="9" s="1"/>
  <c r="Z1349" i="9" s="1"/>
  <c r="Z1350" i="9" s="1"/>
  <c r="Z1351" i="9" s="1"/>
  <c r="Z1352" i="9" s="1"/>
  <c r="Z1353" i="9" s="1"/>
  <c r="Z1354" i="9" s="1"/>
  <c r="Z1355" i="9" s="1"/>
  <c r="Z1356" i="9" s="1"/>
  <c r="Z1357" i="9" s="1"/>
  <c r="Z1358" i="9" s="1"/>
  <c r="Z1359" i="9" s="1"/>
  <c r="Z1360" i="9" s="1"/>
  <c r="Z1361" i="9" s="1"/>
  <c r="Z1362" i="9" s="1"/>
  <c r="Z1363" i="9" s="1"/>
  <c r="Z1364" i="9" s="1"/>
  <c r="Z1365" i="9" s="1"/>
  <c r="Z1366" i="9" s="1"/>
  <c r="Z1367" i="9" s="1"/>
  <c r="Z1368" i="9" s="1"/>
  <c r="Z1369" i="9" s="1"/>
  <c r="Z1370" i="9" s="1"/>
  <c r="Z1371" i="9" s="1"/>
  <c r="Z1372" i="9" s="1"/>
  <c r="Z1373" i="9" s="1"/>
  <c r="Z1374" i="9" s="1"/>
  <c r="Z1375" i="9" s="1"/>
  <c r="Z1376" i="9" s="1"/>
  <c r="Z1377" i="9" s="1"/>
  <c r="Z1378" i="9" s="1"/>
  <c r="Z1379" i="9" s="1"/>
  <c r="Z1380" i="9" s="1"/>
  <c r="Z1381" i="9" s="1"/>
  <c r="Z1382" i="9" s="1"/>
  <c r="Z1383" i="9" s="1"/>
  <c r="Z1384" i="9" s="1"/>
  <c r="Z1385" i="9" s="1"/>
  <c r="Z1386" i="9" s="1"/>
  <c r="Z1387" i="9" s="1"/>
  <c r="Z1388" i="9" s="1"/>
  <c r="Z1389" i="9" s="1"/>
  <c r="Z1390" i="9" s="1"/>
  <c r="Z1391" i="9" s="1"/>
  <c r="Z1392" i="9" s="1"/>
  <c r="Z1393" i="9" s="1"/>
  <c r="Z1394" i="9" s="1"/>
  <c r="Z1395" i="9" s="1"/>
  <c r="Z1396" i="9" s="1"/>
  <c r="Z1397" i="9" s="1"/>
  <c r="Z1398" i="9" s="1"/>
  <c r="Z1399" i="9" s="1"/>
  <c r="Z1400" i="9" s="1"/>
  <c r="Z1401" i="9" s="1"/>
  <c r="Z1402" i="9" s="1"/>
  <c r="Z1403" i="9" s="1"/>
  <c r="Z1404" i="9" s="1"/>
  <c r="Z1405" i="9" s="1"/>
  <c r="Z1406" i="9" s="1"/>
  <c r="Z1407" i="9" s="1"/>
  <c r="Z1408" i="9" s="1"/>
  <c r="Z1409" i="9" s="1"/>
  <c r="Z1410" i="9" s="1"/>
  <c r="Z1411" i="9" s="1"/>
  <c r="Z1412" i="9" s="1"/>
  <c r="Z1413" i="9" s="1"/>
  <c r="Z1414" i="9" s="1"/>
  <c r="Z1415" i="9" s="1"/>
  <c r="Z1416" i="9" s="1"/>
  <c r="Z1417" i="9" s="1"/>
  <c r="Z1418" i="9" s="1"/>
  <c r="Z1419" i="9" s="1"/>
  <c r="Z1420" i="9" s="1"/>
  <c r="Z1421" i="9" s="1"/>
  <c r="Z1422" i="9" s="1"/>
  <c r="Z1423" i="9" s="1"/>
  <c r="Z1424" i="9" s="1"/>
  <c r="Z1425" i="9" s="1"/>
  <c r="Z1426" i="9" s="1"/>
  <c r="Z1427" i="9" s="1"/>
  <c r="Z1428" i="9" s="1"/>
  <c r="Z1429" i="9" s="1"/>
  <c r="Z1430" i="9" s="1"/>
  <c r="Z1431" i="9" s="1"/>
  <c r="Z1432" i="9" s="1"/>
  <c r="Z1433" i="9" s="1"/>
  <c r="Z1434" i="9" s="1"/>
  <c r="Z1435" i="9" s="1"/>
  <c r="Z1436" i="9" s="1"/>
  <c r="Z1437" i="9" s="1"/>
  <c r="Z1438" i="9" s="1"/>
  <c r="Z1439" i="9" s="1"/>
  <c r="Z1440" i="9" s="1"/>
  <c r="Z1441" i="9" s="1"/>
  <c r="Z1442" i="9" s="1"/>
  <c r="Z1443" i="9" s="1"/>
  <c r="Z1444" i="9" s="1"/>
  <c r="Z1445" i="9" s="1"/>
  <c r="Z1446" i="9" s="1"/>
  <c r="Z1447" i="9" s="1"/>
  <c r="Z1448" i="9" s="1"/>
  <c r="Z1449" i="9" s="1"/>
  <c r="Z1450" i="9" s="1"/>
  <c r="Z1451" i="9" s="1"/>
  <c r="Z1452" i="9" s="1"/>
  <c r="Z1453" i="9" s="1"/>
  <c r="Z1454" i="9" s="1"/>
  <c r="Z1455" i="9" s="1"/>
  <c r="Z1456" i="9" s="1"/>
  <c r="Z1457" i="9" s="1"/>
  <c r="Z1458" i="9" s="1"/>
  <c r="Z1459" i="9" s="1"/>
  <c r="Z1460" i="9" s="1"/>
  <c r="Z1461" i="9" s="1"/>
  <c r="Z1462" i="9" s="1"/>
  <c r="Z1463" i="9" s="1"/>
  <c r="Z1464" i="9" s="1"/>
  <c r="Z1465" i="9" s="1"/>
  <c r="Z1466" i="9" s="1"/>
  <c r="Z1467" i="9" s="1"/>
  <c r="Z1468" i="9" s="1"/>
  <c r="Z1469" i="9" s="1"/>
  <c r="Z1470" i="9" s="1"/>
  <c r="Z1471" i="9" s="1"/>
  <c r="Z1472" i="9" s="1"/>
  <c r="Z1473" i="9" s="1"/>
  <c r="Z1474" i="9" s="1"/>
  <c r="Z1475" i="9" s="1"/>
  <c r="Z1476" i="9" s="1"/>
  <c r="Z1477" i="9" s="1"/>
  <c r="Z1478" i="9" s="1"/>
  <c r="Z1479" i="9" s="1"/>
  <c r="Z1480" i="9" s="1"/>
  <c r="Z1481" i="9" s="1"/>
  <c r="Z1482" i="9" s="1"/>
  <c r="Z1483" i="9" s="1"/>
  <c r="Z1484" i="9" s="1"/>
  <c r="Z1485" i="9" s="1"/>
  <c r="Z1486" i="9" s="1"/>
  <c r="Z1487" i="9" s="1"/>
  <c r="Z1488" i="9" s="1"/>
  <c r="Z1489" i="9" s="1"/>
  <c r="Z1490" i="9" s="1"/>
  <c r="Z1491" i="9" s="1"/>
  <c r="Z1492" i="9" s="1"/>
  <c r="Z1493" i="9" s="1"/>
  <c r="Z1494" i="9" s="1"/>
  <c r="Z1495" i="9" s="1"/>
  <c r="Z1496" i="9" s="1"/>
  <c r="Z1497" i="9" s="1"/>
  <c r="Z1498" i="9" s="1"/>
  <c r="Z1499" i="9" s="1"/>
  <c r="Z1500" i="9" s="1"/>
  <c r="Z1501" i="9" s="1"/>
  <c r="Z1502" i="9" s="1"/>
  <c r="Z1503" i="9" s="1"/>
  <c r="Z1504" i="9" s="1"/>
  <c r="Z1505" i="9" s="1"/>
  <c r="Z1506" i="9" s="1"/>
  <c r="Z1507" i="9" s="1"/>
  <c r="Z1508" i="9" s="1"/>
  <c r="Z1509" i="9" s="1"/>
  <c r="Z1510" i="9" s="1"/>
  <c r="Z1511" i="9" s="1"/>
  <c r="Z1512" i="9" s="1"/>
  <c r="Z1513" i="9" s="1"/>
  <c r="Z1514" i="9" s="1"/>
  <c r="Z1515" i="9" s="1"/>
  <c r="Z1516" i="9" s="1"/>
  <c r="I579" i="9"/>
  <c r="X579" i="9"/>
  <c r="X580" i="9" s="1"/>
  <c r="X581" i="9" s="1"/>
  <c r="X582" i="9" s="1"/>
  <c r="X583" i="9" s="1"/>
  <c r="X584" i="9" s="1"/>
  <c r="X585" i="9" s="1"/>
  <c r="X586" i="9" s="1"/>
  <c r="X587" i="9" s="1"/>
  <c r="X588" i="9" s="1"/>
  <c r="X589" i="9" s="1"/>
  <c r="X590" i="9" s="1"/>
  <c r="X591" i="9" s="1"/>
  <c r="X592" i="9" s="1"/>
  <c r="X593" i="9" s="1"/>
  <c r="X594" i="9" s="1"/>
  <c r="X595" i="9" s="1"/>
  <c r="X596" i="9" s="1"/>
  <c r="X597" i="9" s="1"/>
  <c r="X598" i="9" s="1"/>
  <c r="X599" i="9" s="1"/>
  <c r="X600" i="9" s="1"/>
  <c r="X601" i="9" s="1"/>
  <c r="X602" i="9" s="1"/>
  <c r="X603" i="9" s="1"/>
  <c r="X604" i="9" s="1"/>
  <c r="X605" i="9" s="1"/>
  <c r="X606" i="9" s="1"/>
  <c r="X607" i="9" s="1"/>
  <c r="X608" i="9" s="1"/>
  <c r="X609" i="9" s="1"/>
  <c r="X610" i="9" s="1"/>
  <c r="X611" i="9" s="1"/>
  <c r="X612" i="9" s="1"/>
  <c r="X613" i="9" s="1"/>
  <c r="X614" i="9" s="1"/>
  <c r="X615" i="9" s="1"/>
  <c r="X616" i="9" s="1"/>
  <c r="X617" i="9" s="1"/>
  <c r="X618" i="9" s="1"/>
  <c r="X619" i="9" s="1"/>
  <c r="X620" i="9" s="1"/>
  <c r="X621" i="9" s="1"/>
  <c r="X622" i="9" s="1"/>
  <c r="X623" i="9" s="1"/>
  <c r="X624" i="9" s="1"/>
  <c r="X625" i="9" s="1"/>
  <c r="X626" i="9" s="1"/>
  <c r="X627" i="9" s="1"/>
  <c r="X628" i="9" s="1"/>
  <c r="X629" i="9" s="1"/>
  <c r="X630" i="9" s="1"/>
  <c r="X631" i="9" s="1"/>
  <c r="X632" i="9" s="1"/>
  <c r="X633" i="9" s="1"/>
  <c r="X634" i="9" s="1"/>
  <c r="X635" i="9" s="1"/>
  <c r="X636" i="9" s="1"/>
  <c r="X637" i="9" s="1"/>
  <c r="X638" i="9" s="1"/>
  <c r="X639" i="9" s="1"/>
  <c r="X640" i="9" s="1"/>
  <c r="X641" i="9" s="1"/>
  <c r="X642" i="9" s="1"/>
  <c r="X643" i="9" s="1"/>
  <c r="X644" i="9" s="1"/>
  <c r="X645" i="9" s="1"/>
  <c r="X646" i="9" s="1"/>
  <c r="X647" i="9" s="1"/>
  <c r="X648" i="9" s="1"/>
  <c r="X649" i="9" s="1"/>
  <c r="X650" i="9" s="1"/>
  <c r="X651" i="9" s="1"/>
  <c r="X652" i="9" s="1"/>
  <c r="X653" i="9" s="1"/>
  <c r="X654" i="9" s="1"/>
  <c r="X655" i="9" s="1"/>
  <c r="X656" i="9" s="1"/>
  <c r="X657" i="9" s="1"/>
  <c r="X658" i="9" s="1"/>
  <c r="X659" i="9" s="1"/>
  <c r="X660" i="9" s="1"/>
  <c r="X661" i="9" s="1"/>
  <c r="X662" i="9" s="1"/>
  <c r="X663" i="9" s="1"/>
  <c r="X664" i="9" s="1"/>
  <c r="X665" i="9" s="1"/>
  <c r="X666" i="9" s="1"/>
  <c r="X667" i="9" s="1"/>
  <c r="X668" i="9" s="1"/>
  <c r="X669" i="9" s="1"/>
  <c r="X670" i="9" s="1"/>
  <c r="X671" i="9" s="1"/>
  <c r="X672" i="9" s="1"/>
  <c r="X673" i="9" s="1"/>
  <c r="X674" i="9" s="1"/>
  <c r="X675" i="9" s="1"/>
  <c r="X676" i="9" s="1"/>
  <c r="X677" i="9" s="1"/>
  <c r="X678" i="9" s="1"/>
  <c r="X679" i="9" s="1"/>
  <c r="X680" i="9" s="1"/>
  <c r="X681" i="9" s="1"/>
  <c r="X682" i="9" s="1"/>
  <c r="X683" i="9" s="1"/>
  <c r="X684" i="9" s="1"/>
  <c r="X685" i="9" s="1"/>
  <c r="X686" i="9" s="1"/>
  <c r="X687" i="9" s="1"/>
  <c r="X688" i="9" s="1"/>
  <c r="X689" i="9" s="1"/>
  <c r="X690" i="9" s="1"/>
  <c r="X691" i="9" s="1"/>
  <c r="X692" i="9" s="1"/>
  <c r="X693" i="9" s="1"/>
  <c r="X694" i="9" s="1"/>
  <c r="X695" i="9" s="1"/>
  <c r="X696" i="9" s="1"/>
  <c r="X697" i="9" s="1"/>
  <c r="X698" i="9" s="1"/>
  <c r="X699" i="9" s="1"/>
  <c r="X700" i="9" s="1"/>
  <c r="X701" i="9" s="1"/>
  <c r="X702" i="9" s="1"/>
  <c r="X703" i="9" s="1"/>
  <c r="X704" i="9" s="1"/>
  <c r="X705" i="9" s="1"/>
  <c r="X706" i="9" s="1"/>
  <c r="X707" i="9" s="1"/>
  <c r="X708" i="9" s="1"/>
  <c r="X709" i="9" s="1"/>
  <c r="X710" i="9" s="1"/>
  <c r="X711" i="9" s="1"/>
  <c r="X712" i="9" s="1"/>
  <c r="X713" i="9" s="1"/>
  <c r="X714" i="9" s="1"/>
  <c r="X715" i="9" s="1"/>
  <c r="X716" i="9" s="1"/>
  <c r="X717" i="9" s="1"/>
  <c r="X718" i="9" s="1"/>
  <c r="X719" i="9" s="1"/>
  <c r="X720" i="9" s="1"/>
  <c r="X721" i="9" s="1"/>
  <c r="X722" i="9" s="1"/>
  <c r="X723" i="9" s="1"/>
  <c r="X724" i="9" s="1"/>
  <c r="X725" i="9" s="1"/>
  <c r="X726" i="9" s="1"/>
  <c r="X727" i="9" s="1"/>
  <c r="X728" i="9" s="1"/>
  <c r="X729" i="9" s="1"/>
  <c r="X730" i="9" s="1"/>
  <c r="X731" i="9" s="1"/>
  <c r="X732" i="9" s="1"/>
  <c r="X733" i="9" s="1"/>
  <c r="X734" i="9" s="1"/>
  <c r="X735" i="9" s="1"/>
  <c r="X736" i="9" s="1"/>
  <c r="X737" i="9" s="1"/>
  <c r="X738" i="9" s="1"/>
  <c r="X739" i="9" s="1"/>
  <c r="X740" i="9" s="1"/>
  <c r="X741" i="9" s="1"/>
  <c r="X742" i="9" s="1"/>
  <c r="X743" i="9" s="1"/>
  <c r="X744" i="9" s="1"/>
  <c r="X745" i="9" s="1"/>
  <c r="X746" i="9" s="1"/>
  <c r="X747" i="9" s="1"/>
  <c r="X748" i="9" s="1"/>
  <c r="X749" i="9" s="1"/>
  <c r="X750" i="9" s="1"/>
  <c r="X751" i="9" s="1"/>
  <c r="X752" i="9" s="1"/>
  <c r="X753" i="9" s="1"/>
  <c r="X754" i="9" s="1"/>
  <c r="X755" i="9" s="1"/>
  <c r="X756" i="9" s="1"/>
  <c r="X757" i="9" s="1"/>
  <c r="X758" i="9" s="1"/>
  <c r="X759" i="9" s="1"/>
  <c r="X760" i="9" s="1"/>
  <c r="X761" i="9" s="1"/>
  <c r="X762" i="9" s="1"/>
  <c r="X763" i="9" s="1"/>
  <c r="X764" i="9" s="1"/>
  <c r="X765" i="9" s="1"/>
  <c r="X766" i="9" s="1"/>
  <c r="X767" i="9" s="1"/>
  <c r="X768" i="9" s="1"/>
  <c r="X769" i="9" s="1"/>
  <c r="X770" i="9" s="1"/>
  <c r="X771" i="9" s="1"/>
  <c r="X772" i="9" s="1"/>
  <c r="X773" i="9" s="1"/>
  <c r="X774" i="9" s="1"/>
  <c r="X775" i="9" s="1"/>
  <c r="X776" i="9" s="1"/>
  <c r="X777" i="9" s="1"/>
  <c r="X778" i="9" s="1"/>
  <c r="X779" i="9" s="1"/>
  <c r="X780" i="9" s="1"/>
  <c r="X781" i="9" s="1"/>
  <c r="X782" i="9" s="1"/>
  <c r="X783" i="9" s="1"/>
  <c r="X784" i="9" s="1"/>
  <c r="X785" i="9" s="1"/>
  <c r="X786" i="9" s="1"/>
  <c r="X787" i="9" s="1"/>
  <c r="X788" i="9" s="1"/>
  <c r="X789" i="9" s="1"/>
  <c r="X790" i="9" s="1"/>
  <c r="X791" i="9" s="1"/>
  <c r="X792" i="9" s="1"/>
  <c r="X793" i="9" s="1"/>
  <c r="X794" i="9" s="1"/>
  <c r="X795" i="9" s="1"/>
  <c r="X796" i="9" s="1"/>
  <c r="X797" i="9" s="1"/>
  <c r="X798" i="9" s="1"/>
  <c r="X799" i="9" s="1"/>
  <c r="X800" i="9" s="1"/>
  <c r="X801" i="9" s="1"/>
  <c r="X802" i="9" s="1"/>
  <c r="X803" i="9" s="1"/>
  <c r="X804" i="9" s="1"/>
  <c r="X805" i="9" s="1"/>
  <c r="X806" i="9" s="1"/>
  <c r="X807" i="9" s="1"/>
  <c r="X808" i="9" s="1"/>
  <c r="X809" i="9" s="1"/>
  <c r="X810" i="9" s="1"/>
  <c r="X811" i="9" s="1"/>
  <c r="X812" i="9" s="1"/>
  <c r="X813" i="9" s="1"/>
  <c r="X814" i="9" s="1"/>
  <c r="X815" i="9" s="1"/>
  <c r="X816" i="9" s="1"/>
  <c r="X817" i="9" s="1"/>
  <c r="X818" i="9" s="1"/>
  <c r="X819" i="9" s="1"/>
  <c r="X820" i="9" s="1"/>
  <c r="X821" i="9" s="1"/>
  <c r="X822" i="9" s="1"/>
  <c r="X823" i="9" s="1"/>
  <c r="X824" i="9" s="1"/>
  <c r="X825" i="9" s="1"/>
  <c r="X826" i="9" s="1"/>
  <c r="X827" i="9" s="1"/>
  <c r="X828" i="9" s="1"/>
  <c r="X829" i="9" s="1"/>
  <c r="X830" i="9" s="1"/>
  <c r="X831" i="9" s="1"/>
  <c r="X832" i="9" s="1"/>
  <c r="X833" i="9" s="1"/>
  <c r="X834" i="9" s="1"/>
  <c r="X835" i="9" s="1"/>
  <c r="X836" i="9" s="1"/>
  <c r="X837" i="9" s="1"/>
  <c r="X838" i="9" s="1"/>
  <c r="X839" i="9" s="1"/>
  <c r="X840" i="9" s="1"/>
  <c r="X841" i="9" s="1"/>
  <c r="X842" i="9" s="1"/>
  <c r="X843" i="9" s="1"/>
  <c r="X844" i="9" s="1"/>
  <c r="X845" i="9" s="1"/>
  <c r="X846" i="9" s="1"/>
  <c r="X847" i="9" s="1"/>
  <c r="X848" i="9" s="1"/>
  <c r="X849" i="9" s="1"/>
  <c r="X850" i="9" s="1"/>
  <c r="X851" i="9" s="1"/>
  <c r="X852" i="9" s="1"/>
  <c r="X853" i="9" s="1"/>
  <c r="X854" i="9" s="1"/>
  <c r="X855" i="9" s="1"/>
  <c r="X856" i="9" s="1"/>
  <c r="X857" i="9" s="1"/>
  <c r="X858" i="9" s="1"/>
  <c r="X859" i="9" s="1"/>
  <c r="X860" i="9" s="1"/>
  <c r="X861" i="9" s="1"/>
  <c r="X862" i="9" s="1"/>
  <c r="X863" i="9" s="1"/>
  <c r="X864" i="9" s="1"/>
  <c r="X865" i="9" s="1"/>
  <c r="X866" i="9" s="1"/>
  <c r="X867" i="9" s="1"/>
  <c r="X868" i="9" s="1"/>
  <c r="X869" i="9" s="1"/>
  <c r="X870" i="9" s="1"/>
  <c r="X871" i="9" s="1"/>
  <c r="X872" i="9" s="1"/>
  <c r="X873" i="9" s="1"/>
  <c r="X874" i="9" s="1"/>
  <c r="X875" i="9" s="1"/>
  <c r="X876" i="9" s="1"/>
  <c r="X877" i="9" s="1"/>
  <c r="X878" i="9" s="1"/>
  <c r="X879" i="9" s="1"/>
  <c r="X880" i="9" s="1"/>
  <c r="X881" i="9" s="1"/>
  <c r="X882" i="9" s="1"/>
  <c r="X883" i="9" s="1"/>
  <c r="X884" i="9" s="1"/>
  <c r="X885" i="9" s="1"/>
  <c r="X886" i="9" s="1"/>
  <c r="X887" i="9" s="1"/>
  <c r="X888" i="9" s="1"/>
  <c r="X889" i="9" s="1"/>
  <c r="X890" i="9" s="1"/>
  <c r="X891" i="9" s="1"/>
  <c r="X892" i="9" s="1"/>
  <c r="X893" i="9" s="1"/>
  <c r="X894" i="9" s="1"/>
  <c r="X895" i="9" s="1"/>
  <c r="X896" i="9" s="1"/>
  <c r="X897" i="9" s="1"/>
  <c r="X898" i="9" s="1"/>
  <c r="X899" i="9" s="1"/>
  <c r="X900" i="9" s="1"/>
  <c r="X901" i="9" s="1"/>
  <c r="X902" i="9" s="1"/>
  <c r="X903" i="9" s="1"/>
  <c r="X904" i="9" s="1"/>
  <c r="X905" i="9" s="1"/>
  <c r="X906" i="9" s="1"/>
  <c r="X907" i="9" s="1"/>
  <c r="X908" i="9" s="1"/>
  <c r="X909" i="9" s="1"/>
  <c r="X910" i="9" s="1"/>
  <c r="X911" i="9" s="1"/>
  <c r="X912" i="9" s="1"/>
  <c r="X913" i="9" s="1"/>
  <c r="X914" i="9" s="1"/>
  <c r="X915" i="9" s="1"/>
  <c r="X916" i="9" s="1"/>
  <c r="X917" i="9" s="1"/>
  <c r="X918" i="9" s="1"/>
  <c r="X919" i="9" s="1"/>
  <c r="X920" i="9" s="1"/>
  <c r="X921" i="9" s="1"/>
  <c r="X922" i="9" s="1"/>
  <c r="X923" i="9" s="1"/>
  <c r="X924" i="9" s="1"/>
  <c r="X925" i="9" s="1"/>
  <c r="X926" i="9" s="1"/>
  <c r="X927" i="9" s="1"/>
  <c r="X928" i="9" s="1"/>
  <c r="X929" i="9" s="1"/>
  <c r="X930" i="9" s="1"/>
  <c r="X931" i="9" s="1"/>
  <c r="X932" i="9" s="1"/>
  <c r="X933" i="9" s="1"/>
  <c r="X934" i="9" s="1"/>
  <c r="X935" i="9" s="1"/>
  <c r="X936" i="9" s="1"/>
  <c r="X937" i="9" s="1"/>
  <c r="X938" i="9" s="1"/>
  <c r="X939" i="9" s="1"/>
  <c r="X940" i="9" s="1"/>
  <c r="X941" i="9" s="1"/>
  <c r="X942" i="9" s="1"/>
  <c r="X943" i="9" s="1"/>
  <c r="X944" i="9" s="1"/>
  <c r="X945" i="9" s="1"/>
  <c r="X946" i="9" s="1"/>
  <c r="X947" i="9" s="1"/>
  <c r="X948" i="9" s="1"/>
  <c r="X949" i="9" s="1"/>
  <c r="X950" i="9" s="1"/>
  <c r="X951" i="9" s="1"/>
  <c r="X952" i="9" s="1"/>
  <c r="X953" i="9" s="1"/>
  <c r="X954" i="9" s="1"/>
  <c r="X955" i="9" s="1"/>
  <c r="X956" i="9" s="1"/>
  <c r="X957" i="9" s="1"/>
  <c r="X958" i="9" s="1"/>
  <c r="X959" i="9" s="1"/>
  <c r="X960" i="9" s="1"/>
  <c r="X961" i="9" s="1"/>
  <c r="X962" i="9" s="1"/>
  <c r="X963" i="9" s="1"/>
  <c r="X964" i="9" s="1"/>
  <c r="X965" i="9" s="1"/>
  <c r="X966" i="9" s="1"/>
  <c r="X967" i="9" s="1"/>
  <c r="X968" i="9" s="1"/>
  <c r="X969" i="9" s="1"/>
  <c r="X970" i="9" s="1"/>
  <c r="X971" i="9" s="1"/>
  <c r="X972" i="9" s="1"/>
  <c r="X973" i="9" s="1"/>
  <c r="X974" i="9" s="1"/>
  <c r="X975" i="9" s="1"/>
  <c r="X976" i="9" s="1"/>
  <c r="X977" i="9" s="1"/>
  <c r="X978" i="9" s="1"/>
  <c r="X979" i="9" s="1"/>
  <c r="X980" i="9" s="1"/>
  <c r="X981" i="9" s="1"/>
  <c r="X982" i="9" s="1"/>
  <c r="X983" i="9" s="1"/>
  <c r="X984" i="9" s="1"/>
  <c r="X985" i="9" s="1"/>
  <c r="X986" i="9" s="1"/>
  <c r="X987" i="9" s="1"/>
  <c r="X988" i="9" s="1"/>
  <c r="X989" i="9" s="1"/>
  <c r="X990" i="9" s="1"/>
  <c r="X991" i="9" s="1"/>
  <c r="X992" i="9" s="1"/>
  <c r="X993" i="9" s="1"/>
  <c r="X994" i="9" s="1"/>
  <c r="X995" i="9" s="1"/>
  <c r="X996" i="9" s="1"/>
  <c r="X997" i="9" s="1"/>
  <c r="X998" i="9" s="1"/>
  <c r="X999" i="9" s="1"/>
  <c r="X1000" i="9" s="1"/>
  <c r="X1001" i="9" s="1"/>
  <c r="X1002" i="9" s="1"/>
  <c r="X1003" i="9" s="1"/>
  <c r="X1004" i="9" s="1"/>
  <c r="X1005" i="9" s="1"/>
  <c r="X1006" i="9" s="1"/>
  <c r="X1007" i="9" s="1"/>
  <c r="X1008" i="9" s="1"/>
  <c r="X1009" i="9" s="1"/>
  <c r="X1010" i="9" s="1"/>
  <c r="X1011" i="9" s="1"/>
  <c r="X1012" i="9" s="1"/>
  <c r="X1013" i="9" s="1"/>
  <c r="X1014" i="9" s="1"/>
  <c r="X1015" i="9" s="1"/>
  <c r="X1016" i="9" s="1"/>
  <c r="X1017" i="9" s="1"/>
  <c r="X1018" i="9" s="1"/>
  <c r="X1019" i="9" s="1"/>
  <c r="X1020" i="9" s="1"/>
  <c r="X1021" i="9" s="1"/>
  <c r="X1022" i="9" s="1"/>
  <c r="X1023" i="9" s="1"/>
  <c r="X1024" i="9" s="1"/>
  <c r="X1025" i="9" s="1"/>
  <c r="X1026" i="9" s="1"/>
  <c r="X1027" i="9" s="1"/>
  <c r="X1028" i="9" s="1"/>
  <c r="X1029" i="9" s="1"/>
  <c r="X1030" i="9" s="1"/>
  <c r="X1031" i="9" s="1"/>
  <c r="X1032" i="9" s="1"/>
  <c r="X1033" i="9" s="1"/>
  <c r="X1034" i="9" s="1"/>
  <c r="X1035" i="9" s="1"/>
  <c r="X1036" i="9" s="1"/>
  <c r="X1037" i="9" s="1"/>
  <c r="X1038" i="9" s="1"/>
  <c r="X1039" i="9" s="1"/>
  <c r="X1040" i="9" s="1"/>
  <c r="X1041" i="9" s="1"/>
  <c r="X1042" i="9" s="1"/>
  <c r="X1043" i="9" s="1"/>
  <c r="X1044" i="9" s="1"/>
  <c r="X1045" i="9" s="1"/>
  <c r="X1046" i="9" s="1"/>
  <c r="X1047" i="9" s="1"/>
  <c r="X1048" i="9" s="1"/>
  <c r="X1049" i="9" s="1"/>
  <c r="X1050" i="9" s="1"/>
  <c r="X1051" i="9" s="1"/>
  <c r="X1052" i="9" s="1"/>
  <c r="X1053" i="9" s="1"/>
  <c r="X1054" i="9" s="1"/>
  <c r="X1055" i="9" s="1"/>
  <c r="X1056" i="9" s="1"/>
  <c r="X1057" i="9" s="1"/>
  <c r="X1058" i="9" s="1"/>
  <c r="X1059" i="9" s="1"/>
  <c r="X1060" i="9" s="1"/>
  <c r="X1061" i="9" s="1"/>
  <c r="X1062" i="9" s="1"/>
  <c r="X1063" i="9" s="1"/>
  <c r="X1064" i="9" s="1"/>
  <c r="X1065" i="9" s="1"/>
  <c r="X1066" i="9" s="1"/>
  <c r="X1067" i="9" s="1"/>
  <c r="X1068" i="9" s="1"/>
  <c r="X1069" i="9" s="1"/>
  <c r="X1070" i="9" s="1"/>
  <c r="X1071" i="9" s="1"/>
  <c r="X1072" i="9" s="1"/>
  <c r="X1073" i="9" s="1"/>
  <c r="X1074" i="9" s="1"/>
  <c r="X1075" i="9" s="1"/>
  <c r="X1076" i="9" s="1"/>
  <c r="X1077" i="9" s="1"/>
  <c r="X1078" i="9" s="1"/>
  <c r="X1079" i="9" s="1"/>
  <c r="X1080" i="9" s="1"/>
  <c r="X1081" i="9" s="1"/>
  <c r="X1082" i="9" s="1"/>
  <c r="X1083" i="9" s="1"/>
  <c r="X1084" i="9" s="1"/>
  <c r="X1085" i="9" s="1"/>
  <c r="X1086" i="9" s="1"/>
  <c r="X1087" i="9" s="1"/>
  <c r="X1088" i="9" s="1"/>
  <c r="X1089" i="9" s="1"/>
  <c r="X1090" i="9" s="1"/>
  <c r="X1091" i="9" s="1"/>
  <c r="X1092" i="9" s="1"/>
  <c r="X1093" i="9" s="1"/>
  <c r="X1094" i="9" s="1"/>
  <c r="X1095" i="9" s="1"/>
  <c r="X1096" i="9" s="1"/>
  <c r="X1097" i="9" s="1"/>
  <c r="X1098" i="9" s="1"/>
  <c r="X1099" i="9" s="1"/>
  <c r="X1100" i="9" s="1"/>
  <c r="X1101" i="9" s="1"/>
  <c r="X1102" i="9" s="1"/>
  <c r="X1103" i="9" s="1"/>
  <c r="X1104" i="9" s="1"/>
  <c r="X1105" i="9" s="1"/>
  <c r="X1106" i="9" s="1"/>
  <c r="X1107" i="9" s="1"/>
  <c r="X1108" i="9" s="1"/>
  <c r="X1109" i="9" s="1"/>
  <c r="X1110" i="9" s="1"/>
  <c r="X1111" i="9" s="1"/>
  <c r="X1112" i="9" s="1"/>
  <c r="X1113" i="9" s="1"/>
  <c r="X1114" i="9" s="1"/>
  <c r="X1115" i="9" s="1"/>
  <c r="X1116" i="9" s="1"/>
  <c r="X1117" i="9" s="1"/>
  <c r="X1118" i="9" s="1"/>
  <c r="X1119" i="9" s="1"/>
  <c r="X1120" i="9" s="1"/>
  <c r="X1121" i="9" s="1"/>
  <c r="X1122" i="9" s="1"/>
  <c r="X1123" i="9" s="1"/>
  <c r="X1124" i="9" s="1"/>
  <c r="X1125" i="9" s="1"/>
  <c r="X1126" i="9" s="1"/>
  <c r="X1127" i="9" s="1"/>
  <c r="X1128" i="9" s="1"/>
  <c r="X1129" i="9" s="1"/>
  <c r="X1130" i="9" s="1"/>
  <c r="X1131" i="9" s="1"/>
  <c r="X1132" i="9" s="1"/>
  <c r="X1133" i="9" s="1"/>
  <c r="X1134" i="9" s="1"/>
  <c r="X1135" i="9" s="1"/>
  <c r="X1136" i="9" s="1"/>
  <c r="X1137" i="9" s="1"/>
  <c r="X1138" i="9" s="1"/>
  <c r="X1139" i="9" s="1"/>
  <c r="X1140" i="9" s="1"/>
  <c r="X1141" i="9" s="1"/>
  <c r="X1142" i="9" s="1"/>
  <c r="X1143" i="9" s="1"/>
  <c r="X1144" i="9" s="1"/>
  <c r="X1145" i="9" s="1"/>
  <c r="X1146" i="9" s="1"/>
  <c r="X1147" i="9" s="1"/>
  <c r="X1148" i="9" s="1"/>
  <c r="X1149" i="9" s="1"/>
  <c r="X1150" i="9" s="1"/>
  <c r="X1151" i="9" s="1"/>
  <c r="X1152" i="9" s="1"/>
  <c r="X1153" i="9" s="1"/>
  <c r="X1154" i="9" s="1"/>
  <c r="X1155" i="9" s="1"/>
  <c r="X1156" i="9" s="1"/>
  <c r="X1157" i="9" s="1"/>
  <c r="X1158" i="9" s="1"/>
  <c r="X1159" i="9" s="1"/>
  <c r="X1160" i="9" s="1"/>
  <c r="X1161" i="9" s="1"/>
  <c r="X1162" i="9" s="1"/>
  <c r="X1163" i="9" s="1"/>
  <c r="X1164" i="9" s="1"/>
  <c r="X1165" i="9" s="1"/>
  <c r="X1166" i="9" s="1"/>
  <c r="X1167" i="9" s="1"/>
  <c r="X1168" i="9" s="1"/>
  <c r="X1169" i="9" s="1"/>
  <c r="X1170" i="9" s="1"/>
  <c r="X1171" i="9" s="1"/>
  <c r="X1172" i="9" s="1"/>
  <c r="X1173" i="9" s="1"/>
  <c r="X1174" i="9" s="1"/>
  <c r="X1175" i="9" s="1"/>
  <c r="X1176" i="9" s="1"/>
  <c r="X1177" i="9" s="1"/>
  <c r="X1178" i="9" s="1"/>
  <c r="X1179" i="9" s="1"/>
  <c r="X1180" i="9" s="1"/>
  <c r="X1181" i="9" s="1"/>
  <c r="X1182" i="9" s="1"/>
  <c r="X1183" i="9" s="1"/>
  <c r="X1184" i="9" s="1"/>
  <c r="X1185" i="9" s="1"/>
  <c r="X1186" i="9" s="1"/>
  <c r="X1187" i="9" s="1"/>
  <c r="X1188" i="9" s="1"/>
  <c r="X1189" i="9" s="1"/>
  <c r="X1190" i="9" s="1"/>
  <c r="X1191" i="9" s="1"/>
  <c r="X1192" i="9" s="1"/>
  <c r="X1193" i="9" s="1"/>
  <c r="X1194" i="9" s="1"/>
  <c r="X1195" i="9" s="1"/>
  <c r="X1196" i="9" s="1"/>
  <c r="X1197" i="9" s="1"/>
  <c r="X1198" i="9" s="1"/>
  <c r="X1199" i="9" s="1"/>
  <c r="X1200" i="9" s="1"/>
  <c r="X1201" i="9" s="1"/>
  <c r="X1202" i="9" s="1"/>
  <c r="X1203" i="9" s="1"/>
  <c r="X1204" i="9" s="1"/>
  <c r="X1205" i="9" s="1"/>
  <c r="X1206" i="9" s="1"/>
  <c r="X1207" i="9" s="1"/>
  <c r="X1208" i="9" s="1"/>
  <c r="X1209" i="9" s="1"/>
  <c r="X1210" i="9" s="1"/>
  <c r="X1211" i="9" s="1"/>
  <c r="X1212" i="9" s="1"/>
  <c r="X1213" i="9" s="1"/>
  <c r="X1214" i="9" s="1"/>
  <c r="X1215" i="9" s="1"/>
  <c r="X1216" i="9" s="1"/>
  <c r="X1217" i="9" s="1"/>
  <c r="X1218" i="9" s="1"/>
  <c r="X1219" i="9" s="1"/>
  <c r="X1220" i="9" s="1"/>
  <c r="X1221" i="9" s="1"/>
  <c r="X1222" i="9" s="1"/>
  <c r="X1223" i="9" s="1"/>
  <c r="X1224" i="9" s="1"/>
  <c r="X1225" i="9" s="1"/>
  <c r="X1226" i="9" s="1"/>
  <c r="X1227" i="9" s="1"/>
  <c r="X1228" i="9" s="1"/>
  <c r="X1229" i="9" s="1"/>
  <c r="X1230" i="9" s="1"/>
  <c r="X1231" i="9" s="1"/>
  <c r="X1232" i="9" s="1"/>
  <c r="X1233" i="9" s="1"/>
  <c r="X1234" i="9" s="1"/>
  <c r="X1235" i="9" s="1"/>
  <c r="X1236" i="9" s="1"/>
  <c r="X1237" i="9" s="1"/>
  <c r="X1238" i="9" s="1"/>
  <c r="X1239" i="9" s="1"/>
  <c r="X1240" i="9" s="1"/>
  <c r="X1241" i="9" s="1"/>
  <c r="X1242" i="9" s="1"/>
  <c r="X1243" i="9" s="1"/>
  <c r="X1244" i="9" s="1"/>
  <c r="X1245" i="9" s="1"/>
  <c r="X1246" i="9" s="1"/>
  <c r="X1247" i="9" s="1"/>
  <c r="X1248" i="9" s="1"/>
  <c r="X1249" i="9" s="1"/>
  <c r="X1250" i="9" s="1"/>
  <c r="X1251" i="9" s="1"/>
  <c r="X1252" i="9" s="1"/>
  <c r="X1253" i="9" s="1"/>
  <c r="X1254" i="9" s="1"/>
  <c r="X1255" i="9" s="1"/>
  <c r="X1256" i="9" s="1"/>
  <c r="X1257" i="9" s="1"/>
  <c r="X1258" i="9" s="1"/>
  <c r="X1259" i="9" s="1"/>
  <c r="X1260" i="9" s="1"/>
  <c r="X1261" i="9" s="1"/>
  <c r="X1262" i="9" s="1"/>
  <c r="X1263" i="9" s="1"/>
  <c r="X1264" i="9" s="1"/>
  <c r="X1265" i="9" s="1"/>
  <c r="X1266" i="9" s="1"/>
  <c r="X1267" i="9" s="1"/>
  <c r="X1268" i="9" s="1"/>
  <c r="X1269" i="9" s="1"/>
  <c r="X1270" i="9" s="1"/>
  <c r="X1271" i="9" s="1"/>
  <c r="X1272" i="9" s="1"/>
  <c r="X1273" i="9" s="1"/>
  <c r="X1274" i="9" s="1"/>
  <c r="X1275" i="9" s="1"/>
  <c r="X1276" i="9" s="1"/>
  <c r="X1277" i="9" s="1"/>
  <c r="X1278" i="9" s="1"/>
  <c r="X1279" i="9" s="1"/>
  <c r="X1280" i="9" s="1"/>
  <c r="X1281" i="9" s="1"/>
  <c r="X1282" i="9" s="1"/>
  <c r="X1283" i="9" s="1"/>
  <c r="X1284" i="9" s="1"/>
  <c r="X1285" i="9" s="1"/>
  <c r="X1286" i="9" s="1"/>
  <c r="X1287" i="9" s="1"/>
  <c r="X1288" i="9" s="1"/>
  <c r="X1289" i="9" s="1"/>
  <c r="X1290" i="9" s="1"/>
  <c r="X1291" i="9" s="1"/>
  <c r="X1292" i="9" s="1"/>
  <c r="X1293" i="9" s="1"/>
  <c r="X1294" i="9" s="1"/>
  <c r="X1295" i="9" s="1"/>
  <c r="X1296" i="9" s="1"/>
  <c r="X1297" i="9" s="1"/>
  <c r="X1298" i="9" s="1"/>
  <c r="X1299" i="9" s="1"/>
  <c r="X1300" i="9" s="1"/>
  <c r="X1301" i="9" s="1"/>
  <c r="X1302" i="9" s="1"/>
  <c r="X1303" i="9" s="1"/>
  <c r="X1304" i="9" s="1"/>
  <c r="X1305" i="9" s="1"/>
  <c r="X1306" i="9" s="1"/>
  <c r="X1307" i="9" s="1"/>
  <c r="X1308" i="9" s="1"/>
  <c r="X1309" i="9" s="1"/>
  <c r="X1310" i="9" s="1"/>
  <c r="X1311" i="9" s="1"/>
  <c r="X1312" i="9" s="1"/>
  <c r="X1313" i="9" s="1"/>
  <c r="X1314" i="9" s="1"/>
  <c r="X1315" i="9" s="1"/>
  <c r="X1316" i="9" s="1"/>
  <c r="X1317" i="9" s="1"/>
  <c r="X1318" i="9" s="1"/>
  <c r="X1319" i="9" s="1"/>
  <c r="X1320" i="9" s="1"/>
  <c r="X1321" i="9" s="1"/>
  <c r="X1322" i="9" s="1"/>
  <c r="X1323" i="9" s="1"/>
  <c r="X1324" i="9" s="1"/>
  <c r="X1325" i="9" s="1"/>
  <c r="X1326" i="9" s="1"/>
  <c r="X1327" i="9" s="1"/>
  <c r="X1328" i="9" s="1"/>
  <c r="X1329" i="9" s="1"/>
  <c r="X1330" i="9" s="1"/>
  <c r="X1331" i="9" s="1"/>
  <c r="X1332" i="9" s="1"/>
  <c r="X1333" i="9" s="1"/>
  <c r="X1334" i="9" s="1"/>
  <c r="X1335" i="9" s="1"/>
  <c r="X1336" i="9" s="1"/>
  <c r="X1337" i="9" s="1"/>
  <c r="X1338" i="9" s="1"/>
  <c r="X1339" i="9" s="1"/>
  <c r="X1340" i="9" s="1"/>
  <c r="X1341" i="9" s="1"/>
  <c r="X1342" i="9" s="1"/>
  <c r="X1343" i="9" s="1"/>
  <c r="X1344" i="9" s="1"/>
  <c r="X1345" i="9" s="1"/>
  <c r="X1346" i="9" s="1"/>
  <c r="X1347" i="9" s="1"/>
  <c r="X1348" i="9" s="1"/>
  <c r="X1349" i="9" s="1"/>
  <c r="X1350" i="9" s="1"/>
  <c r="X1351" i="9" s="1"/>
  <c r="X1352" i="9" s="1"/>
  <c r="X1353" i="9" s="1"/>
  <c r="X1354" i="9" s="1"/>
  <c r="X1355" i="9" s="1"/>
  <c r="X1356" i="9" s="1"/>
  <c r="X1357" i="9" s="1"/>
  <c r="X1358" i="9" s="1"/>
  <c r="X1359" i="9" s="1"/>
  <c r="X1360" i="9" s="1"/>
  <c r="X1361" i="9" s="1"/>
  <c r="X1362" i="9" s="1"/>
  <c r="X1363" i="9" s="1"/>
  <c r="X1364" i="9" s="1"/>
  <c r="X1365" i="9" s="1"/>
  <c r="X1366" i="9" s="1"/>
  <c r="X1367" i="9" s="1"/>
  <c r="X1368" i="9" s="1"/>
  <c r="X1369" i="9" s="1"/>
  <c r="X1370" i="9" s="1"/>
  <c r="X1371" i="9" s="1"/>
  <c r="X1372" i="9" s="1"/>
  <c r="X1373" i="9" s="1"/>
  <c r="X1374" i="9" s="1"/>
  <c r="X1375" i="9" s="1"/>
  <c r="X1376" i="9" s="1"/>
  <c r="X1377" i="9" s="1"/>
  <c r="X1378" i="9" s="1"/>
  <c r="X1379" i="9" s="1"/>
  <c r="X1380" i="9" s="1"/>
  <c r="X1381" i="9" s="1"/>
  <c r="X1382" i="9" s="1"/>
  <c r="X1383" i="9" s="1"/>
  <c r="X1384" i="9" s="1"/>
  <c r="X1385" i="9" s="1"/>
  <c r="X1386" i="9" s="1"/>
  <c r="X1387" i="9" s="1"/>
  <c r="X1388" i="9" s="1"/>
  <c r="X1389" i="9" s="1"/>
  <c r="X1390" i="9" s="1"/>
  <c r="X1391" i="9" s="1"/>
  <c r="X1392" i="9" s="1"/>
  <c r="X1393" i="9" s="1"/>
  <c r="X1394" i="9" s="1"/>
  <c r="X1395" i="9" s="1"/>
  <c r="X1396" i="9" s="1"/>
  <c r="X1397" i="9" s="1"/>
  <c r="X1398" i="9" s="1"/>
  <c r="X1399" i="9" s="1"/>
  <c r="X1400" i="9" s="1"/>
  <c r="X1401" i="9" s="1"/>
  <c r="X1402" i="9" s="1"/>
  <c r="X1403" i="9" s="1"/>
  <c r="X1404" i="9" s="1"/>
  <c r="X1405" i="9" s="1"/>
  <c r="X1406" i="9" s="1"/>
  <c r="X1407" i="9" s="1"/>
  <c r="X1408" i="9" s="1"/>
  <c r="X1409" i="9" s="1"/>
  <c r="X1410" i="9" s="1"/>
  <c r="X1411" i="9" s="1"/>
  <c r="X1412" i="9" s="1"/>
  <c r="X1413" i="9" s="1"/>
  <c r="X1414" i="9" s="1"/>
  <c r="X1415" i="9" s="1"/>
  <c r="X1416" i="9" s="1"/>
  <c r="X1417" i="9" s="1"/>
  <c r="X1418" i="9" s="1"/>
  <c r="X1419" i="9" s="1"/>
  <c r="X1420" i="9" s="1"/>
  <c r="X1421" i="9" s="1"/>
  <c r="X1422" i="9" s="1"/>
  <c r="X1423" i="9" s="1"/>
  <c r="X1424" i="9" s="1"/>
  <c r="X1425" i="9" s="1"/>
  <c r="X1426" i="9" s="1"/>
  <c r="X1427" i="9" s="1"/>
  <c r="X1428" i="9" s="1"/>
  <c r="X1429" i="9" s="1"/>
  <c r="X1430" i="9" s="1"/>
  <c r="X1431" i="9" s="1"/>
  <c r="X1432" i="9" s="1"/>
  <c r="X1433" i="9" s="1"/>
  <c r="X1434" i="9" s="1"/>
  <c r="X1435" i="9" s="1"/>
  <c r="X1436" i="9" s="1"/>
  <c r="X1437" i="9" s="1"/>
  <c r="X1438" i="9" s="1"/>
  <c r="X1439" i="9" s="1"/>
  <c r="X1440" i="9" s="1"/>
  <c r="X1441" i="9" s="1"/>
  <c r="X1442" i="9" s="1"/>
  <c r="X1443" i="9" s="1"/>
  <c r="X1444" i="9" s="1"/>
  <c r="X1445" i="9" s="1"/>
  <c r="X1446" i="9" s="1"/>
  <c r="X1447" i="9" s="1"/>
  <c r="X1448" i="9" s="1"/>
  <c r="X1449" i="9" s="1"/>
  <c r="X1450" i="9" s="1"/>
  <c r="X1451" i="9" s="1"/>
  <c r="X1452" i="9" s="1"/>
  <c r="X1453" i="9" s="1"/>
  <c r="X1454" i="9" s="1"/>
  <c r="X1455" i="9" s="1"/>
  <c r="X1456" i="9" s="1"/>
  <c r="X1457" i="9" s="1"/>
  <c r="X1458" i="9" s="1"/>
  <c r="X1459" i="9" s="1"/>
  <c r="X1460" i="9" s="1"/>
  <c r="X1461" i="9" s="1"/>
  <c r="X1462" i="9" s="1"/>
  <c r="X1463" i="9" s="1"/>
  <c r="X1464" i="9" s="1"/>
  <c r="X1465" i="9" s="1"/>
  <c r="X1466" i="9" s="1"/>
  <c r="X1467" i="9" s="1"/>
  <c r="X1468" i="9" s="1"/>
  <c r="X1469" i="9" s="1"/>
  <c r="X1470" i="9" s="1"/>
  <c r="X1471" i="9" s="1"/>
  <c r="X1472" i="9" s="1"/>
  <c r="X1473" i="9" s="1"/>
  <c r="X1474" i="9" s="1"/>
  <c r="X1475" i="9" s="1"/>
  <c r="X1476" i="9" s="1"/>
  <c r="X1477" i="9" s="1"/>
  <c r="X1478" i="9" s="1"/>
  <c r="X1479" i="9" s="1"/>
  <c r="X1480" i="9" s="1"/>
  <c r="X1481" i="9" s="1"/>
  <c r="X1482" i="9" s="1"/>
  <c r="X1483" i="9" s="1"/>
  <c r="X1484" i="9" s="1"/>
  <c r="X1485" i="9" s="1"/>
  <c r="X1486" i="9" s="1"/>
  <c r="X1487" i="9" s="1"/>
  <c r="X1488" i="9" s="1"/>
  <c r="X1489" i="9" s="1"/>
  <c r="X1490" i="9" s="1"/>
  <c r="X1491" i="9" s="1"/>
  <c r="X1492" i="9" s="1"/>
  <c r="X1493" i="9" s="1"/>
  <c r="X1494" i="9" s="1"/>
  <c r="X1495" i="9" s="1"/>
  <c r="X1496" i="9" s="1"/>
  <c r="X1497" i="9" s="1"/>
  <c r="X1498" i="9" s="1"/>
  <c r="X1499" i="9" s="1"/>
  <c r="X1500" i="9" s="1"/>
  <c r="X1501" i="9" s="1"/>
  <c r="X1502" i="9" s="1"/>
  <c r="X1503" i="9" s="1"/>
  <c r="X1504" i="9" s="1"/>
  <c r="X1505" i="9" s="1"/>
  <c r="X1506" i="9" s="1"/>
  <c r="X1507" i="9" s="1"/>
  <c r="X1508" i="9" s="1"/>
  <c r="X1509" i="9" s="1"/>
  <c r="X1510" i="9" s="1"/>
  <c r="X1511" i="9" s="1"/>
  <c r="X1512" i="9" s="1"/>
  <c r="X1513" i="9" s="1"/>
  <c r="X1514" i="9" s="1"/>
  <c r="X1515" i="9" s="1"/>
  <c r="X1516" i="9" s="1"/>
  <c r="W579" i="9"/>
  <c r="W580" i="9" s="1"/>
  <c r="W581" i="9" s="1"/>
  <c r="W582" i="9" s="1"/>
  <c r="W583" i="9" s="1"/>
  <c r="W584" i="9" s="1"/>
  <c r="W585" i="9" s="1"/>
  <c r="W586" i="9" s="1"/>
  <c r="W587" i="9" s="1"/>
  <c r="W588" i="9" s="1"/>
  <c r="W589" i="9" s="1"/>
  <c r="W590" i="9" s="1"/>
  <c r="W591" i="9" s="1"/>
  <c r="W592" i="9" s="1"/>
  <c r="W593" i="9" s="1"/>
  <c r="W594" i="9" s="1"/>
  <c r="W595" i="9" s="1"/>
  <c r="W596" i="9" s="1"/>
  <c r="W597" i="9" s="1"/>
  <c r="W598" i="9" s="1"/>
  <c r="W599" i="9" s="1"/>
  <c r="W600" i="9" s="1"/>
  <c r="W601" i="9" s="1"/>
  <c r="W602" i="9" s="1"/>
  <c r="W603" i="9" s="1"/>
  <c r="W604" i="9" s="1"/>
  <c r="W605" i="9" s="1"/>
  <c r="W606" i="9" s="1"/>
  <c r="W607" i="9" s="1"/>
  <c r="W608" i="9" s="1"/>
  <c r="W609" i="9" s="1"/>
  <c r="W610" i="9" s="1"/>
  <c r="W611" i="9" s="1"/>
  <c r="W612" i="9" s="1"/>
  <c r="W613" i="9" s="1"/>
  <c r="W614" i="9" s="1"/>
  <c r="W615" i="9" s="1"/>
  <c r="W616" i="9" s="1"/>
  <c r="W617" i="9" s="1"/>
  <c r="W618" i="9" s="1"/>
  <c r="W619" i="9" s="1"/>
  <c r="W620" i="9" s="1"/>
  <c r="W621" i="9" s="1"/>
  <c r="W622" i="9" s="1"/>
  <c r="W623" i="9" s="1"/>
  <c r="W624" i="9" s="1"/>
  <c r="W625" i="9" s="1"/>
  <c r="W626" i="9" s="1"/>
  <c r="W627" i="9" s="1"/>
  <c r="W628" i="9" s="1"/>
  <c r="W629" i="9" s="1"/>
  <c r="W630" i="9" s="1"/>
  <c r="W631" i="9" s="1"/>
  <c r="W632" i="9" s="1"/>
  <c r="W633" i="9" s="1"/>
  <c r="W634" i="9" s="1"/>
  <c r="W635" i="9" s="1"/>
  <c r="W636" i="9" s="1"/>
  <c r="W637" i="9" s="1"/>
  <c r="W638" i="9" s="1"/>
  <c r="W639" i="9" s="1"/>
  <c r="W640" i="9" s="1"/>
  <c r="W641" i="9" s="1"/>
  <c r="W642" i="9" s="1"/>
  <c r="W643" i="9" s="1"/>
  <c r="W644" i="9" s="1"/>
  <c r="W645" i="9" s="1"/>
  <c r="W646" i="9" s="1"/>
  <c r="W647" i="9" s="1"/>
  <c r="W648" i="9" s="1"/>
  <c r="W649" i="9" s="1"/>
  <c r="W650" i="9" s="1"/>
  <c r="W651" i="9" s="1"/>
  <c r="W652" i="9" s="1"/>
  <c r="W653" i="9" s="1"/>
  <c r="W654" i="9" s="1"/>
  <c r="W655" i="9" s="1"/>
  <c r="W656" i="9" s="1"/>
  <c r="W657" i="9" s="1"/>
  <c r="W658" i="9" s="1"/>
  <c r="W659" i="9" s="1"/>
  <c r="W660" i="9" s="1"/>
  <c r="W661" i="9" s="1"/>
  <c r="W662" i="9" s="1"/>
  <c r="W663" i="9" s="1"/>
  <c r="W664" i="9" s="1"/>
  <c r="W665" i="9" s="1"/>
  <c r="W666" i="9" s="1"/>
  <c r="W667" i="9" s="1"/>
  <c r="W668" i="9" s="1"/>
  <c r="W669" i="9" s="1"/>
  <c r="W670" i="9" s="1"/>
  <c r="W671" i="9" s="1"/>
  <c r="W672" i="9" s="1"/>
  <c r="W673" i="9" s="1"/>
  <c r="W674" i="9" s="1"/>
  <c r="W675" i="9" s="1"/>
  <c r="W676" i="9" s="1"/>
  <c r="W677" i="9" s="1"/>
  <c r="W678" i="9" s="1"/>
  <c r="W679" i="9" s="1"/>
  <c r="W680" i="9" s="1"/>
  <c r="W681" i="9" s="1"/>
  <c r="W682" i="9" s="1"/>
  <c r="W683" i="9" s="1"/>
  <c r="W684" i="9" s="1"/>
  <c r="W685" i="9" s="1"/>
  <c r="W686" i="9" s="1"/>
  <c r="W687" i="9" s="1"/>
  <c r="W688" i="9" s="1"/>
  <c r="W689" i="9" s="1"/>
  <c r="W690" i="9" s="1"/>
  <c r="W691" i="9" s="1"/>
  <c r="W692" i="9" s="1"/>
  <c r="W693" i="9" s="1"/>
  <c r="W694" i="9" s="1"/>
  <c r="W695" i="9" s="1"/>
  <c r="W696" i="9" s="1"/>
  <c r="W697" i="9" s="1"/>
  <c r="W698" i="9" s="1"/>
  <c r="W699" i="9" s="1"/>
  <c r="W700" i="9" s="1"/>
  <c r="W701" i="9" s="1"/>
  <c r="W702" i="9" s="1"/>
  <c r="W703" i="9" s="1"/>
  <c r="W704" i="9" s="1"/>
  <c r="W705" i="9" s="1"/>
  <c r="W706" i="9" s="1"/>
  <c r="W707" i="9" s="1"/>
  <c r="W708" i="9" s="1"/>
  <c r="W709" i="9" s="1"/>
  <c r="W710" i="9" s="1"/>
  <c r="W711" i="9" s="1"/>
  <c r="W712" i="9" s="1"/>
  <c r="W713" i="9" s="1"/>
  <c r="W714" i="9" s="1"/>
  <c r="W715" i="9" s="1"/>
  <c r="W716" i="9" s="1"/>
  <c r="W717" i="9" s="1"/>
  <c r="W718" i="9" s="1"/>
  <c r="W719" i="9" s="1"/>
  <c r="W720" i="9" s="1"/>
  <c r="W721" i="9" s="1"/>
  <c r="W722" i="9" s="1"/>
  <c r="W723" i="9" s="1"/>
  <c r="W724" i="9" s="1"/>
  <c r="W725" i="9" s="1"/>
  <c r="W726" i="9" s="1"/>
  <c r="W727" i="9" s="1"/>
  <c r="W728" i="9" s="1"/>
  <c r="W729" i="9" s="1"/>
  <c r="W730" i="9" s="1"/>
  <c r="W731" i="9" s="1"/>
  <c r="W732" i="9" s="1"/>
  <c r="W733" i="9" s="1"/>
  <c r="W734" i="9" s="1"/>
  <c r="W735" i="9" s="1"/>
  <c r="W736" i="9" s="1"/>
  <c r="W737" i="9" s="1"/>
  <c r="W738" i="9" s="1"/>
  <c r="W739" i="9" s="1"/>
  <c r="W740" i="9" s="1"/>
  <c r="W741" i="9" s="1"/>
  <c r="W742" i="9" s="1"/>
  <c r="W743" i="9" s="1"/>
  <c r="W744" i="9" s="1"/>
  <c r="W745" i="9" s="1"/>
  <c r="W746" i="9" s="1"/>
  <c r="W747" i="9" s="1"/>
  <c r="W748" i="9" s="1"/>
  <c r="W749" i="9" s="1"/>
  <c r="W750" i="9" s="1"/>
  <c r="W751" i="9" s="1"/>
  <c r="W752" i="9" s="1"/>
  <c r="W753" i="9" s="1"/>
  <c r="W754" i="9" s="1"/>
  <c r="W755" i="9" s="1"/>
  <c r="W756" i="9" s="1"/>
  <c r="W757" i="9" s="1"/>
  <c r="W758" i="9" s="1"/>
  <c r="W759" i="9" s="1"/>
  <c r="W760" i="9" s="1"/>
  <c r="W761" i="9" s="1"/>
  <c r="W762" i="9" s="1"/>
  <c r="W763" i="9" s="1"/>
  <c r="W764" i="9" s="1"/>
  <c r="W765" i="9" s="1"/>
  <c r="W766" i="9" s="1"/>
  <c r="W767" i="9" s="1"/>
  <c r="W768" i="9" s="1"/>
  <c r="W769" i="9" s="1"/>
  <c r="W770" i="9" s="1"/>
  <c r="W771" i="9" s="1"/>
  <c r="W772" i="9" s="1"/>
  <c r="W773" i="9" s="1"/>
  <c r="W774" i="9" s="1"/>
  <c r="W775" i="9" s="1"/>
  <c r="W776" i="9" s="1"/>
  <c r="W777" i="9" s="1"/>
  <c r="W778" i="9" s="1"/>
  <c r="W779" i="9" s="1"/>
  <c r="W780" i="9" s="1"/>
  <c r="W781" i="9" s="1"/>
  <c r="W782" i="9" s="1"/>
  <c r="W783" i="9" s="1"/>
  <c r="W784" i="9" s="1"/>
  <c r="W785" i="9" s="1"/>
  <c r="W786" i="9" s="1"/>
  <c r="W787" i="9" s="1"/>
  <c r="W788" i="9" s="1"/>
  <c r="W789" i="9" s="1"/>
  <c r="W790" i="9" s="1"/>
  <c r="W791" i="9" s="1"/>
  <c r="W792" i="9" s="1"/>
  <c r="W793" i="9" s="1"/>
  <c r="W794" i="9" s="1"/>
  <c r="W795" i="9" s="1"/>
  <c r="W796" i="9" s="1"/>
  <c r="W797" i="9" s="1"/>
  <c r="W798" i="9" s="1"/>
  <c r="W799" i="9" s="1"/>
  <c r="W800" i="9" s="1"/>
  <c r="W801" i="9" s="1"/>
  <c r="W802" i="9" s="1"/>
  <c r="W803" i="9" s="1"/>
  <c r="W804" i="9" s="1"/>
  <c r="W805" i="9" s="1"/>
  <c r="W806" i="9" s="1"/>
  <c r="W807" i="9" s="1"/>
  <c r="W808" i="9" s="1"/>
  <c r="W809" i="9" s="1"/>
  <c r="W810" i="9" s="1"/>
  <c r="W811" i="9" s="1"/>
  <c r="W812" i="9" s="1"/>
  <c r="W813" i="9" s="1"/>
  <c r="W814" i="9" s="1"/>
  <c r="W815" i="9" s="1"/>
  <c r="W816" i="9" s="1"/>
  <c r="W817" i="9" s="1"/>
  <c r="W818" i="9" s="1"/>
  <c r="W819" i="9" s="1"/>
  <c r="W820" i="9" s="1"/>
  <c r="W821" i="9" s="1"/>
  <c r="W822" i="9" s="1"/>
  <c r="W823" i="9" s="1"/>
  <c r="W824" i="9" s="1"/>
  <c r="W825" i="9" s="1"/>
  <c r="W826" i="9" s="1"/>
  <c r="W827" i="9" s="1"/>
  <c r="W828" i="9" s="1"/>
  <c r="W829" i="9" s="1"/>
  <c r="W830" i="9" s="1"/>
  <c r="W831" i="9" s="1"/>
  <c r="W832" i="9" s="1"/>
  <c r="W833" i="9" s="1"/>
  <c r="W834" i="9" s="1"/>
  <c r="W835" i="9" s="1"/>
  <c r="W836" i="9" s="1"/>
  <c r="W837" i="9" s="1"/>
  <c r="W838" i="9" s="1"/>
  <c r="W839" i="9" s="1"/>
  <c r="W840" i="9" s="1"/>
  <c r="W841" i="9" s="1"/>
  <c r="W842" i="9" s="1"/>
  <c r="W843" i="9" s="1"/>
  <c r="W844" i="9" s="1"/>
  <c r="W845" i="9" s="1"/>
  <c r="W846" i="9" s="1"/>
  <c r="W847" i="9" s="1"/>
  <c r="W848" i="9" s="1"/>
  <c r="W849" i="9" s="1"/>
  <c r="W850" i="9" s="1"/>
  <c r="W851" i="9" s="1"/>
  <c r="W852" i="9" s="1"/>
  <c r="W853" i="9" s="1"/>
  <c r="W854" i="9" s="1"/>
  <c r="W855" i="9" s="1"/>
  <c r="W856" i="9" s="1"/>
  <c r="W857" i="9" s="1"/>
  <c r="W858" i="9" s="1"/>
  <c r="W859" i="9" s="1"/>
  <c r="W860" i="9" s="1"/>
  <c r="W861" i="9" s="1"/>
  <c r="W862" i="9" s="1"/>
  <c r="W863" i="9" s="1"/>
  <c r="W864" i="9" s="1"/>
  <c r="W865" i="9" s="1"/>
  <c r="W866" i="9" s="1"/>
  <c r="W867" i="9" s="1"/>
  <c r="W868" i="9" s="1"/>
  <c r="W869" i="9" s="1"/>
  <c r="W870" i="9" s="1"/>
  <c r="W871" i="9" s="1"/>
  <c r="W872" i="9" s="1"/>
  <c r="W873" i="9" s="1"/>
  <c r="W874" i="9" s="1"/>
  <c r="W875" i="9" s="1"/>
  <c r="W876" i="9" s="1"/>
  <c r="W877" i="9" s="1"/>
  <c r="W878" i="9" s="1"/>
  <c r="W879" i="9" s="1"/>
  <c r="W880" i="9" s="1"/>
  <c r="W881" i="9" s="1"/>
  <c r="W882" i="9" s="1"/>
  <c r="W883" i="9" s="1"/>
  <c r="W884" i="9" s="1"/>
  <c r="W885" i="9" s="1"/>
  <c r="W886" i="9" s="1"/>
  <c r="W887" i="9" s="1"/>
  <c r="W888" i="9" s="1"/>
  <c r="W889" i="9" s="1"/>
  <c r="W890" i="9" s="1"/>
  <c r="W891" i="9" s="1"/>
  <c r="W892" i="9" s="1"/>
  <c r="W893" i="9" s="1"/>
  <c r="W894" i="9" s="1"/>
  <c r="W895" i="9" s="1"/>
  <c r="W896" i="9" s="1"/>
  <c r="W897" i="9" s="1"/>
  <c r="W898" i="9" s="1"/>
  <c r="W899" i="9" s="1"/>
  <c r="W900" i="9" s="1"/>
  <c r="W901" i="9" s="1"/>
  <c r="W902" i="9" s="1"/>
  <c r="W903" i="9" s="1"/>
  <c r="W904" i="9" s="1"/>
  <c r="W905" i="9" s="1"/>
  <c r="W906" i="9" s="1"/>
  <c r="W907" i="9" s="1"/>
  <c r="W908" i="9" s="1"/>
  <c r="W909" i="9" s="1"/>
  <c r="W910" i="9" s="1"/>
  <c r="W911" i="9" s="1"/>
  <c r="W912" i="9" s="1"/>
  <c r="W913" i="9" s="1"/>
  <c r="W914" i="9" s="1"/>
  <c r="W915" i="9" s="1"/>
  <c r="W916" i="9" s="1"/>
  <c r="W917" i="9" s="1"/>
  <c r="W918" i="9" s="1"/>
  <c r="W919" i="9" s="1"/>
  <c r="W920" i="9" s="1"/>
  <c r="W921" i="9" s="1"/>
  <c r="W922" i="9" s="1"/>
  <c r="W923" i="9" s="1"/>
  <c r="W924" i="9" s="1"/>
  <c r="W925" i="9" s="1"/>
  <c r="W926" i="9" s="1"/>
  <c r="W927" i="9" s="1"/>
  <c r="W928" i="9" s="1"/>
  <c r="W929" i="9" s="1"/>
  <c r="W930" i="9" s="1"/>
  <c r="W931" i="9" s="1"/>
  <c r="W932" i="9" s="1"/>
  <c r="W933" i="9" s="1"/>
  <c r="W934" i="9" s="1"/>
  <c r="W935" i="9" s="1"/>
  <c r="W936" i="9" s="1"/>
  <c r="W937" i="9" s="1"/>
  <c r="W938" i="9" s="1"/>
  <c r="W939" i="9" s="1"/>
  <c r="W940" i="9" s="1"/>
  <c r="W941" i="9" s="1"/>
  <c r="W942" i="9" s="1"/>
  <c r="W943" i="9" s="1"/>
  <c r="W944" i="9" s="1"/>
  <c r="W945" i="9" s="1"/>
  <c r="W946" i="9" s="1"/>
  <c r="W947" i="9" s="1"/>
  <c r="W948" i="9" s="1"/>
  <c r="W949" i="9" s="1"/>
  <c r="W950" i="9" s="1"/>
  <c r="W951" i="9" s="1"/>
  <c r="W952" i="9" s="1"/>
  <c r="W953" i="9" s="1"/>
  <c r="W954" i="9" s="1"/>
  <c r="W955" i="9" s="1"/>
  <c r="W956" i="9" s="1"/>
  <c r="W957" i="9" s="1"/>
  <c r="W958" i="9" s="1"/>
  <c r="W959" i="9" s="1"/>
  <c r="W960" i="9" s="1"/>
  <c r="W961" i="9" s="1"/>
  <c r="W962" i="9" s="1"/>
  <c r="W963" i="9" s="1"/>
  <c r="W964" i="9" s="1"/>
  <c r="W965" i="9" s="1"/>
  <c r="W966" i="9" s="1"/>
  <c r="W967" i="9" s="1"/>
  <c r="W968" i="9" s="1"/>
  <c r="W969" i="9" s="1"/>
  <c r="W970" i="9" s="1"/>
  <c r="W971" i="9" s="1"/>
  <c r="W972" i="9" s="1"/>
  <c r="W973" i="9" s="1"/>
  <c r="W974" i="9" s="1"/>
  <c r="W975" i="9" s="1"/>
  <c r="W976" i="9" s="1"/>
  <c r="W977" i="9" s="1"/>
  <c r="W978" i="9" s="1"/>
  <c r="W979" i="9" s="1"/>
  <c r="W980" i="9" s="1"/>
  <c r="W981" i="9" s="1"/>
  <c r="W982" i="9" s="1"/>
  <c r="W983" i="9" s="1"/>
  <c r="W984" i="9" s="1"/>
  <c r="W985" i="9" s="1"/>
  <c r="W986" i="9" s="1"/>
  <c r="W987" i="9" s="1"/>
  <c r="W988" i="9" s="1"/>
  <c r="W989" i="9" s="1"/>
  <c r="W990" i="9" s="1"/>
  <c r="W991" i="9" s="1"/>
  <c r="W992" i="9" s="1"/>
  <c r="W993" i="9" s="1"/>
  <c r="W994" i="9" s="1"/>
  <c r="W995" i="9" s="1"/>
  <c r="W996" i="9" s="1"/>
  <c r="W997" i="9" s="1"/>
  <c r="W998" i="9" s="1"/>
  <c r="W999" i="9" s="1"/>
  <c r="W1000" i="9" s="1"/>
  <c r="W1001" i="9" s="1"/>
  <c r="W1002" i="9" s="1"/>
  <c r="W1003" i="9" s="1"/>
  <c r="W1004" i="9" s="1"/>
  <c r="W1005" i="9" s="1"/>
  <c r="W1006" i="9" s="1"/>
  <c r="W1007" i="9" s="1"/>
  <c r="W1008" i="9" s="1"/>
  <c r="W1009" i="9" s="1"/>
  <c r="W1010" i="9" s="1"/>
  <c r="W1011" i="9" s="1"/>
  <c r="W1012" i="9" s="1"/>
  <c r="W1013" i="9" s="1"/>
  <c r="W1014" i="9" s="1"/>
  <c r="W1015" i="9" s="1"/>
  <c r="W1016" i="9" s="1"/>
  <c r="W1017" i="9" s="1"/>
  <c r="W1018" i="9" s="1"/>
  <c r="W1019" i="9" s="1"/>
  <c r="W1020" i="9" s="1"/>
  <c r="W1021" i="9" s="1"/>
  <c r="W1022" i="9" s="1"/>
  <c r="W1023" i="9" s="1"/>
  <c r="W1024" i="9" s="1"/>
  <c r="W1025" i="9" s="1"/>
  <c r="W1026" i="9" s="1"/>
  <c r="W1027" i="9" s="1"/>
  <c r="W1028" i="9" s="1"/>
  <c r="W1029" i="9" s="1"/>
  <c r="W1030" i="9" s="1"/>
  <c r="W1031" i="9" s="1"/>
  <c r="W1032" i="9" s="1"/>
  <c r="W1033" i="9" s="1"/>
  <c r="W1034" i="9" s="1"/>
  <c r="W1035" i="9" s="1"/>
  <c r="W1036" i="9" s="1"/>
  <c r="W1037" i="9" s="1"/>
  <c r="W1038" i="9" s="1"/>
  <c r="W1039" i="9" s="1"/>
  <c r="W1040" i="9" s="1"/>
  <c r="W1041" i="9" s="1"/>
  <c r="W1042" i="9" s="1"/>
  <c r="W1043" i="9" s="1"/>
  <c r="W1044" i="9" s="1"/>
  <c r="W1045" i="9" s="1"/>
  <c r="W1046" i="9" s="1"/>
  <c r="W1047" i="9" s="1"/>
  <c r="W1048" i="9" s="1"/>
  <c r="W1049" i="9" s="1"/>
  <c r="W1050" i="9" s="1"/>
  <c r="W1051" i="9" s="1"/>
  <c r="W1052" i="9" s="1"/>
  <c r="W1053" i="9" s="1"/>
  <c r="W1054" i="9" s="1"/>
  <c r="W1055" i="9" s="1"/>
  <c r="W1056" i="9" s="1"/>
  <c r="W1057" i="9" s="1"/>
  <c r="W1058" i="9" s="1"/>
  <c r="W1059" i="9" s="1"/>
  <c r="W1060" i="9" s="1"/>
  <c r="W1061" i="9" s="1"/>
  <c r="W1062" i="9" s="1"/>
  <c r="W1063" i="9" s="1"/>
  <c r="W1064" i="9" s="1"/>
  <c r="W1065" i="9" s="1"/>
  <c r="W1066" i="9" s="1"/>
  <c r="W1067" i="9" s="1"/>
  <c r="W1068" i="9" s="1"/>
  <c r="W1069" i="9" s="1"/>
  <c r="W1070" i="9" s="1"/>
  <c r="W1071" i="9" s="1"/>
  <c r="W1072" i="9" s="1"/>
  <c r="W1073" i="9" s="1"/>
  <c r="W1074" i="9" s="1"/>
  <c r="W1075" i="9" s="1"/>
  <c r="W1076" i="9" s="1"/>
  <c r="W1077" i="9" s="1"/>
  <c r="W1078" i="9" s="1"/>
  <c r="W1079" i="9" s="1"/>
  <c r="W1080" i="9" s="1"/>
  <c r="W1081" i="9" s="1"/>
  <c r="W1082" i="9" s="1"/>
  <c r="W1083" i="9" s="1"/>
  <c r="W1084" i="9" s="1"/>
  <c r="W1085" i="9" s="1"/>
  <c r="W1086" i="9" s="1"/>
  <c r="W1087" i="9" s="1"/>
  <c r="W1088" i="9" s="1"/>
  <c r="W1089" i="9" s="1"/>
  <c r="W1090" i="9" s="1"/>
  <c r="W1091" i="9" s="1"/>
  <c r="W1092" i="9" s="1"/>
  <c r="W1093" i="9" s="1"/>
  <c r="W1094" i="9" s="1"/>
  <c r="W1095" i="9" s="1"/>
  <c r="W1096" i="9" s="1"/>
  <c r="W1097" i="9" s="1"/>
  <c r="W1098" i="9" s="1"/>
  <c r="W1099" i="9" s="1"/>
  <c r="W1100" i="9" s="1"/>
  <c r="W1101" i="9" s="1"/>
  <c r="W1102" i="9" s="1"/>
  <c r="W1103" i="9" s="1"/>
  <c r="W1104" i="9" s="1"/>
  <c r="W1105" i="9" s="1"/>
  <c r="W1106" i="9" s="1"/>
  <c r="W1107" i="9" s="1"/>
  <c r="W1108" i="9" s="1"/>
  <c r="W1109" i="9" s="1"/>
  <c r="W1110" i="9" s="1"/>
  <c r="W1111" i="9" s="1"/>
  <c r="W1112" i="9" s="1"/>
  <c r="W1113" i="9" s="1"/>
  <c r="W1114" i="9" s="1"/>
  <c r="W1115" i="9" s="1"/>
  <c r="W1116" i="9" s="1"/>
  <c r="W1117" i="9" s="1"/>
  <c r="W1118" i="9" s="1"/>
  <c r="W1119" i="9" s="1"/>
  <c r="W1120" i="9" s="1"/>
  <c r="W1121" i="9" s="1"/>
  <c r="W1122" i="9" s="1"/>
  <c r="W1123" i="9" s="1"/>
  <c r="W1124" i="9" s="1"/>
  <c r="W1125" i="9" s="1"/>
  <c r="W1126" i="9" s="1"/>
  <c r="W1127" i="9" s="1"/>
  <c r="W1128" i="9" s="1"/>
  <c r="W1129" i="9" s="1"/>
  <c r="W1130" i="9" s="1"/>
  <c r="W1131" i="9" s="1"/>
  <c r="W1132" i="9" s="1"/>
  <c r="W1133" i="9" s="1"/>
  <c r="W1134" i="9" s="1"/>
  <c r="W1135" i="9" s="1"/>
  <c r="W1136" i="9" s="1"/>
  <c r="W1137" i="9" s="1"/>
  <c r="W1138" i="9" s="1"/>
  <c r="W1139" i="9" s="1"/>
  <c r="W1140" i="9" s="1"/>
  <c r="W1141" i="9" s="1"/>
  <c r="W1142" i="9" s="1"/>
  <c r="W1143" i="9" s="1"/>
  <c r="W1144" i="9" s="1"/>
  <c r="W1145" i="9" s="1"/>
  <c r="W1146" i="9" s="1"/>
  <c r="W1147" i="9" s="1"/>
  <c r="W1148" i="9" s="1"/>
  <c r="W1149" i="9" s="1"/>
  <c r="W1150" i="9" s="1"/>
  <c r="W1151" i="9" s="1"/>
  <c r="W1152" i="9" s="1"/>
  <c r="W1153" i="9" s="1"/>
  <c r="W1154" i="9" s="1"/>
  <c r="W1155" i="9" s="1"/>
  <c r="W1156" i="9" s="1"/>
  <c r="W1157" i="9" s="1"/>
  <c r="W1158" i="9" s="1"/>
  <c r="W1159" i="9" s="1"/>
  <c r="W1160" i="9" s="1"/>
  <c r="W1161" i="9" s="1"/>
  <c r="W1162" i="9" s="1"/>
  <c r="W1163" i="9" s="1"/>
  <c r="W1164" i="9" s="1"/>
  <c r="W1165" i="9" s="1"/>
  <c r="W1166" i="9" s="1"/>
  <c r="W1167" i="9" s="1"/>
  <c r="W1168" i="9" s="1"/>
  <c r="W1169" i="9" s="1"/>
  <c r="W1170" i="9" s="1"/>
  <c r="W1171" i="9" s="1"/>
  <c r="W1172" i="9" s="1"/>
  <c r="W1173" i="9" s="1"/>
  <c r="W1174" i="9" s="1"/>
  <c r="W1175" i="9" s="1"/>
  <c r="W1176" i="9" s="1"/>
  <c r="W1177" i="9" s="1"/>
  <c r="W1178" i="9" s="1"/>
  <c r="W1179" i="9" s="1"/>
  <c r="W1180" i="9" s="1"/>
  <c r="W1181" i="9" s="1"/>
  <c r="W1182" i="9" s="1"/>
  <c r="W1183" i="9" s="1"/>
  <c r="W1184" i="9" s="1"/>
  <c r="W1185" i="9" s="1"/>
  <c r="W1186" i="9" s="1"/>
  <c r="W1187" i="9" s="1"/>
  <c r="W1188" i="9" s="1"/>
  <c r="W1189" i="9" s="1"/>
  <c r="W1190" i="9" s="1"/>
  <c r="W1191" i="9" s="1"/>
  <c r="W1192" i="9" s="1"/>
  <c r="W1193" i="9" s="1"/>
  <c r="W1194" i="9" s="1"/>
  <c r="W1195" i="9" s="1"/>
  <c r="W1196" i="9" s="1"/>
  <c r="W1197" i="9" s="1"/>
  <c r="W1198" i="9" s="1"/>
  <c r="W1199" i="9" s="1"/>
  <c r="W1200" i="9" s="1"/>
  <c r="W1201" i="9" s="1"/>
  <c r="W1202" i="9" s="1"/>
  <c r="W1203" i="9" s="1"/>
  <c r="W1204" i="9" s="1"/>
  <c r="W1205" i="9" s="1"/>
  <c r="W1206" i="9" s="1"/>
  <c r="W1207" i="9" s="1"/>
  <c r="W1208" i="9" s="1"/>
  <c r="W1209" i="9" s="1"/>
  <c r="W1210" i="9" s="1"/>
  <c r="W1211" i="9" s="1"/>
  <c r="W1212" i="9" s="1"/>
  <c r="W1213" i="9" s="1"/>
  <c r="W1214" i="9" s="1"/>
  <c r="W1215" i="9" s="1"/>
  <c r="W1216" i="9" s="1"/>
  <c r="W1217" i="9" s="1"/>
  <c r="W1218" i="9" s="1"/>
  <c r="W1219" i="9" s="1"/>
  <c r="W1220" i="9" s="1"/>
  <c r="W1221" i="9" s="1"/>
  <c r="W1222" i="9" s="1"/>
  <c r="W1223" i="9" s="1"/>
  <c r="W1224" i="9" s="1"/>
  <c r="W1225" i="9" s="1"/>
  <c r="W1226" i="9" s="1"/>
  <c r="W1227" i="9" s="1"/>
  <c r="W1228" i="9" s="1"/>
  <c r="W1229" i="9" s="1"/>
  <c r="W1230" i="9" s="1"/>
  <c r="W1231" i="9" s="1"/>
  <c r="W1232" i="9" s="1"/>
  <c r="W1233" i="9" s="1"/>
  <c r="W1234" i="9" s="1"/>
  <c r="W1235" i="9" s="1"/>
  <c r="W1236" i="9" s="1"/>
  <c r="W1237" i="9" s="1"/>
  <c r="W1238" i="9" s="1"/>
  <c r="W1239" i="9" s="1"/>
  <c r="W1240" i="9" s="1"/>
  <c r="W1241" i="9" s="1"/>
  <c r="W1242" i="9" s="1"/>
  <c r="W1243" i="9" s="1"/>
  <c r="W1244" i="9" s="1"/>
  <c r="W1245" i="9" s="1"/>
  <c r="W1246" i="9" s="1"/>
  <c r="W1247" i="9" s="1"/>
  <c r="W1248" i="9" s="1"/>
  <c r="W1249" i="9" s="1"/>
  <c r="W1250" i="9" s="1"/>
  <c r="W1251" i="9" s="1"/>
  <c r="W1252" i="9" s="1"/>
  <c r="W1253" i="9" s="1"/>
  <c r="W1254" i="9" s="1"/>
  <c r="W1255" i="9" s="1"/>
  <c r="W1256" i="9" s="1"/>
  <c r="W1257" i="9" s="1"/>
  <c r="W1258" i="9" s="1"/>
  <c r="W1259" i="9" s="1"/>
  <c r="W1260" i="9" s="1"/>
  <c r="W1261" i="9" s="1"/>
  <c r="W1262" i="9" s="1"/>
  <c r="W1263" i="9" s="1"/>
  <c r="W1264" i="9" s="1"/>
  <c r="W1265" i="9" s="1"/>
  <c r="W1266" i="9" s="1"/>
  <c r="W1267" i="9" s="1"/>
  <c r="W1268" i="9" s="1"/>
  <c r="W1269" i="9" s="1"/>
  <c r="W1270" i="9" s="1"/>
  <c r="W1271" i="9" s="1"/>
  <c r="W1272" i="9" s="1"/>
  <c r="W1273" i="9" s="1"/>
  <c r="W1274" i="9" s="1"/>
  <c r="W1275" i="9" s="1"/>
  <c r="W1276" i="9" s="1"/>
  <c r="W1277" i="9" s="1"/>
  <c r="W1278" i="9" s="1"/>
  <c r="W1279" i="9" s="1"/>
  <c r="W1280" i="9" s="1"/>
  <c r="W1281" i="9" s="1"/>
  <c r="W1282" i="9" s="1"/>
  <c r="W1283" i="9" s="1"/>
  <c r="W1284" i="9" s="1"/>
  <c r="W1285" i="9" s="1"/>
  <c r="W1286" i="9" s="1"/>
  <c r="W1287" i="9" s="1"/>
  <c r="W1288" i="9" s="1"/>
  <c r="W1289" i="9" s="1"/>
  <c r="W1290" i="9" s="1"/>
  <c r="W1291" i="9" s="1"/>
  <c r="W1292" i="9" s="1"/>
  <c r="W1293" i="9" s="1"/>
  <c r="W1294" i="9" s="1"/>
  <c r="W1295" i="9" s="1"/>
  <c r="W1296" i="9" s="1"/>
  <c r="W1297" i="9" s="1"/>
  <c r="W1298" i="9" s="1"/>
  <c r="W1299" i="9" s="1"/>
  <c r="W1300" i="9" s="1"/>
  <c r="W1301" i="9" s="1"/>
  <c r="W1302" i="9" s="1"/>
  <c r="W1303" i="9" s="1"/>
  <c r="W1304" i="9" s="1"/>
  <c r="W1305" i="9" s="1"/>
  <c r="W1306" i="9" s="1"/>
  <c r="W1307" i="9" s="1"/>
  <c r="W1308" i="9" s="1"/>
  <c r="W1309" i="9" s="1"/>
  <c r="W1310" i="9" s="1"/>
  <c r="W1311" i="9" s="1"/>
  <c r="W1312" i="9" s="1"/>
  <c r="W1313" i="9" s="1"/>
  <c r="W1314" i="9" s="1"/>
  <c r="W1315" i="9" s="1"/>
  <c r="W1316" i="9" s="1"/>
  <c r="W1317" i="9" s="1"/>
  <c r="W1318" i="9" s="1"/>
  <c r="W1319" i="9" s="1"/>
  <c r="W1320" i="9" s="1"/>
  <c r="W1321" i="9" s="1"/>
  <c r="W1322" i="9" s="1"/>
  <c r="W1323" i="9" s="1"/>
  <c r="W1324" i="9" s="1"/>
  <c r="W1325" i="9" s="1"/>
  <c r="W1326" i="9" s="1"/>
  <c r="W1327" i="9" s="1"/>
  <c r="W1328" i="9" s="1"/>
  <c r="W1329" i="9" s="1"/>
  <c r="W1330" i="9" s="1"/>
  <c r="W1331" i="9" s="1"/>
  <c r="W1332" i="9" s="1"/>
  <c r="W1333" i="9" s="1"/>
  <c r="W1334" i="9" s="1"/>
  <c r="W1335" i="9" s="1"/>
  <c r="W1336" i="9" s="1"/>
  <c r="W1337" i="9" s="1"/>
  <c r="W1338" i="9" s="1"/>
  <c r="W1339" i="9" s="1"/>
  <c r="W1340" i="9" s="1"/>
  <c r="W1341" i="9" s="1"/>
  <c r="W1342" i="9" s="1"/>
  <c r="W1343" i="9" s="1"/>
  <c r="W1344" i="9" s="1"/>
  <c r="W1345" i="9" s="1"/>
  <c r="W1346" i="9" s="1"/>
  <c r="W1347" i="9" s="1"/>
  <c r="W1348" i="9" s="1"/>
  <c r="W1349" i="9" s="1"/>
  <c r="W1350" i="9" s="1"/>
  <c r="W1351" i="9" s="1"/>
  <c r="W1352" i="9" s="1"/>
  <c r="W1353" i="9" s="1"/>
  <c r="W1354" i="9" s="1"/>
  <c r="W1355" i="9" s="1"/>
  <c r="W1356" i="9" s="1"/>
  <c r="W1357" i="9" s="1"/>
  <c r="W1358" i="9" s="1"/>
  <c r="W1359" i="9" s="1"/>
  <c r="W1360" i="9" s="1"/>
  <c r="W1361" i="9" s="1"/>
  <c r="W1362" i="9" s="1"/>
  <c r="W1363" i="9" s="1"/>
  <c r="W1364" i="9" s="1"/>
  <c r="W1365" i="9" s="1"/>
  <c r="W1366" i="9" s="1"/>
  <c r="W1367" i="9" s="1"/>
  <c r="W1368" i="9" s="1"/>
  <c r="W1369" i="9" s="1"/>
  <c r="W1370" i="9" s="1"/>
  <c r="W1371" i="9" s="1"/>
  <c r="W1372" i="9" s="1"/>
  <c r="W1373" i="9" s="1"/>
  <c r="W1374" i="9" s="1"/>
  <c r="W1375" i="9" s="1"/>
  <c r="W1376" i="9" s="1"/>
  <c r="W1377" i="9" s="1"/>
  <c r="W1378" i="9" s="1"/>
  <c r="W1379" i="9" s="1"/>
  <c r="W1380" i="9" s="1"/>
  <c r="W1381" i="9" s="1"/>
  <c r="W1382" i="9" s="1"/>
  <c r="W1383" i="9" s="1"/>
  <c r="W1384" i="9" s="1"/>
  <c r="W1385" i="9" s="1"/>
  <c r="W1386" i="9" s="1"/>
  <c r="W1387" i="9" s="1"/>
  <c r="W1388" i="9" s="1"/>
  <c r="W1389" i="9" s="1"/>
  <c r="W1390" i="9" s="1"/>
  <c r="W1391" i="9" s="1"/>
  <c r="W1392" i="9" s="1"/>
  <c r="W1393" i="9" s="1"/>
  <c r="W1394" i="9" s="1"/>
  <c r="W1395" i="9" s="1"/>
  <c r="W1396" i="9" s="1"/>
  <c r="W1397" i="9" s="1"/>
  <c r="W1398" i="9" s="1"/>
  <c r="W1399" i="9" s="1"/>
  <c r="W1400" i="9" s="1"/>
  <c r="W1401" i="9" s="1"/>
  <c r="W1402" i="9" s="1"/>
  <c r="W1403" i="9" s="1"/>
  <c r="W1404" i="9" s="1"/>
  <c r="W1405" i="9" s="1"/>
  <c r="W1406" i="9" s="1"/>
  <c r="W1407" i="9" s="1"/>
  <c r="W1408" i="9" s="1"/>
  <c r="W1409" i="9" s="1"/>
  <c r="W1410" i="9" s="1"/>
  <c r="W1411" i="9" s="1"/>
  <c r="W1412" i="9" s="1"/>
  <c r="W1413" i="9" s="1"/>
  <c r="W1414" i="9" s="1"/>
  <c r="W1415" i="9" s="1"/>
  <c r="W1416" i="9" s="1"/>
  <c r="W1417" i="9" s="1"/>
  <c r="W1418" i="9" s="1"/>
  <c r="W1419" i="9" s="1"/>
  <c r="W1420" i="9" s="1"/>
  <c r="W1421" i="9" s="1"/>
  <c r="W1422" i="9" s="1"/>
  <c r="W1423" i="9" s="1"/>
  <c r="W1424" i="9" s="1"/>
  <c r="W1425" i="9" s="1"/>
  <c r="W1426" i="9" s="1"/>
  <c r="W1427" i="9" s="1"/>
  <c r="W1428" i="9" s="1"/>
  <c r="W1429" i="9" s="1"/>
  <c r="W1430" i="9" s="1"/>
  <c r="W1431" i="9" s="1"/>
  <c r="W1432" i="9" s="1"/>
  <c r="W1433" i="9" s="1"/>
  <c r="W1434" i="9" s="1"/>
  <c r="W1435" i="9" s="1"/>
  <c r="W1436" i="9" s="1"/>
  <c r="W1437" i="9" s="1"/>
  <c r="W1438" i="9" s="1"/>
  <c r="W1439" i="9" s="1"/>
  <c r="W1440" i="9" s="1"/>
  <c r="W1441" i="9" s="1"/>
  <c r="W1442" i="9" s="1"/>
  <c r="W1443" i="9" s="1"/>
  <c r="W1444" i="9" s="1"/>
  <c r="W1445" i="9" s="1"/>
  <c r="W1446" i="9" s="1"/>
  <c r="W1447" i="9" s="1"/>
  <c r="W1448" i="9" s="1"/>
  <c r="W1449" i="9" s="1"/>
  <c r="W1450" i="9" s="1"/>
  <c r="W1451" i="9" s="1"/>
  <c r="W1452" i="9" s="1"/>
  <c r="W1453" i="9" s="1"/>
  <c r="W1454" i="9" s="1"/>
  <c r="W1455" i="9" s="1"/>
  <c r="W1456" i="9" s="1"/>
  <c r="W1457" i="9" s="1"/>
  <c r="W1458" i="9" s="1"/>
  <c r="W1459" i="9" s="1"/>
  <c r="W1460" i="9" s="1"/>
  <c r="W1461" i="9" s="1"/>
  <c r="W1462" i="9" s="1"/>
  <c r="W1463" i="9" s="1"/>
  <c r="W1464" i="9" s="1"/>
  <c r="W1465" i="9" s="1"/>
  <c r="W1466" i="9" s="1"/>
  <c r="W1467" i="9" s="1"/>
  <c r="W1468" i="9" s="1"/>
  <c r="W1469" i="9" s="1"/>
  <c r="W1470" i="9" s="1"/>
  <c r="W1471" i="9" s="1"/>
  <c r="W1472" i="9" s="1"/>
  <c r="W1473" i="9" s="1"/>
  <c r="W1474" i="9" s="1"/>
  <c r="W1475" i="9" s="1"/>
  <c r="W1476" i="9" s="1"/>
  <c r="W1477" i="9" s="1"/>
  <c r="W1478" i="9" s="1"/>
  <c r="W1479" i="9" s="1"/>
  <c r="W1480" i="9" s="1"/>
  <c r="W1481" i="9" s="1"/>
  <c r="W1482" i="9" s="1"/>
  <c r="W1483" i="9" s="1"/>
  <c r="W1484" i="9" s="1"/>
  <c r="W1485" i="9" s="1"/>
  <c r="W1486" i="9" s="1"/>
  <c r="W1487" i="9" s="1"/>
  <c r="W1488" i="9" s="1"/>
  <c r="W1489" i="9" s="1"/>
  <c r="W1490" i="9" s="1"/>
  <c r="W1491" i="9" s="1"/>
  <c r="W1492" i="9" s="1"/>
  <c r="W1493" i="9" s="1"/>
  <c r="W1494" i="9" s="1"/>
  <c r="W1495" i="9" s="1"/>
  <c r="W1496" i="9" s="1"/>
  <c r="W1497" i="9" s="1"/>
  <c r="W1498" i="9" s="1"/>
  <c r="W1499" i="9" s="1"/>
  <c r="W1500" i="9" s="1"/>
  <c r="W1501" i="9" s="1"/>
  <c r="W1502" i="9" s="1"/>
  <c r="W1503" i="9" s="1"/>
  <c r="W1504" i="9" s="1"/>
  <c r="W1505" i="9" s="1"/>
  <c r="W1506" i="9" s="1"/>
  <c r="W1507" i="9" s="1"/>
  <c r="W1508" i="9" s="1"/>
  <c r="W1509" i="9" s="1"/>
  <c r="W1510" i="9" s="1"/>
  <c r="W1511" i="9" s="1"/>
  <c r="W1512" i="9" s="1"/>
  <c r="W1513" i="9" s="1"/>
  <c r="W1514" i="9" s="1"/>
  <c r="W1515" i="9" s="1"/>
  <c r="W1516" i="9" s="1"/>
  <c r="U579" i="9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U675" i="9" s="1"/>
  <c r="U676" i="9" s="1"/>
  <c r="U677" i="9" s="1"/>
  <c r="U678" i="9" s="1"/>
  <c r="U679" i="9" s="1"/>
  <c r="U680" i="9" s="1"/>
  <c r="U681" i="9" s="1"/>
  <c r="U682" i="9" s="1"/>
  <c r="U683" i="9" s="1"/>
  <c r="U684" i="9" s="1"/>
  <c r="U685" i="9" s="1"/>
  <c r="U686" i="9" s="1"/>
  <c r="U687" i="9" s="1"/>
  <c r="U688" i="9" s="1"/>
  <c r="U689" i="9" s="1"/>
  <c r="U690" i="9" s="1"/>
  <c r="U691" i="9" s="1"/>
  <c r="U692" i="9" s="1"/>
  <c r="U693" i="9" s="1"/>
  <c r="U694" i="9" s="1"/>
  <c r="U695" i="9" s="1"/>
  <c r="U696" i="9" s="1"/>
  <c r="U697" i="9" s="1"/>
  <c r="U698" i="9" s="1"/>
  <c r="U699" i="9" s="1"/>
  <c r="U700" i="9" s="1"/>
  <c r="U701" i="9" s="1"/>
  <c r="U702" i="9" s="1"/>
  <c r="U703" i="9" s="1"/>
  <c r="U704" i="9" s="1"/>
  <c r="U705" i="9" s="1"/>
  <c r="U706" i="9" s="1"/>
  <c r="U707" i="9" s="1"/>
  <c r="U708" i="9" s="1"/>
  <c r="U709" i="9" s="1"/>
  <c r="U710" i="9" s="1"/>
  <c r="U711" i="9" s="1"/>
  <c r="U712" i="9" s="1"/>
  <c r="U713" i="9" s="1"/>
  <c r="U714" i="9" s="1"/>
  <c r="U715" i="9" s="1"/>
  <c r="U716" i="9" s="1"/>
  <c r="U717" i="9" s="1"/>
  <c r="U718" i="9" s="1"/>
  <c r="U719" i="9" s="1"/>
  <c r="U720" i="9" s="1"/>
  <c r="U721" i="9" s="1"/>
  <c r="U722" i="9" s="1"/>
  <c r="U723" i="9" s="1"/>
  <c r="U724" i="9" s="1"/>
  <c r="U725" i="9" s="1"/>
  <c r="U726" i="9" s="1"/>
  <c r="U727" i="9" s="1"/>
  <c r="U728" i="9" s="1"/>
  <c r="U729" i="9" s="1"/>
  <c r="U730" i="9" s="1"/>
  <c r="U731" i="9" s="1"/>
  <c r="U732" i="9" s="1"/>
  <c r="U733" i="9" s="1"/>
  <c r="U734" i="9" s="1"/>
  <c r="U735" i="9" s="1"/>
  <c r="U736" i="9" s="1"/>
  <c r="U737" i="9" s="1"/>
  <c r="U738" i="9" s="1"/>
  <c r="U739" i="9" s="1"/>
  <c r="U740" i="9" s="1"/>
  <c r="U741" i="9" s="1"/>
  <c r="U742" i="9" s="1"/>
  <c r="U743" i="9" s="1"/>
  <c r="U744" i="9" s="1"/>
  <c r="U745" i="9" s="1"/>
  <c r="U746" i="9" s="1"/>
  <c r="U747" i="9" s="1"/>
  <c r="U748" i="9" s="1"/>
  <c r="U749" i="9" s="1"/>
  <c r="U750" i="9" s="1"/>
  <c r="U751" i="9" s="1"/>
  <c r="U752" i="9" s="1"/>
  <c r="U753" i="9" s="1"/>
  <c r="U754" i="9" s="1"/>
  <c r="U755" i="9" s="1"/>
  <c r="U756" i="9" s="1"/>
  <c r="U757" i="9" s="1"/>
  <c r="U758" i="9" s="1"/>
  <c r="U759" i="9" s="1"/>
  <c r="U760" i="9" s="1"/>
  <c r="U761" i="9" s="1"/>
  <c r="U762" i="9" s="1"/>
  <c r="U763" i="9" s="1"/>
  <c r="U764" i="9" s="1"/>
  <c r="U765" i="9" s="1"/>
  <c r="U766" i="9" s="1"/>
  <c r="U767" i="9" s="1"/>
  <c r="U768" i="9" s="1"/>
  <c r="U769" i="9" s="1"/>
  <c r="U770" i="9" s="1"/>
  <c r="U771" i="9" s="1"/>
  <c r="U772" i="9" s="1"/>
  <c r="U773" i="9" s="1"/>
  <c r="U774" i="9" s="1"/>
  <c r="U775" i="9" s="1"/>
  <c r="U776" i="9" s="1"/>
  <c r="U777" i="9" s="1"/>
  <c r="U778" i="9" s="1"/>
  <c r="U779" i="9" s="1"/>
  <c r="U780" i="9" s="1"/>
  <c r="U781" i="9" s="1"/>
  <c r="U782" i="9" s="1"/>
  <c r="U783" i="9" s="1"/>
  <c r="U784" i="9" s="1"/>
  <c r="U785" i="9" s="1"/>
  <c r="U786" i="9" s="1"/>
  <c r="U787" i="9" s="1"/>
  <c r="U788" i="9" s="1"/>
  <c r="U789" i="9" s="1"/>
  <c r="U790" i="9" s="1"/>
  <c r="U791" i="9" s="1"/>
  <c r="U792" i="9" s="1"/>
  <c r="U793" i="9" s="1"/>
  <c r="U794" i="9" s="1"/>
  <c r="U795" i="9" s="1"/>
  <c r="U796" i="9" s="1"/>
  <c r="U797" i="9" s="1"/>
  <c r="U798" i="9" s="1"/>
  <c r="U799" i="9" s="1"/>
  <c r="U800" i="9" s="1"/>
  <c r="U801" i="9" s="1"/>
  <c r="U802" i="9" s="1"/>
  <c r="U803" i="9" s="1"/>
  <c r="U804" i="9" s="1"/>
  <c r="U805" i="9" s="1"/>
  <c r="U806" i="9" s="1"/>
  <c r="U807" i="9" s="1"/>
  <c r="U808" i="9" s="1"/>
  <c r="U809" i="9" s="1"/>
  <c r="U810" i="9" s="1"/>
  <c r="U811" i="9" s="1"/>
  <c r="U812" i="9" s="1"/>
  <c r="U813" i="9" s="1"/>
  <c r="U814" i="9" s="1"/>
  <c r="U815" i="9" s="1"/>
  <c r="U816" i="9" s="1"/>
  <c r="U817" i="9" s="1"/>
  <c r="U818" i="9" s="1"/>
  <c r="U819" i="9" s="1"/>
  <c r="U820" i="9" s="1"/>
  <c r="U821" i="9" s="1"/>
  <c r="U822" i="9" s="1"/>
  <c r="U823" i="9" s="1"/>
  <c r="U824" i="9" s="1"/>
  <c r="U825" i="9" s="1"/>
  <c r="U826" i="9" s="1"/>
  <c r="U827" i="9" s="1"/>
  <c r="U828" i="9" s="1"/>
  <c r="U829" i="9" s="1"/>
  <c r="U830" i="9" s="1"/>
  <c r="U831" i="9" s="1"/>
  <c r="U832" i="9" s="1"/>
  <c r="U833" i="9" s="1"/>
  <c r="U834" i="9" s="1"/>
  <c r="U835" i="9" s="1"/>
  <c r="U836" i="9" s="1"/>
  <c r="U837" i="9" s="1"/>
  <c r="U838" i="9" s="1"/>
  <c r="U839" i="9" s="1"/>
  <c r="U840" i="9" s="1"/>
  <c r="U841" i="9" s="1"/>
  <c r="U842" i="9" s="1"/>
  <c r="U843" i="9" s="1"/>
  <c r="U844" i="9" s="1"/>
  <c r="U845" i="9" s="1"/>
  <c r="U846" i="9" s="1"/>
  <c r="U847" i="9" s="1"/>
  <c r="U848" i="9" s="1"/>
  <c r="U849" i="9" s="1"/>
  <c r="U850" i="9" s="1"/>
  <c r="U851" i="9" s="1"/>
  <c r="U852" i="9" s="1"/>
  <c r="U853" i="9" s="1"/>
  <c r="U854" i="9" s="1"/>
  <c r="U855" i="9" s="1"/>
  <c r="U856" i="9" s="1"/>
  <c r="U857" i="9" s="1"/>
  <c r="U858" i="9" s="1"/>
  <c r="U859" i="9" s="1"/>
  <c r="U860" i="9" s="1"/>
  <c r="U861" i="9" s="1"/>
  <c r="U862" i="9" s="1"/>
  <c r="U863" i="9" s="1"/>
  <c r="U864" i="9" s="1"/>
  <c r="U865" i="9" s="1"/>
  <c r="U866" i="9" s="1"/>
  <c r="U867" i="9" s="1"/>
  <c r="U868" i="9" s="1"/>
  <c r="U869" i="9" s="1"/>
  <c r="U870" i="9" s="1"/>
  <c r="U871" i="9" s="1"/>
  <c r="U872" i="9" s="1"/>
  <c r="U873" i="9" s="1"/>
  <c r="U874" i="9" s="1"/>
  <c r="U875" i="9" s="1"/>
  <c r="U876" i="9" s="1"/>
  <c r="U877" i="9" s="1"/>
  <c r="U878" i="9" s="1"/>
  <c r="U879" i="9" s="1"/>
  <c r="U880" i="9" s="1"/>
  <c r="U881" i="9" s="1"/>
  <c r="U882" i="9" s="1"/>
  <c r="U883" i="9" s="1"/>
  <c r="U884" i="9" s="1"/>
  <c r="U885" i="9" s="1"/>
  <c r="U886" i="9" s="1"/>
  <c r="U887" i="9" s="1"/>
  <c r="U888" i="9" s="1"/>
  <c r="U889" i="9" s="1"/>
  <c r="U890" i="9" s="1"/>
  <c r="U891" i="9" s="1"/>
  <c r="U892" i="9" s="1"/>
  <c r="U893" i="9" s="1"/>
  <c r="U894" i="9" s="1"/>
  <c r="U895" i="9" s="1"/>
  <c r="U896" i="9" s="1"/>
  <c r="U897" i="9" s="1"/>
  <c r="U898" i="9" s="1"/>
  <c r="U899" i="9" s="1"/>
  <c r="U900" i="9" s="1"/>
  <c r="U901" i="9" s="1"/>
  <c r="U902" i="9" s="1"/>
  <c r="U903" i="9" s="1"/>
  <c r="U904" i="9" s="1"/>
  <c r="U905" i="9" s="1"/>
  <c r="U906" i="9" s="1"/>
  <c r="U907" i="9" s="1"/>
  <c r="U908" i="9" s="1"/>
  <c r="U909" i="9" s="1"/>
  <c r="U910" i="9" s="1"/>
  <c r="U911" i="9" s="1"/>
  <c r="U912" i="9" s="1"/>
  <c r="U913" i="9" s="1"/>
  <c r="U914" i="9" s="1"/>
  <c r="U915" i="9" s="1"/>
  <c r="U916" i="9" s="1"/>
  <c r="U917" i="9" s="1"/>
  <c r="U918" i="9" s="1"/>
  <c r="U919" i="9" s="1"/>
  <c r="U920" i="9" s="1"/>
  <c r="U921" i="9" s="1"/>
  <c r="U922" i="9" s="1"/>
  <c r="U923" i="9" s="1"/>
  <c r="U924" i="9" s="1"/>
  <c r="U925" i="9" s="1"/>
  <c r="U926" i="9" s="1"/>
  <c r="U927" i="9" s="1"/>
  <c r="U928" i="9" s="1"/>
  <c r="U929" i="9" s="1"/>
  <c r="U930" i="9" s="1"/>
  <c r="U931" i="9" s="1"/>
  <c r="U932" i="9" s="1"/>
  <c r="U933" i="9" s="1"/>
  <c r="U934" i="9" s="1"/>
  <c r="U935" i="9" s="1"/>
  <c r="U936" i="9" s="1"/>
  <c r="U937" i="9" s="1"/>
  <c r="U938" i="9" s="1"/>
  <c r="U939" i="9" s="1"/>
  <c r="U940" i="9" s="1"/>
  <c r="U941" i="9" s="1"/>
  <c r="U942" i="9" s="1"/>
  <c r="U943" i="9" s="1"/>
  <c r="U944" i="9" s="1"/>
  <c r="U945" i="9" s="1"/>
  <c r="U946" i="9" s="1"/>
  <c r="U947" i="9" s="1"/>
  <c r="U948" i="9" s="1"/>
  <c r="U949" i="9" s="1"/>
  <c r="U950" i="9" s="1"/>
  <c r="U951" i="9" s="1"/>
  <c r="U952" i="9" s="1"/>
  <c r="U953" i="9" s="1"/>
  <c r="U954" i="9" s="1"/>
  <c r="U955" i="9" s="1"/>
  <c r="U956" i="9" s="1"/>
  <c r="U957" i="9" s="1"/>
  <c r="U958" i="9" s="1"/>
  <c r="U959" i="9" s="1"/>
  <c r="U960" i="9" s="1"/>
  <c r="U961" i="9" s="1"/>
  <c r="U962" i="9" s="1"/>
  <c r="U963" i="9" s="1"/>
  <c r="U964" i="9" s="1"/>
  <c r="U965" i="9" s="1"/>
  <c r="U966" i="9" s="1"/>
  <c r="U967" i="9" s="1"/>
  <c r="U968" i="9" s="1"/>
  <c r="U969" i="9" s="1"/>
  <c r="U970" i="9" s="1"/>
  <c r="U971" i="9" s="1"/>
  <c r="U972" i="9" s="1"/>
  <c r="U973" i="9" s="1"/>
  <c r="U974" i="9" s="1"/>
  <c r="U975" i="9" s="1"/>
  <c r="U976" i="9" s="1"/>
  <c r="U977" i="9" s="1"/>
  <c r="U978" i="9" s="1"/>
  <c r="U979" i="9" s="1"/>
  <c r="U980" i="9" s="1"/>
  <c r="U981" i="9" s="1"/>
  <c r="U982" i="9" s="1"/>
  <c r="U983" i="9" s="1"/>
  <c r="U984" i="9" s="1"/>
  <c r="U985" i="9" s="1"/>
  <c r="U986" i="9" s="1"/>
  <c r="U987" i="9" s="1"/>
  <c r="U988" i="9" s="1"/>
  <c r="U989" i="9" s="1"/>
  <c r="U990" i="9" s="1"/>
  <c r="U991" i="9" s="1"/>
  <c r="U992" i="9" s="1"/>
  <c r="U993" i="9" s="1"/>
  <c r="U994" i="9" s="1"/>
  <c r="U995" i="9" s="1"/>
  <c r="U996" i="9" s="1"/>
  <c r="U997" i="9" s="1"/>
  <c r="U998" i="9" s="1"/>
  <c r="U999" i="9" s="1"/>
  <c r="U1000" i="9" s="1"/>
  <c r="U1001" i="9" s="1"/>
  <c r="U1002" i="9" s="1"/>
  <c r="U1003" i="9" s="1"/>
  <c r="U1004" i="9" s="1"/>
  <c r="U1005" i="9" s="1"/>
  <c r="U1006" i="9" s="1"/>
  <c r="U1007" i="9" s="1"/>
  <c r="U1008" i="9" s="1"/>
  <c r="U1009" i="9" s="1"/>
  <c r="U1010" i="9" s="1"/>
  <c r="U1011" i="9" s="1"/>
  <c r="U1012" i="9" s="1"/>
  <c r="U1013" i="9" s="1"/>
  <c r="U1014" i="9" s="1"/>
  <c r="U1015" i="9" s="1"/>
  <c r="U1016" i="9" s="1"/>
  <c r="U1017" i="9" s="1"/>
  <c r="U1018" i="9" s="1"/>
  <c r="U1019" i="9" s="1"/>
  <c r="U1020" i="9" s="1"/>
  <c r="U1021" i="9" s="1"/>
  <c r="U1022" i="9" s="1"/>
  <c r="U1023" i="9" s="1"/>
  <c r="U1024" i="9" s="1"/>
  <c r="U1025" i="9" s="1"/>
  <c r="U1026" i="9" s="1"/>
  <c r="U1027" i="9" s="1"/>
  <c r="U1028" i="9" s="1"/>
  <c r="U1029" i="9" s="1"/>
  <c r="U1030" i="9" s="1"/>
  <c r="U1031" i="9" s="1"/>
  <c r="U1032" i="9" s="1"/>
  <c r="U1033" i="9" s="1"/>
  <c r="U1034" i="9" s="1"/>
  <c r="U1035" i="9" s="1"/>
  <c r="U1036" i="9" s="1"/>
  <c r="U1037" i="9" s="1"/>
  <c r="U1038" i="9" s="1"/>
  <c r="U1039" i="9" s="1"/>
  <c r="U1040" i="9" s="1"/>
  <c r="U1041" i="9" s="1"/>
  <c r="U1042" i="9" s="1"/>
  <c r="U1043" i="9" s="1"/>
  <c r="U1044" i="9" s="1"/>
  <c r="U1045" i="9" s="1"/>
  <c r="U1046" i="9" s="1"/>
  <c r="U1047" i="9" s="1"/>
  <c r="U1048" i="9" s="1"/>
  <c r="U1049" i="9" s="1"/>
  <c r="U1050" i="9" s="1"/>
  <c r="U1051" i="9" s="1"/>
  <c r="U1052" i="9" s="1"/>
  <c r="U1053" i="9" s="1"/>
  <c r="U1054" i="9" s="1"/>
  <c r="U1055" i="9" s="1"/>
  <c r="U1056" i="9" s="1"/>
  <c r="U1057" i="9" s="1"/>
  <c r="U1058" i="9" s="1"/>
  <c r="U1059" i="9" s="1"/>
  <c r="U1060" i="9" s="1"/>
  <c r="U1061" i="9" s="1"/>
  <c r="U1062" i="9" s="1"/>
  <c r="U1063" i="9" s="1"/>
  <c r="U1064" i="9" s="1"/>
  <c r="U1065" i="9" s="1"/>
  <c r="U1066" i="9" s="1"/>
  <c r="U1067" i="9" s="1"/>
  <c r="U1068" i="9" s="1"/>
  <c r="U1069" i="9" s="1"/>
  <c r="U1070" i="9" s="1"/>
  <c r="U1071" i="9" s="1"/>
  <c r="U1072" i="9" s="1"/>
  <c r="U1073" i="9" s="1"/>
  <c r="U1074" i="9" s="1"/>
  <c r="U1075" i="9" s="1"/>
  <c r="U1076" i="9" s="1"/>
  <c r="U1077" i="9" s="1"/>
  <c r="U1078" i="9" s="1"/>
  <c r="U1079" i="9" s="1"/>
  <c r="U1080" i="9" s="1"/>
  <c r="U1081" i="9" s="1"/>
  <c r="U1082" i="9" s="1"/>
  <c r="U1083" i="9" s="1"/>
  <c r="U1084" i="9" s="1"/>
  <c r="U1085" i="9" s="1"/>
  <c r="U1086" i="9" s="1"/>
  <c r="U1087" i="9" s="1"/>
  <c r="U1088" i="9" s="1"/>
  <c r="U1089" i="9" s="1"/>
  <c r="U1090" i="9" s="1"/>
  <c r="U1091" i="9" s="1"/>
  <c r="U1092" i="9" s="1"/>
  <c r="U1093" i="9" s="1"/>
  <c r="U1094" i="9" s="1"/>
  <c r="U1095" i="9" s="1"/>
  <c r="U1096" i="9" s="1"/>
  <c r="U1097" i="9" s="1"/>
  <c r="U1098" i="9" s="1"/>
  <c r="U1099" i="9" s="1"/>
  <c r="U1100" i="9" s="1"/>
  <c r="U1101" i="9" s="1"/>
  <c r="U1102" i="9" s="1"/>
  <c r="U1103" i="9" s="1"/>
  <c r="U1104" i="9" s="1"/>
  <c r="U1105" i="9" s="1"/>
  <c r="U1106" i="9" s="1"/>
  <c r="U1107" i="9" s="1"/>
  <c r="U1108" i="9" s="1"/>
  <c r="U1109" i="9" s="1"/>
  <c r="U1110" i="9" s="1"/>
  <c r="U1111" i="9" s="1"/>
  <c r="U1112" i="9" s="1"/>
  <c r="U1113" i="9" s="1"/>
  <c r="U1114" i="9" s="1"/>
  <c r="U1115" i="9" s="1"/>
  <c r="U1116" i="9" s="1"/>
  <c r="U1117" i="9" s="1"/>
  <c r="U1118" i="9" s="1"/>
  <c r="U1119" i="9" s="1"/>
  <c r="U1120" i="9" s="1"/>
  <c r="U1121" i="9" s="1"/>
  <c r="U1122" i="9" s="1"/>
  <c r="U1123" i="9" s="1"/>
  <c r="U1124" i="9" s="1"/>
  <c r="U1125" i="9" s="1"/>
  <c r="U1126" i="9" s="1"/>
  <c r="U1127" i="9" s="1"/>
  <c r="U1128" i="9" s="1"/>
  <c r="U1129" i="9" s="1"/>
  <c r="U1130" i="9" s="1"/>
  <c r="U1131" i="9" s="1"/>
  <c r="U1132" i="9" s="1"/>
  <c r="U1133" i="9" s="1"/>
  <c r="U1134" i="9" s="1"/>
  <c r="U1135" i="9" s="1"/>
  <c r="U1136" i="9" s="1"/>
  <c r="U1137" i="9" s="1"/>
  <c r="U1138" i="9" s="1"/>
  <c r="U1139" i="9" s="1"/>
  <c r="U1140" i="9" s="1"/>
  <c r="U1141" i="9" s="1"/>
  <c r="U1142" i="9" s="1"/>
  <c r="U1143" i="9" s="1"/>
  <c r="U1144" i="9" s="1"/>
  <c r="U1145" i="9" s="1"/>
  <c r="U1146" i="9" s="1"/>
  <c r="U1147" i="9" s="1"/>
  <c r="U1148" i="9" s="1"/>
  <c r="U1149" i="9" s="1"/>
  <c r="U1150" i="9" s="1"/>
  <c r="U1151" i="9" s="1"/>
  <c r="U1152" i="9" s="1"/>
  <c r="U1153" i="9" s="1"/>
  <c r="U1154" i="9" s="1"/>
  <c r="U1155" i="9" s="1"/>
  <c r="U1156" i="9" s="1"/>
  <c r="U1157" i="9" s="1"/>
  <c r="U1158" i="9" s="1"/>
  <c r="U1159" i="9" s="1"/>
  <c r="U1160" i="9" s="1"/>
  <c r="U1161" i="9" s="1"/>
  <c r="U1162" i="9" s="1"/>
  <c r="U1163" i="9" s="1"/>
  <c r="U1164" i="9" s="1"/>
  <c r="U1165" i="9" s="1"/>
  <c r="U1166" i="9" s="1"/>
  <c r="U1167" i="9" s="1"/>
  <c r="U1168" i="9" s="1"/>
  <c r="U1169" i="9" s="1"/>
  <c r="U1170" i="9" s="1"/>
  <c r="U1171" i="9" s="1"/>
  <c r="U1172" i="9" s="1"/>
  <c r="U1173" i="9" s="1"/>
  <c r="U1174" i="9" s="1"/>
  <c r="U1175" i="9" s="1"/>
  <c r="U1176" i="9" s="1"/>
  <c r="U1177" i="9" s="1"/>
  <c r="U1178" i="9" s="1"/>
  <c r="U1179" i="9" s="1"/>
  <c r="U1180" i="9" s="1"/>
  <c r="U1181" i="9" s="1"/>
  <c r="U1182" i="9" s="1"/>
  <c r="U1183" i="9" s="1"/>
  <c r="U1184" i="9" s="1"/>
  <c r="U1185" i="9" s="1"/>
  <c r="U1186" i="9" s="1"/>
  <c r="U1187" i="9" s="1"/>
  <c r="U1188" i="9" s="1"/>
  <c r="U1189" i="9" s="1"/>
  <c r="U1190" i="9" s="1"/>
  <c r="U1191" i="9" s="1"/>
  <c r="U1192" i="9" s="1"/>
  <c r="U1193" i="9" s="1"/>
  <c r="U1194" i="9" s="1"/>
  <c r="U1195" i="9" s="1"/>
  <c r="U1196" i="9" s="1"/>
  <c r="U1197" i="9" s="1"/>
  <c r="U1198" i="9" s="1"/>
  <c r="U1199" i="9" s="1"/>
  <c r="U1200" i="9" s="1"/>
  <c r="U1201" i="9" s="1"/>
  <c r="U1202" i="9" s="1"/>
  <c r="U1203" i="9" s="1"/>
  <c r="U1204" i="9" s="1"/>
  <c r="U1205" i="9" s="1"/>
  <c r="U1206" i="9" s="1"/>
  <c r="U1207" i="9" s="1"/>
  <c r="U1208" i="9" s="1"/>
  <c r="U1209" i="9" s="1"/>
  <c r="U1210" i="9" s="1"/>
  <c r="U1211" i="9" s="1"/>
  <c r="U1212" i="9" s="1"/>
  <c r="U1213" i="9" s="1"/>
  <c r="U1214" i="9" s="1"/>
  <c r="U1215" i="9" s="1"/>
  <c r="U1216" i="9" s="1"/>
  <c r="U1217" i="9" s="1"/>
  <c r="U1218" i="9" s="1"/>
  <c r="U1219" i="9" s="1"/>
  <c r="U1220" i="9" s="1"/>
  <c r="U1221" i="9" s="1"/>
  <c r="U1222" i="9" s="1"/>
  <c r="U1223" i="9" s="1"/>
  <c r="U1224" i="9" s="1"/>
  <c r="U1225" i="9" s="1"/>
  <c r="U1226" i="9" s="1"/>
  <c r="U1227" i="9" s="1"/>
  <c r="U1228" i="9" s="1"/>
  <c r="U1229" i="9" s="1"/>
  <c r="U1230" i="9" s="1"/>
  <c r="U1231" i="9" s="1"/>
  <c r="U1232" i="9" s="1"/>
  <c r="U1233" i="9" s="1"/>
  <c r="U1234" i="9" s="1"/>
  <c r="U1235" i="9" s="1"/>
  <c r="U1236" i="9" s="1"/>
  <c r="U1237" i="9" s="1"/>
  <c r="U1238" i="9" s="1"/>
  <c r="U1239" i="9" s="1"/>
  <c r="U1240" i="9" s="1"/>
  <c r="U1241" i="9" s="1"/>
  <c r="U1242" i="9" s="1"/>
  <c r="U1243" i="9" s="1"/>
  <c r="U1244" i="9" s="1"/>
  <c r="U1245" i="9" s="1"/>
  <c r="U1246" i="9" s="1"/>
  <c r="U1247" i="9" s="1"/>
  <c r="U1248" i="9" s="1"/>
  <c r="U1249" i="9" s="1"/>
  <c r="U1250" i="9" s="1"/>
  <c r="U1251" i="9" s="1"/>
  <c r="U1252" i="9" s="1"/>
  <c r="U1253" i="9" s="1"/>
  <c r="U1254" i="9" s="1"/>
  <c r="U1255" i="9" s="1"/>
  <c r="U1256" i="9" s="1"/>
  <c r="U1257" i="9" s="1"/>
  <c r="U1258" i="9" s="1"/>
  <c r="U1259" i="9" s="1"/>
  <c r="U1260" i="9" s="1"/>
  <c r="U1261" i="9" s="1"/>
  <c r="U1262" i="9" s="1"/>
  <c r="U1263" i="9" s="1"/>
  <c r="U1264" i="9" s="1"/>
  <c r="U1265" i="9" s="1"/>
  <c r="U1266" i="9" s="1"/>
  <c r="U1267" i="9" s="1"/>
  <c r="U1268" i="9" s="1"/>
  <c r="U1269" i="9" s="1"/>
  <c r="U1270" i="9" s="1"/>
  <c r="U1271" i="9" s="1"/>
  <c r="U1272" i="9" s="1"/>
  <c r="U1273" i="9" s="1"/>
  <c r="U1274" i="9" s="1"/>
  <c r="U1275" i="9" s="1"/>
  <c r="U1276" i="9" s="1"/>
  <c r="U1277" i="9" s="1"/>
  <c r="U1278" i="9" s="1"/>
  <c r="U1279" i="9" s="1"/>
  <c r="U1280" i="9" s="1"/>
  <c r="U1281" i="9" s="1"/>
  <c r="U1282" i="9" s="1"/>
  <c r="U1283" i="9" s="1"/>
  <c r="U1284" i="9" s="1"/>
  <c r="U1285" i="9" s="1"/>
  <c r="U1286" i="9" s="1"/>
  <c r="U1287" i="9" s="1"/>
  <c r="U1288" i="9" s="1"/>
  <c r="U1289" i="9" s="1"/>
  <c r="U1290" i="9" s="1"/>
  <c r="U1291" i="9" s="1"/>
  <c r="U1292" i="9" s="1"/>
  <c r="U1293" i="9" s="1"/>
  <c r="U1294" i="9" s="1"/>
  <c r="U1295" i="9" s="1"/>
  <c r="U1296" i="9" s="1"/>
  <c r="U1297" i="9" s="1"/>
  <c r="U1298" i="9" s="1"/>
  <c r="U1299" i="9" s="1"/>
  <c r="U1300" i="9" s="1"/>
  <c r="U1301" i="9" s="1"/>
  <c r="U1302" i="9" s="1"/>
  <c r="U1303" i="9" s="1"/>
  <c r="U1304" i="9" s="1"/>
  <c r="U1305" i="9" s="1"/>
  <c r="U1306" i="9" s="1"/>
  <c r="U1307" i="9" s="1"/>
  <c r="U1308" i="9" s="1"/>
  <c r="U1309" i="9" s="1"/>
  <c r="U1310" i="9" s="1"/>
  <c r="U1311" i="9" s="1"/>
  <c r="U1312" i="9" s="1"/>
  <c r="U1313" i="9" s="1"/>
  <c r="U1314" i="9" s="1"/>
  <c r="U1315" i="9" s="1"/>
  <c r="U1316" i="9" s="1"/>
  <c r="U1317" i="9" s="1"/>
  <c r="U1318" i="9" s="1"/>
  <c r="U1319" i="9" s="1"/>
  <c r="U1320" i="9" s="1"/>
  <c r="U1321" i="9" s="1"/>
  <c r="U1322" i="9" s="1"/>
  <c r="U1323" i="9" s="1"/>
  <c r="U1324" i="9" s="1"/>
  <c r="U1325" i="9" s="1"/>
  <c r="U1326" i="9" s="1"/>
  <c r="U1327" i="9" s="1"/>
  <c r="U1328" i="9" s="1"/>
  <c r="U1329" i="9" s="1"/>
  <c r="U1330" i="9" s="1"/>
  <c r="U1331" i="9" s="1"/>
  <c r="U1332" i="9" s="1"/>
  <c r="U1333" i="9" s="1"/>
  <c r="U1334" i="9" s="1"/>
  <c r="U1335" i="9" s="1"/>
  <c r="U1336" i="9" s="1"/>
  <c r="U1337" i="9" s="1"/>
  <c r="U1338" i="9" s="1"/>
  <c r="U1339" i="9" s="1"/>
  <c r="U1340" i="9" s="1"/>
  <c r="U1341" i="9" s="1"/>
  <c r="U1342" i="9" s="1"/>
  <c r="U1343" i="9" s="1"/>
  <c r="U1344" i="9" s="1"/>
  <c r="U1345" i="9" s="1"/>
  <c r="U1346" i="9" s="1"/>
  <c r="U1347" i="9" s="1"/>
  <c r="U1348" i="9" s="1"/>
  <c r="U1349" i="9" s="1"/>
  <c r="U1350" i="9" s="1"/>
  <c r="U1351" i="9" s="1"/>
  <c r="U1352" i="9" s="1"/>
  <c r="U1353" i="9" s="1"/>
  <c r="U1354" i="9" s="1"/>
  <c r="U1355" i="9" s="1"/>
  <c r="U1356" i="9" s="1"/>
  <c r="U1357" i="9" s="1"/>
  <c r="U1358" i="9" s="1"/>
  <c r="U1359" i="9" s="1"/>
  <c r="U1360" i="9" s="1"/>
  <c r="U1361" i="9" s="1"/>
  <c r="U1362" i="9" s="1"/>
  <c r="U1363" i="9" s="1"/>
  <c r="U1364" i="9" s="1"/>
  <c r="U1365" i="9" s="1"/>
  <c r="U1366" i="9" s="1"/>
  <c r="U1367" i="9" s="1"/>
  <c r="U1368" i="9" s="1"/>
  <c r="U1369" i="9" s="1"/>
  <c r="U1370" i="9" s="1"/>
  <c r="U1371" i="9" s="1"/>
  <c r="U1372" i="9" s="1"/>
  <c r="U1373" i="9" s="1"/>
  <c r="U1374" i="9" s="1"/>
  <c r="U1375" i="9" s="1"/>
  <c r="U1376" i="9" s="1"/>
  <c r="U1377" i="9" s="1"/>
  <c r="U1378" i="9" s="1"/>
  <c r="U1379" i="9" s="1"/>
  <c r="U1380" i="9" s="1"/>
  <c r="U1381" i="9" s="1"/>
  <c r="U1382" i="9" s="1"/>
  <c r="U1383" i="9" s="1"/>
  <c r="U1384" i="9" s="1"/>
  <c r="U1385" i="9" s="1"/>
  <c r="U1386" i="9" s="1"/>
  <c r="U1387" i="9" s="1"/>
  <c r="U1388" i="9" s="1"/>
  <c r="U1389" i="9" s="1"/>
  <c r="U1390" i="9" s="1"/>
  <c r="U1391" i="9" s="1"/>
  <c r="U1392" i="9" s="1"/>
  <c r="U1393" i="9" s="1"/>
  <c r="U1394" i="9" s="1"/>
  <c r="U1395" i="9" s="1"/>
  <c r="U1396" i="9" s="1"/>
  <c r="U1397" i="9" s="1"/>
  <c r="U1398" i="9" s="1"/>
  <c r="U1399" i="9" s="1"/>
  <c r="U1400" i="9" s="1"/>
  <c r="U1401" i="9" s="1"/>
  <c r="U1402" i="9" s="1"/>
  <c r="U1403" i="9" s="1"/>
  <c r="U1404" i="9" s="1"/>
  <c r="U1405" i="9" s="1"/>
  <c r="U1406" i="9" s="1"/>
  <c r="U1407" i="9" s="1"/>
  <c r="U1408" i="9" s="1"/>
  <c r="U1409" i="9" s="1"/>
  <c r="U1410" i="9" s="1"/>
  <c r="U1411" i="9" s="1"/>
  <c r="U1412" i="9" s="1"/>
  <c r="U1413" i="9" s="1"/>
  <c r="U1414" i="9" s="1"/>
  <c r="U1415" i="9" s="1"/>
  <c r="U1416" i="9" s="1"/>
  <c r="U1417" i="9" s="1"/>
  <c r="U1418" i="9" s="1"/>
  <c r="U1419" i="9" s="1"/>
  <c r="U1420" i="9" s="1"/>
  <c r="U1421" i="9" s="1"/>
  <c r="U1422" i="9" s="1"/>
  <c r="U1423" i="9" s="1"/>
  <c r="U1424" i="9" s="1"/>
  <c r="U1425" i="9" s="1"/>
  <c r="U1426" i="9" s="1"/>
  <c r="U1427" i="9" s="1"/>
  <c r="U1428" i="9" s="1"/>
  <c r="U1429" i="9" s="1"/>
  <c r="U1430" i="9" s="1"/>
  <c r="U1431" i="9" s="1"/>
  <c r="U1432" i="9" s="1"/>
  <c r="U1433" i="9" s="1"/>
  <c r="U1434" i="9" s="1"/>
  <c r="U1435" i="9" s="1"/>
  <c r="U1436" i="9" s="1"/>
  <c r="U1437" i="9" s="1"/>
  <c r="U1438" i="9" s="1"/>
  <c r="U1439" i="9" s="1"/>
  <c r="U1440" i="9" s="1"/>
  <c r="U1441" i="9" s="1"/>
  <c r="U1442" i="9" s="1"/>
  <c r="U1443" i="9" s="1"/>
  <c r="U1444" i="9" s="1"/>
  <c r="U1445" i="9" s="1"/>
  <c r="U1446" i="9" s="1"/>
  <c r="U1447" i="9" s="1"/>
  <c r="U1448" i="9" s="1"/>
  <c r="U1449" i="9" s="1"/>
  <c r="U1450" i="9" s="1"/>
  <c r="U1451" i="9" s="1"/>
  <c r="U1452" i="9" s="1"/>
  <c r="U1453" i="9" s="1"/>
  <c r="U1454" i="9" s="1"/>
  <c r="U1455" i="9" s="1"/>
  <c r="U1456" i="9" s="1"/>
  <c r="U1457" i="9" s="1"/>
  <c r="U1458" i="9" s="1"/>
  <c r="U1459" i="9" s="1"/>
  <c r="U1460" i="9" s="1"/>
  <c r="U1461" i="9" s="1"/>
  <c r="U1462" i="9" s="1"/>
  <c r="U1463" i="9" s="1"/>
  <c r="U1464" i="9" s="1"/>
  <c r="U1465" i="9" s="1"/>
  <c r="U1466" i="9" s="1"/>
  <c r="U1467" i="9" s="1"/>
  <c r="U1468" i="9" s="1"/>
  <c r="U1469" i="9" s="1"/>
  <c r="U1470" i="9" s="1"/>
  <c r="U1471" i="9" s="1"/>
  <c r="U1472" i="9" s="1"/>
  <c r="U1473" i="9" s="1"/>
  <c r="U1474" i="9" s="1"/>
  <c r="U1475" i="9" s="1"/>
  <c r="U1476" i="9" s="1"/>
  <c r="U1477" i="9" s="1"/>
  <c r="U1478" i="9" s="1"/>
  <c r="U1479" i="9" s="1"/>
  <c r="U1480" i="9" s="1"/>
  <c r="U1481" i="9" s="1"/>
  <c r="U1482" i="9" s="1"/>
  <c r="U1483" i="9" s="1"/>
  <c r="U1484" i="9" s="1"/>
  <c r="U1485" i="9" s="1"/>
  <c r="U1486" i="9" s="1"/>
  <c r="U1487" i="9" s="1"/>
  <c r="U1488" i="9" s="1"/>
  <c r="U1489" i="9" s="1"/>
  <c r="U1490" i="9" s="1"/>
  <c r="U1491" i="9" s="1"/>
  <c r="U1492" i="9" s="1"/>
  <c r="U1493" i="9" s="1"/>
  <c r="U1494" i="9" s="1"/>
  <c r="U1495" i="9" s="1"/>
  <c r="U1496" i="9" s="1"/>
  <c r="U1497" i="9" s="1"/>
  <c r="U1498" i="9" s="1"/>
  <c r="U1499" i="9" s="1"/>
  <c r="U1500" i="9" s="1"/>
  <c r="U1501" i="9" s="1"/>
  <c r="U1502" i="9" s="1"/>
  <c r="U1503" i="9" s="1"/>
  <c r="U1504" i="9" s="1"/>
  <c r="U1505" i="9" s="1"/>
  <c r="U1506" i="9" s="1"/>
  <c r="U1507" i="9" s="1"/>
  <c r="U1508" i="9" s="1"/>
  <c r="U1509" i="9" s="1"/>
  <c r="U1510" i="9" s="1"/>
  <c r="U1511" i="9" s="1"/>
  <c r="U1512" i="9" s="1"/>
  <c r="U1513" i="9" s="1"/>
  <c r="U1514" i="9" s="1"/>
  <c r="U1515" i="9" s="1"/>
  <c r="U1516" i="9" s="1"/>
  <c r="Y579" i="9"/>
  <c r="Y580" i="9" s="1"/>
  <c r="Y581" i="9" s="1"/>
  <c r="Y582" i="9" s="1"/>
  <c r="Y583" i="9" s="1"/>
  <c r="Y584" i="9" s="1"/>
  <c r="Y585" i="9" s="1"/>
  <c r="Y586" i="9" s="1"/>
  <c r="Y587" i="9" s="1"/>
  <c r="Y588" i="9" s="1"/>
  <c r="Y589" i="9" s="1"/>
  <c r="Y590" i="9" s="1"/>
  <c r="Y591" i="9" s="1"/>
  <c r="Y592" i="9" s="1"/>
  <c r="Y593" i="9" s="1"/>
  <c r="Y594" i="9" s="1"/>
  <c r="Y595" i="9" s="1"/>
  <c r="Y596" i="9" s="1"/>
  <c r="Y597" i="9" s="1"/>
  <c r="Y598" i="9" s="1"/>
  <c r="Y599" i="9" s="1"/>
  <c r="Y600" i="9" s="1"/>
  <c r="Y601" i="9" s="1"/>
  <c r="Y602" i="9" s="1"/>
  <c r="Y603" i="9" s="1"/>
  <c r="Y604" i="9" s="1"/>
  <c r="Y605" i="9" s="1"/>
  <c r="Y606" i="9" s="1"/>
  <c r="Y607" i="9" s="1"/>
  <c r="Y608" i="9" s="1"/>
  <c r="Y609" i="9" s="1"/>
  <c r="Y610" i="9" s="1"/>
  <c r="Y611" i="9" s="1"/>
  <c r="Y612" i="9" s="1"/>
  <c r="Y613" i="9" s="1"/>
  <c r="Y614" i="9" s="1"/>
  <c r="Y615" i="9" s="1"/>
  <c r="Y616" i="9" s="1"/>
  <c r="Y617" i="9" s="1"/>
  <c r="Y618" i="9" s="1"/>
  <c r="Y619" i="9" s="1"/>
  <c r="Y620" i="9" s="1"/>
  <c r="Y621" i="9" s="1"/>
  <c r="Y622" i="9" s="1"/>
  <c r="Y623" i="9" s="1"/>
  <c r="Y624" i="9" s="1"/>
  <c r="Y625" i="9" s="1"/>
  <c r="Y626" i="9" s="1"/>
  <c r="Y627" i="9" s="1"/>
  <c r="Y628" i="9" s="1"/>
  <c r="Y629" i="9" s="1"/>
  <c r="Y630" i="9" s="1"/>
  <c r="Y631" i="9" s="1"/>
  <c r="Y632" i="9" s="1"/>
  <c r="Y633" i="9" s="1"/>
  <c r="Y634" i="9" s="1"/>
  <c r="Y635" i="9" s="1"/>
  <c r="Y636" i="9" s="1"/>
  <c r="Y637" i="9" s="1"/>
  <c r="Y638" i="9" s="1"/>
  <c r="Y639" i="9" s="1"/>
  <c r="Y640" i="9" s="1"/>
  <c r="Y641" i="9" s="1"/>
  <c r="Y642" i="9" s="1"/>
  <c r="Y643" i="9" s="1"/>
  <c r="Y644" i="9" s="1"/>
  <c r="Y645" i="9" s="1"/>
  <c r="Y646" i="9" s="1"/>
  <c r="Y647" i="9" s="1"/>
  <c r="Y648" i="9" s="1"/>
  <c r="Y649" i="9" s="1"/>
  <c r="Y650" i="9" s="1"/>
  <c r="Y651" i="9" s="1"/>
  <c r="Y652" i="9" s="1"/>
  <c r="Y653" i="9" s="1"/>
  <c r="Y654" i="9" s="1"/>
  <c r="Y655" i="9" s="1"/>
  <c r="Y656" i="9" s="1"/>
  <c r="Y657" i="9" s="1"/>
  <c r="Y658" i="9" s="1"/>
  <c r="Y659" i="9" s="1"/>
  <c r="Y660" i="9" s="1"/>
  <c r="Y661" i="9" s="1"/>
  <c r="Y662" i="9" s="1"/>
  <c r="Y663" i="9" s="1"/>
  <c r="Y664" i="9" s="1"/>
  <c r="Y665" i="9" s="1"/>
  <c r="Y666" i="9" s="1"/>
  <c r="Y667" i="9" s="1"/>
  <c r="Y668" i="9" s="1"/>
  <c r="Y669" i="9" s="1"/>
  <c r="Y670" i="9" s="1"/>
  <c r="Y671" i="9" s="1"/>
  <c r="Y672" i="9" s="1"/>
  <c r="Y673" i="9" s="1"/>
  <c r="Y674" i="9" s="1"/>
  <c r="Y675" i="9" s="1"/>
  <c r="Y676" i="9" s="1"/>
  <c r="Y677" i="9" s="1"/>
  <c r="Y678" i="9" s="1"/>
  <c r="Y679" i="9" s="1"/>
  <c r="Y680" i="9" s="1"/>
  <c r="Y681" i="9" s="1"/>
  <c r="Y682" i="9" s="1"/>
  <c r="Y683" i="9" s="1"/>
  <c r="Y684" i="9" s="1"/>
  <c r="Y685" i="9" s="1"/>
  <c r="Y686" i="9" s="1"/>
  <c r="Y687" i="9" s="1"/>
  <c r="Y688" i="9" s="1"/>
  <c r="Y689" i="9" s="1"/>
  <c r="Y690" i="9" s="1"/>
  <c r="Y691" i="9" s="1"/>
  <c r="Y692" i="9" s="1"/>
  <c r="Y693" i="9" s="1"/>
  <c r="Y694" i="9" s="1"/>
  <c r="Y695" i="9" s="1"/>
  <c r="Y696" i="9" s="1"/>
  <c r="Y697" i="9" s="1"/>
  <c r="Y698" i="9" s="1"/>
  <c r="Y699" i="9" s="1"/>
  <c r="Y700" i="9" s="1"/>
  <c r="Y701" i="9" s="1"/>
  <c r="Y702" i="9" s="1"/>
  <c r="Y703" i="9" s="1"/>
  <c r="Y704" i="9" s="1"/>
  <c r="Y705" i="9" s="1"/>
  <c r="Y706" i="9" s="1"/>
  <c r="Y707" i="9" s="1"/>
  <c r="Y708" i="9" s="1"/>
  <c r="Y709" i="9" s="1"/>
  <c r="Y710" i="9" s="1"/>
  <c r="Y711" i="9" s="1"/>
  <c r="Y712" i="9" s="1"/>
  <c r="Y713" i="9" s="1"/>
  <c r="Y714" i="9" s="1"/>
  <c r="Y715" i="9" s="1"/>
  <c r="Y716" i="9" s="1"/>
  <c r="Y717" i="9" s="1"/>
  <c r="Y718" i="9" s="1"/>
  <c r="Y719" i="9" s="1"/>
  <c r="Y720" i="9" s="1"/>
  <c r="Y721" i="9" s="1"/>
  <c r="Y722" i="9" s="1"/>
  <c r="Y723" i="9" s="1"/>
  <c r="Y724" i="9" s="1"/>
  <c r="Y725" i="9" s="1"/>
  <c r="Y726" i="9" s="1"/>
  <c r="Y727" i="9" s="1"/>
  <c r="Y728" i="9" s="1"/>
  <c r="Y729" i="9" s="1"/>
  <c r="Y730" i="9" s="1"/>
  <c r="Y731" i="9" s="1"/>
  <c r="Y732" i="9" s="1"/>
  <c r="Y733" i="9" s="1"/>
  <c r="Y734" i="9" s="1"/>
  <c r="Y735" i="9" s="1"/>
  <c r="Y736" i="9" s="1"/>
  <c r="Y737" i="9" s="1"/>
  <c r="Y738" i="9" s="1"/>
  <c r="Y739" i="9" s="1"/>
  <c r="Y740" i="9" s="1"/>
  <c r="Y741" i="9" s="1"/>
  <c r="Y742" i="9" s="1"/>
  <c r="Y743" i="9" s="1"/>
  <c r="Y744" i="9" s="1"/>
  <c r="Y745" i="9" s="1"/>
  <c r="Y746" i="9" s="1"/>
  <c r="Y747" i="9" s="1"/>
  <c r="Y748" i="9" s="1"/>
  <c r="Y749" i="9" s="1"/>
  <c r="Y750" i="9" s="1"/>
  <c r="Y751" i="9" s="1"/>
  <c r="Y752" i="9" s="1"/>
  <c r="Y753" i="9" s="1"/>
  <c r="Y754" i="9" s="1"/>
  <c r="Y755" i="9" s="1"/>
  <c r="Y756" i="9" s="1"/>
  <c r="Y757" i="9" s="1"/>
  <c r="Y758" i="9" s="1"/>
  <c r="Y759" i="9" s="1"/>
  <c r="Y760" i="9" s="1"/>
  <c r="Y761" i="9" s="1"/>
  <c r="Y762" i="9" s="1"/>
  <c r="Y763" i="9" s="1"/>
  <c r="Y764" i="9" s="1"/>
  <c r="Y765" i="9" s="1"/>
  <c r="Y766" i="9" s="1"/>
  <c r="Y767" i="9" s="1"/>
  <c r="Y768" i="9" s="1"/>
  <c r="Y769" i="9" s="1"/>
  <c r="Y770" i="9" s="1"/>
  <c r="Y771" i="9" s="1"/>
  <c r="Y772" i="9" s="1"/>
  <c r="Y773" i="9" s="1"/>
  <c r="Y774" i="9" s="1"/>
  <c r="Y775" i="9" s="1"/>
  <c r="Y776" i="9" s="1"/>
  <c r="Y777" i="9" s="1"/>
  <c r="Y778" i="9" s="1"/>
  <c r="Y779" i="9" s="1"/>
  <c r="Y780" i="9" s="1"/>
  <c r="Y781" i="9" s="1"/>
  <c r="Y782" i="9" s="1"/>
  <c r="Y783" i="9" s="1"/>
  <c r="Y784" i="9" s="1"/>
  <c r="Y785" i="9" s="1"/>
  <c r="Y786" i="9" s="1"/>
  <c r="Y787" i="9" s="1"/>
  <c r="Y788" i="9" s="1"/>
  <c r="Y789" i="9" s="1"/>
  <c r="Y790" i="9" s="1"/>
  <c r="Y791" i="9" s="1"/>
  <c r="Y792" i="9" s="1"/>
  <c r="Y793" i="9" s="1"/>
  <c r="Y794" i="9" s="1"/>
  <c r="Y795" i="9" s="1"/>
  <c r="Y796" i="9" s="1"/>
  <c r="Y797" i="9" s="1"/>
  <c r="Y798" i="9" s="1"/>
  <c r="Y799" i="9" s="1"/>
  <c r="Y800" i="9" s="1"/>
  <c r="Y801" i="9" s="1"/>
  <c r="Y802" i="9" s="1"/>
  <c r="Y803" i="9" s="1"/>
  <c r="Y804" i="9" s="1"/>
  <c r="Y805" i="9" s="1"/>
  <c r="Y806" i="9" s="1"/>
  <c r="Y807" i="9" s="1"/>
  <c r="Y808" i="9" s="1"/>
  <c r="Y809" i="9" s="1"/>
  <c r="Y810" i="9" s="1"/>
  <c r="Y811" i="9" s="1"/>
  <c r="Y812" i="9" s="1"/>
  <c r="Y813" i="9" s="1"/>
  <c r="Y814" i="9" s="1"/>
  <c r="Y815" i="9" s="1"/>
  <c r="Y816" i="9" s="1"/>
  <c r="Y817" i="9" s="1"/>
  <c r="Y818" i="9" s="1"/>
  <c r="Y819" i="9" s="1"/>
  <c r="Y820" i="9" s="1"/>
  <c r="Y821" i="9" s="1"/>
  <c r="Y822" i="9" s="1"/>
  <c r="Y823" i="9" s="1"/>
  <c r="Y824" i="9" s="1"/>
  <c r="Y825" i="9" s="1"/>
  <c r="Y826" i="9" s="1"/>
  <c r="Y827" i="9" s="1"/>
  <c r="Y828" i="9" s="1"/>
  <c r="Y829" i="9" s="1"/>
  <c r="Y830" i="9" s="1"/>
  <c r="Y831" i="9" s="1"/>
  <c r="Y832" i="9" s="1"/>
  <c r="Y833" i="9" s="1"/>
  <c r="Y834" i="9" s="1"/>
  <c r="Y835" i="9" s="1"/>
  <c r="Y836" i="9" s="1"/>
  <c r="Y837" i="9" s="1"/>
  <c r="Y838" i="9" s="1"/>
  <c r="Y839" i="9" s="1"/>
  <c r="Y840" i="9" s="1"/>
  <c r="Y841" i="9" s="1"/>
  <c r="Y842" i="9" s="1"/>
  <c r="Y843" i="9" s="1"/>
  <c r="Y844" i="9" s="1"/>
  <c r="Y845" i="9" s="1"/>
  <c r="Y846" i="9" s="1"/>
  <c r="Y847" i="9" s="1"/>
  <c r="Y848" i="9" s="1"/>
  <c r="Y849" i="9" s="1"/>
  <c r="Y850" i="9" s="1"/>
  <c r="Y851" i="9" s="1"/>
  <c r="Y852" i="9" s="1"/>
  <c r="Y853" i="9" s="1"/>
  <c r="Y854" i="9" s="1"/>
  <c r="Y855" i="9" s="1"/>
  <c r="Y856" i="9" s="1"/>
  <c r="Y857" i="9" s="1"/>
  <c r="Y858" i="9" s="1"/>
  <c r="Y859" i="9" s="1"/>
  <c r="Y860" i="9" s="1"/>
  <c r="Y861" i="9" s="1"/>
  <c r="Y862" i="9" s="1"/>
  <c r="Y863" i="9" s="1"/>
  <c r="Y864" i="9" s="1"/>
  <c r="Y865" i="9" s="1"/>
  <c r="Y866" i="9" s="1"/>
  <c r="Y867" i="9" s="1"/>
  <c r="Y868" i="9" s="1"/>
  <c r="Y869" i="9" s="1"/>
  <c r="Y870" i="9" s="1"/>
  <c r="Y871" i="9" s="1"/>
  <c r="Y872" i="9" s="1"/>
  <c r="Y873" i="9" s="1"/>
  <c r="Y874" i="9" s="1"/>
  <c r="Y875" i="9" s="1"/>
  <c r="Y876" i="9" s="1"/>
  <c r="Y877" i="9" s="1"/>
  <c r="Y878" i="9" s="1"/>
  <c r="Y879" i="9" s="1"/>
  <c r="Y880" i="9" s="1"/>
  <c r="Y881" i="9" s="1"/>
  <c r="Y882" i="9" s="1"/>
  <c r="Y883" i="9" s="1"/>
  <c r="Y884" i="9" s="1"/>
  <c r="Y885" i="9" s="1"/>
  <c r="Y886" i="9" s="1"/>
  <c r="Y887" i="9" s="1"/>
  <c r="Y888" i="9" s="1"/>
  <c r="Y889" i="9" s="1"/>
  <c r="Y890" i="9" s="1"/>
  <c r="Y891" i="9" s="1"/>
  <c r="Y892" i="9" s="1"/>
  <c r="Y893" i="9" s="1"/>
  <c r="Y894" i="9" s="1"/>
  <c r="Y895" i="9" s="1"/>
  <c r="Y896" i="9" s="1"/>
  <c r="Y897" i="9" s="1"/>
  <c r="Y898" i="9" s="1"/>
  <c r="Y899" i="9" s="1"/>
  <c r="Y900" i="9" s="1"/>
  <c r="Y901" i="9" s="1"/>
  <c r="Y902" i="9" s="1"/>
  <c r="Y903" i="9" s="1"/>
  <c r="Y904" i="9" s="1"/>
  <c r="Y905" i="9" s="1"/>
  <c r="Y906" i="9" s="1"/>
  <c r="Y907" i="9" s="1"/>
  <c r="Y908" i="9" s="1"/>
  <c r="Y909" i="9" s="1"/>
  <c r="Y910" i="9" s="1"/>
  <c r="Y911" i="9" s="1"/>
  <c r="Y912" i="9" s="1"/>
  <c r="Y913" i="9" s="1"/>
  <c r="Y914" i="9" s="1"/>
  <c r="Y915" i="9" s="1"/>
  <c r="Y916" i="9" s="1"/>
  <c r="Y917" i="9" s="1"/>
  <c r="Y918" i="9" s="1"/>
  <c r="Y919" i="9" s="1"/>
  <c r="Y920" i="9" s="1"/>
  <c r="Y921" i="9" s="1"/>
  <c r="Y922" i="9" s="1"/>
  <c r="Y923" i="9" s="1"/>
  <c r="Y924" i="9" s="1"/>
  <c r="Y925" i="9" s="1"/>
  <c r="Y926" i="9" s="1"/>
  <c r="Y927" i="9" s="1"/>
  <c r="Y928" i="9" s="1"/>
  <c r="Y929" i="9" s="1"/>
  <c r="Y930" i="9" s="1"/>
  <c r="Y931" i="9" s="1"/>
  <c r="Y932" i="9" s="1"/>
  <c r="Y933" i="9" s="1"/>
  <c r="Y934" i="9" s="1"/>
  <c r="Y935" i="9" s="1"/>
  <c r="Y936" i="9" s="1"/>
  <c r="Y937" i="9" s="1"/>
  <c r="Y938" i="9" s="1"/>
  <c r="Y939" i="9" s="1"/>
  <c r="Y940" i="9" s="1"/>
  <c r="Y941" i="9" s="1"/>
  <c r="Y942" i="9" s="1"/>
  <c r="Y943" i="9" s="1"/>
  <c r="Y944" i="9" s="1"/>
  <c r="Y945" i="9" s="1"/>
  <c r="Y946" i="9" s="1"/>
  <c r="Y947" i="9" s="1"/>
  <c r="Y948" i="9" s="1"/>
  <c r="Y949" i="9" s="1"/>
  <c r="Y950" i="9" s="1"/>
  <c r="Y951" i="9" s="1"/>
  <c r="Y952" i="9" s="1"/>
  <c r="Y953" i="9" s="1"/>
  <c r="Y954" i="9" s="1"/>
  <c r="Y955" i="9" s="1"/>
  <c r="Y956" i="9" s="1"/>
  <c r="Y957" i="9" s="1"/>
  <c r="Y958" i="9" s="1"/>
  <c r="Y959" i="9" s="1"/>
  <c r="Y960" i="9" s="1"/>
  <c r="Y961" i="9" s="1"/>
  <c r="Y962" i="9" s="1"/>
  <c r="Y963" i="9" s="1"/>
  <c r="Y964" i="9" s="1"/>
  <c r="Y965" i="9" s="1"/>
  <c r="Y966" i="9" s="1"/>
  <c r="Y967" i="9" s="1"/>
  <c r="Y968" i="9" s="1"/>
  <c r="Y969" i="9" s="1"/>
  <c r="Y970" i="9" s="1"/>
  <c r="Y971" i="9" s="1"/>
  <c r="Y972" i="9" s="1"/>
  <c r="Y973" i="9" s="1"/>
  <c r="Y974" i="9" s="1"/>
  <c r="Y975" i="9" s="1"/>
  <c r="Y976" i="9" s="1"/>
  <c r="Y977" i="9" s="1"/>
  <c r="Y978" i="9" s="1"/>
  <c r="Y979" i="9" s="1"/>
  <c r="Y980" i="9" s="1"/>
  <c r="Y981" i="9" s="1"/>
  <c r="Y982" i="9" s="1"/>
  <c r="Y983" i="9" s="1"/>
  <c r="Y984" i="9" s="1"/>
  <c r="Y985" i="9" s="1"/>
  <c r="Y986" i="9" s="1"/>
  <c r="Y987" i="9" s="1"/>
  <c r="Y988" i="9" s="1"/>
  <c r="Y989" i="9" s="1"/>
  <c r="Y990" i="9" s="1"/>
  <c r="Y991" i="9" s="1"/>
  <c r="Y992" i="9" s="1"/>
  <c r="Y993" i="9" s="1"/>
  <c r="Y994" i="9" s="1"/>
  <c r="Y995" i="9" s="1"/>
  <c r="Y996" i="9" s="1"/>
  <c r="Y997" i="9" s="1"/>
  <c r="Y998" i="9" s="1"/>
  <c r="Y999" i="9" s="1"/>
  <c r="Y1000" i="9" s="1"/>
  <c r="Y1001" i="9" s="1"/>
  <c r="Y1002" i="9" s="1"/>
  <c r="Y1003" i="9" s="1"/>
  <c r="Y1004" i="9" s="1"/>
  <c r="Y1005" i="9" s="1"/>
  <c r="Y1006" i="9" s="1"/>
  <c r="Y1007" i="9" s="1"/>
  <c r="Y1008" i="9" s="1"/>
  <c r="Y1009" i="9" s="1"/>
  <c r="Y1010" i="9" s="1"/>
  <c r="Y1011" i="9" s="1"/>
  <c r="Y1012" i="9" s="1"/>
  <c r="Y1013" i="9" s="1"/>
  <c r="Y1014" i="9" s="1"/>
  <c r="Y1015" i="9" s="1"/>
  <c r="Y1016" i="9" s="1"/>
  <c r="Y1017" i="9" s="1"/>
  <c r="Y1018" i="9" s="1"/>
  <c r="Y1019" i="9" s="1"/>
  <c r="Y1020" i="9" s="1"/>
  <c r="Y1021" i="9" s="1"/>
  <c r="Y1022" i="9" s="1"/>
  <c r="Y1023" i="9" s="1"/>
  <c r="Y1024" i="9" s="1"/>
  <c r="Y1025" i="9" s="1"/>
  <c r="Y1026" i="9" s="1"/>
  <c r="Y1027" i="9" s="1"/>
  <c r="Y1028" i="9" s="1"/>
  <c r="Y1029" i="9" s="1"/>
  <c r="Y1030" i="9" s="1"/>
  <c r="Y1031" i="9" s="1"/>
  <c r="Y1032" i="9" s="1"/>
  <c r="Y1033" i="9" s="1"/>
  <c r="Y1034" i="9" s="1"/>
  <c r="Y1035" i="9" s="1"/>
  <c r="Y1036" i="9" s="1"/>
  <c r="Y1037" i="9" s="1"/>
  <c r="Y1038" i="9" s="1"/>
  <c r="Y1039" i="9" s="1"/>
  <c r="Y1040" i="9" s="1"/>
  <c r="Y1041" i="9" s="1"/>
  <c r="Y1042" i="9" s="1"/>
  <c r="Y1043" i="9" s="1"/>
  <c r="Y1044" i="9" s="1"/>
  <c r="Y1045" i="9" s="1"/>
  <c r="Y1046" i="9" s="1"/>
  <c r="Y1047" i="9" s="1"/>
  <c r="Y1048" i="9" s="1"/>
  <c r="Y1049" i="9" s="1"/>
  <c r="Y1050" i="9" s="1"/>
  <c r="Y1051" i="9" s="1"/>
  <c r="Y1052" i="9" s="1"/>
  <c r="Y1053" i="9" s="1"/>
  <c r="Y1054" i="9" s="1"/>
  <c r="Y1055" i="9" s="1"/>
  <c r="Y1056" i="9" s="1"/>
  <c r="Y1057" i="9" s="1"/>
  <c r="Y1058" i="9" s="1"/>
  <c r="Y1059" i="9" s="1"/>
  <c r="Y1060" i="9" s="1"/>
  <c r="Y1061" i="9" s="1"/>
  <c r="Y1062" i="9" s="1"/>
  <c r="Y1063" i="9" s="1"/>
  <c r="Y1064" i="9" s="1"/>
  <c r="Y1065" i="9" s="1"/>
  <c r="Y1066" i="9" s="1"/>
  <c r="Y1067" i="9" s="1"/>
  <c r="Y1068" i="9" s="1"/>
  <c r="Y1069" i="9" s="1"/>
  <c r="Y1070" i="9" s="1"/>
  <c r="Y1071" i="9" s="1"/>
  <c r="Y1072" i="9" s="1"/>
  <c r="Y1073" i="9" s="1"/>
  <c r="Y1074" i="9" s="1"/>
  <c r="Y1075" i="9" s="1"/>
  <c r="Y1076" i="9" s="1"/>
  <c r="Y1077" i="9" s="1"/>
  <c r="Y1078" i="9" s="1"/>
  <c r="Y1079" i="9" s="1"/>
  <c r="Y1080" i="9" s="1"/>
  <c r="Y1081" i="9" s="1"/>
  <c r="Y1082" i="9" s="1"/>
  <c r="Y1083" i="9" s="1"/>
  <c r="Y1084" i="9" s="1"/>
  <c r="Y1085" i="9" s="1"/>
  <c r="Y1086" i="9" s="1"/>
  <c r="Y1087" i="9" s="1"/>
  <c r="Y1088" i="9" s="1"/>
  <c r="Y1089" i="9" s="1"/>
  <c r="Y1090" i="9" s="1"/>
  <c r="Y1091" i="9" s="1"/>
  <c r="Y1092" i="9" s="1"/>
  <c r="Y1093" i="9" s="1"/>
  <c r="Y1094" i="9" s="1"/>
  <c r="Y1095" i="9" s="1"/>
  <c r="Y1096" i="9" s="1"/>
  <c r="Y1097" i="9" s="1"/>
  <c r="Y1098" i="9" s="1"/>
  <c r="Y1099" i="9" s="1"/>
  <c r="Y1100" i="9" s="1"/>
  <c r="Y1101" i="9" s="1"/>
  <c r="Y1102" i="9" s="1"/>
  <c r="Y1103" i="9" s="1"/>
  <c r="Y1104" i="9" s="1"/>
  <c r="Y1105" i="9" s="1"/>
  <c r="Y1106" i="9" s="1"/>
  <c r="Y1107" i="9" s="1"/>
  <c r="Y1108" i="9" s="1"/>
  <c r="Y1109" i="9" s="1"/>
  <c r="Y1110" i="9" s="1"/>
  <c r="Y1111" i="9" s="1"/>
  <c r="Y1112" i="9" s="1"/>
  <c r="Y1113" i="9" s="1"/>
  <c r="Y1114" i="9" s="1"/>
  <c r="Y1115" i="9" s="1"/>
  <c r="Y1116" i="9" s="1"/>
  <c r="Y1117" i="9" s="1"/>
  <c r="Y1118" i="9" s="1"/>
  <c r="Y1119" i="9" s="1"/>
  <c r="Y1120" i="9" s="1"/>
  <c r="Y1121" i="9" s="1"/>
  <c r="Y1122" i="9" s="1"/>
  <c r="Y1123" i="9" s="1"/>
  <c r="Y1124" i="9" s="1"/>
  <c r="Y1125" i="9" s="1"/>
  <c r="Y1126" i="9" s="1"/>
  <c r="Y1127" i="9" s="1"/>
  <c r="Y1128" i="9" s="1"/>
  <c r="Y1129" i="9" s="1"/>
  <c r="Y1130" i="9" s="1"/>
  <c r="Y1131" i="9" s="1"/>
  <c r="Y1132" i="9" s="1"/>
  <c r="Y1133" i="9" s="1"/>
  <c r="Y1134" i="9" s="1"/>
  <c r="Y1135" i="9" s="1"/>
  <c r="Y1136" i="9" s="1"/>
  <c r="Y1137" i="9" s="1"/>
  <c r="Y1138" i="9" s="1"/>
  <c r="Y1139" i="9" s="1"/>
  <c r="Y1140" i="9" s="1"/>
  <c r="Y1141" i="9" s="1"/>
  <c r="Y1142" i="9" s="1"/>
  <c r="Y1143" i="9" s="1"/>
  <c r="Y1144" i="9" s="1"/>
  <c r="Y1145" i="9" s="1"/>
  <c r="Y1146" i="9" s="1"/>
  <c r="Y1147" i="9" s="1"/>
  <c r="Y1148" i="9" s="1"/>
  <c r="Y1149" i="9" s="1"/>
  <c r="Y1150" i="9" s="1"/>
  <c r="Y1151" i="9" s="1"/>
  <c r="Y1152" i="9" s="1"/>
  <c r="Y1153" i="9" s="1"/>
  <c r="Y1154" i="9" s="1"/>
  <c r="Y1155" i="9" s="1"/>
  <c r="Y1156" i="9" s="1"/>
  <c r="Y1157" i="9" s="1"/>
  <c r="Y1158" i="9" s="1"/>
  <c r="Y1159" i="9" s="1"/>
  <c r="Y1160" i="9" s="1"/>
  <c r="Y1161" i="9" s="1"/>
  <c r="Y1162" i="9" s="1"/>
  <c r="Y1163" i="9" s="1"/>
  <c r="Y1164" i="9" s="1"/>
  <c r="Y1165" i="9" s="1"/>
  <c r="Y1166" i="9" s="1"/>
  <c r="Y1167" i="9" s="1"/>
  <c r="Y1168" i="9" s="1"/>
  <c r="Y1169" i="9" s="1"/>
  <c r="Y1170" i="9" s="1"/>
  <c r="Y1171" i="9" s="1"/>
  <c r="Y1172" i="9" s="1"/>
  <c r="Y1173" i="9" s="1"/>
  <c r="Y1174" i="9" s="1"/>
  <c r="Y1175" i="9" s="1"/>
  <c r="Y1176" i="9" s="1"/>
  <c r="Y1177" i="9" s="1"/>
  <c r="Y1178" i="9" s="1"/>
  <c r="Y1179" i="9" s="1"/>
  <c r="Y1180" i="9" s="1"/>
  <c r="Y1181" i="9" s="1"/>
  <c r="Y1182" i="9" s="1"/>
  <c r="Y1183" i="9" s="1"/>
  <c r="Y1184" i="9" s="1"/>
  <c r="Y1185" i="9" s="1"/>
  <c r="Y1186" i="9" s="1"/>
  <c r="Y1187" i="9" s="1"/>
  <c r="Y1188" i="9" s="1"/>
  <c r="Y1189" i="9" s="1"/>
  <c r="Y1190" i="9" s="1"/>
  <c r="Y1191" i="9" s="1"/>
  <c r="Y1192" i="9" s="1"/>
  <c r="Y1193" i="9" s="1"/>
  <c r="Y1194" i="9" s="1"/>
  <c r="Y1195" i="9" s="1"/>
  <c r="Y1196" i="9" s="1"/>
  <c r="Y1197" i="9" s="1"/>
  <c r="Y1198" i="9" s="1"/>
  <c r="Y1199" i="9" s="1"/>
  <c r="Y1200" i="9" s="1"/>
  <c r="Y1201" i="9" s="1"/>
  <c r="Y1202" i="9" s="1"/>
  <c r="Y1203" i="9" s="1"/>
  <c r="Y1204" i="9" s="1"/>
  <c r="Y1205" i="9" s="1"/>
  <c r="Y1206" i="9" s="1"/>
  <c r="Y1207" i="9" s="1"/>
  <c r="Y1208" i="9" s="1"/>
  <c r="Y1209" i="9" s="1"/>
  <c r="Y1210" i="9" s="1"/>
  <c r="Y1211" i="9" s="1"/>
  <c r="Y1212" i="9" s="1"/>
  <c r="Y1213" i="9" s="1"/>
  <c r="Y1214" i="9" s="1"/>
  <c r="Y1215" i="9" s="1"/>
  <c r="Y1216" i="9" s="1"/>
  <c r="Y1217" i="9" s="1"/>
  <c r="Y1218" i="9" s="1"/>
  <c r="Y1219" i="9" s="1"/>
  <c r="Y1220" i="9" s="1"/>
  <c r="Y1221" i="9" s="1"/>
  <c r="Y1222" i="9" s="1"/>
  <c r="Y1223" i="9" s="1"/>
  <c r="Y1224" i="9" s="1"/>
  <c r="Y1225" i="9" s="1"/>
  <c r="Y1226" i="9" s="1"/>
  <c r="Y1227" i="9" s="1"/>
  <c r="Y1228" i="9" s="1"/>
  <c r="Y1229" i="9" s="1"/>
  <c r="Y1230" i="9" s="1"/>
  <c r="Y1231" i="9" s="1"/>
  <c r="Y1232" i="9" s="1"/>
  <c r="Y1233" i="9" s="1"/>
  <c r="Y1234" i="9" s="1"/>
  <c r="Y1235" i="9" s="1"/>
  <c r="Y1236" i="9" s="1"/>
  <c r="Y1237" i="9" s="1"/>
  <c r="Y1238" i="9" s="1"/>
  <c r="Y1239" i="9" s="1"/>
  <c r="Y1240" i="9" s="1"/>
  <c r="Y1241" i="9" s="1"/>
  <c r="Y1242" i="9" s="1"/>
  <c r="Y1243" i="9" s="1"/>
  <c r="Y1244" i="9" s="1"/>
  <c r="Y1245" i="9" s="1"/>
  <c r="Y1246" i="9" s="1"/>
  <c r="Y1247" i="9" s="1"/>
  <c r="Y1248" i="9" s="1"/>
  <c r="Y1249" i="9" s="1"/>
  <c r="Y1250" i="9" s="1"/>
  <c r="Y1251" i="9" s="1"/>
  <c r="Y1252" i="9" s="1"/>
  <c r="Y1253" i="9" s="1"/>
  <c r="Y1254" i="9" s="1"/>
  <c r="Y1255" i="9" s="1"/>
  <c r="Y1256" i="9" s="1"/>
  <c r="Y1257" i="9" s="1"/>
  <c r="Y1258" i="9" s="1"/>
  <c r="Y1259" i="9" s="1"/>
  <c r="Y1260" i="9" s="1"/>
  <c r="Y1261" i="9" s="1"/>
  <c r="Y1262" i="9" s="1"/>
  <c r="Y1263" i="9" s="1"/>
  <c r="Y1264" i="9" s="1"/>
  <c r="Y1265" i="9" s="1"/>
  <c r="Y1266" i="9" s="1"/>
  <c r="Y1267" i="9" s="1"/>
  <c r="Y1268" i="9" s="1"/>
  <c r="Y1269" i="9" s="1"/>
  <c r="Y1270" i="9" s="1"/>
  <c r="Y1271" i="9" s="1"/>
  <c r="Y1272" i="9" s="1"/>
  <c r="Y1273" i="9" s="1"/>
  <c r="Y1274" i="9" s="1"/>
  <c r="Y1275" i="9" s="1"/>
  <c r="Y1276" i="9" s="1"/>
  <c r="Y1277" i="9" s="1"/>
  <c r="Y1278" i="9" s="1"/>
  <c r="Y1279" i="9" s="1"/>
  <c r="Y1280" i="9" s="1"/>
  <c r="Y1281" i="9" s="1"/>
  <c r="Y1282" i="9" s="1"/>
  <c r="Y1283" i="9" s="1"/>
  <c r="Y1284" i="9" s="1"/>
  <c r="Y1285" i="9" s="1"/>
  <c r="Y1286" i="9" s="1"/>
  <c r="Y1287" i="9" s="1"/>
  <c r="Y1288" i="9" s="1"/>
  <c r="Y1289" i="9" s="1"/>
  <c r="Y1290" i="9" s="1"/>
  <c r="Y1291" i="9" s="1"/>
  <c r="Y1292" i="9" s="1"/>
  <c r="Y1293" i="9" s="1"/>
  <c r="Y1294" i="9" s="1"/>
  <c r="Y1295" i="9" s="1"/>
  <c r="Y1296" i="9" s="1"/>
  <c r="Y1297" i="9" s="1"/>
  <c r="Y1298" i="9" s="1"/>
  <c r="Y1299" i="9" s="1"/>
  <c r="Y1300" i="9" s="1"/>
  <c r="Y1301" i="9" s="1"/>
  <c r="Y1302" i="9" s="1"/>
  <c r="Y1303" i="9" s="1"/>
  <c r="Y1304" i="9" s="1"/>
  <c r="Y1305" i="9" s="1"/>
  <c r="Y1306" i="9" s="1"/>
  <c r="Y1307" i="9" s="1"/>
  <c r="Y1308" i="9" s="1"/>
  <c r="Y1309" i="9" s="1"/>
  <c r="Y1310" i="9" s="1"/>
  <c r="Y1311" i="9" s="1"/>
  <c r="Y1312" i="9" s="1"/>
  <c r="Y1313" i="9" s="1"/>
  <c r="Y1314" i="9" s="1"/>
  <c r="Y1315" i="9" s="1"/>
  <c r="Y1316" i="9" s="1"/>
  <c r="Y1317" i="9" s="1"/>
  <c r="Y1318" i="9" s="1"/>
  <c r="Y1319" i="9" s="1"/>
  <c r="Y1320" i="9" s="1"/>
  <c r="Y1321" i="9" s="1"/>
  <c r="Y1322" i="9" s="1"/>
  <c r="Y1323" i="9" s="1"/>
  <c r="Y1324" i="9" s="1"/>
  <c r="Y1325" i="9" s="1"/>
  <c r="Y1326" i="9" s="1"/>
  <c r="Y1327" i="9" s="1"/>
  <c r="Y1328" i="9" s="1"/>
  <c r="Y1329" i="9" s="1"/>
  <c r="Y1330" i="9" s="1"/>
  <c r="Y1331" i="9" s="1"/>
  <c r="Y1332" i="9" s="1"/>
  <c r="Y1333" i="9" s="1"/>
  <c r="Y1334" i="9" s="1"/>
  <c r="Y1335" i="9" s="1"/>
  <c r="Y1336" i="9" s="1"/>
  <c r="Y1337" i="9" s="1"/>
  <c r="Y1338" i="9" s="1"/>
  <c r="Y1339" i="9" s="1"/>
  <c r="Y1340" i="9" s="1"/>
  <c r="Y1341" i="9" s="1"/>
  <c r="Y1342" i="9" s="1"/>
  <c r="Y1343" i="9" s="1"/>
  <c r="Y1344" i="9" s="1"/>
  <c r="Y1345" i="9" s="1"/>
  <c r="Y1346" i="9" s="1"/>
  <c r="Y1347" i="9" s="1"/>
  <c r="Y1348" i="9" s="1"/>
  <c r="Y1349" i="9" s="1"/>
  <c r="Y1350" i="9" s="1"/>
  <c r="Y1351" i="9" s="1"/>
  <c r="Y1352" i="9" s="1"/>
  <c r="Y1353" i="9" s="1"/>
  <c r="Y1354" i="9" s="1"/>
  <c r="Y1355" i="9" s="1"/>
  <c r="Y1356" i="9" s="1"/>
  <c r="Y1357" i="9" s="1"/>
  <c r="Y1358" i="9" s="1"/>
  <c r="Y1359" i="9" s="1"/>
  <c r="Y1360" i="9" s="1"/>
  <c r="Y1361" i="9" s="1"/>
  <c r="Y1362" i="9" s="1"/>
  <c r="Y1363" i="9" s="1"/>
  <c r="Y1364" i="9" s="1"/>
  <c r="Y1365" i="9" s="1"/>
  <c r="Y1366" i="9" s="1"/>
  <c r="Y1367" i="9" s="1"/>
  <c r="Y1368" i="9" s="1"/>
  <c r="Y1369" i="9" s="1"/>
  <c r="Y1370" i="9" s="1"/>
  <c r="Y1371" i="9" s="1"/>
  <c r="Y1372" i="9" s="1"/>
  <c r="Y1373" i="9" s="1"/>
  <c r="Y1374" i="9" s="1"/>
  <c r="Y1375" i="9" s="1"/>
  <c r="Y1376" i="9" s="1"/>
  <c r="Y1377" i="9" s="1"/>
  <c r="Y1378" i="9" s="1"/>
  <c r="Y1379" i="9" s="1"/>
  <c r="Y1380" i="9" s="1"/>
  <c r="Y1381" i="9" s="1"/>
  <c r="Y1382" i="9" s="1"/>
  <c r="Y1383" i="9" s="1"/>
  <c r="Y1384" i="9" s="1"/>
  <c r="Y1385" i="9" s="1"/>
  <c r="Y1386" i="9" s="1"/>
  <c r="Y1387" i="9" s="1"/>
  <c r="Y1388" i="9" s="1"/>
  <c r="Y1389" i="9" s="1"/>
  <c r="Y1390" i="9" s="1"/>
  <c r="Y1391" i="9" s="1"/>
  <c r="Y1392" i="9" s="1"/>
  <c r="Y1393" i="9" s="1"/>
  <c r="Y1394" i="9" s="1"/>
  <c r="Y1395" i="9" s="1"/>
  <c r="Y1396" i="9" s="1"/>
  <c r="Y1397" i="9" s="1"/>
  <c r="Y1398" i="9" s="1"/>
  <c r="Y1399" i="9" s="1"/>
  <c r="Y1400" i="9" s="1"/>
  <c r="Y1401" i="9" s="1"/>
  <c r="Y1402" i="9" s="1"/>
  <c r="Y1403" i="9" s="1"/>
  <c r="Y1404" i="9" s="1"/>
  <c r="Y1405" i="9" s="1"/>
  <c r="Y1406" i="9" s="1"/>
  <c r="Y1407" i="9" s="1"/>
  <c r="Y1408" i="9" s="1"/>
  <c r="Y1409" i="9" s="1"/>
  <c r="Y1410" i="9" s="1"/>
  <c r="Y1411" i="9" s="1"/>
  <c r="Y1412" i="9" s="1"/>
  <c r="Y1413" i="9" s="1"/>
  <c r="Y1414" i="9" s="1"/>
  <c r="Y1415" i="9" s="1"/>
  <c r="Y1416" i="9" s="1"/>
  <c r="Y1417" i="9" s="1"/>
  <c r="Y1418" i="9" s="1"/>
  <c r="Y1419" i="9" s="1"/>
  <c r="Y1420" i="9" s="1"/>
  <c r="Y1421" i="9" s="1"/>
  <c r="Y1422" i="9" s="1"/>
  <c r="Y1423" i="9" s="1"/>
  <c r="Y1424" i="9" s="1"/>
  <c r="Y1425" i="9" s="1"/>
  <c r="Y1426" i="9" s="1"/>
  <c r="Y1427" i="9" s="1"/>
  <c r="Y1428" i="9" s="1"/>
  <c r="Y1429" i="9" s="1"/>
  <c r="Y1430" i="9" s="1"/>
  <c r="Y1431" i="9" s="1"/>
  <c r="Y1432" i="9" s="1"/>
  <c r="Y1433" i="9" s="1"/>
  <c r="Y1434" i="9" s="1"/>
  <c r="Y1435" i="9" s="1"/>
  <c r="Y1436" i="9" s="1"/>
  <c r="Y1437" i="9" s="1"/>
  <c r="Y1438" i="9" s="1"/>
  <c r="Y1439" i="9" s="1"/>
  <c r="Y1440" i="9" s="1"/>
  <c r="Y1441" i="9" s="1"/>
  <c r="Y1442" i="9" s="1"/>
  <c r="Y1443" i="9" s="1"/>
  <c r="Y1444" i="9" s="1"/>
  <c r="Y1445" i="9" s="1"/>
  <c r="Y1446" i="9" s="1"/>
  <c r="Y1447" i="9" s="1"/>
  <c r="Y1448" i="9" s="1"/>
  <c r="Y1449" i="9" s="1"/>
  <c r="Y1450" i="9" s="1"/>
  <c r="Y1451" i="9" s="1"/>
  <c r="Y1452" i="9" s="1"/>
  <c r="Y1453" i="9" s="1"/>
  <c r="Y1454" i="9" s="1"/>
  <c r="Y1455" i="9" s="1"/>
  <c r="Y1456" i="9" s="1"/>
  <c r="Y1457" i="9" s="1"/>
  <c r="Y1458" i="9" s="1"/>
  <c r="Y1459" i="9" s="1"/>
  <c r="Y1460" i="9" s="1"/>
  <c r="Y1461" i="9" s="1"/>
  <c r="Y1462" i="9" s="1"/>
  <c r="Y1463" i="9" s="1"/>
  <c r="Y1464" i="9" s="1"/>
  <c r="Y1465" i="9" s="1"/>
  <c r="Y1466" i="9" s="1"/>
  <c r="Y1467" i="9" s="1"/>
  <c r="Y1468" i="9" s="1"/>
  <c r="Y1469" i="9" s="1"/>
  <c r="Y1470" i="9" s="1"/>
  <c r="Y1471" i="9" s="1"/>
  <c r="Y1472" i="9" s="1"/>
  <c r="Y1473" i="9" s="1"/>
  <c r="Y1474" i="9" s="1"/>
  <c r="Y1475" i="9" s="1"/>
  <c r="Y1476" i="9" s="1"/>
  <c r="Y1477" i="9" s="1"/>
  <c r="Y1478" i="9" s="1"/>
  <c r="Y1479" i="9" s="1"/>
  <c r="Y1480" i="9" s="1"/>
  <c r="Y1481" i="9" s="1"/>
  <c r="Y1482" i="9" s="1"/>
  <c r="Y1483" i="9" s="1"/>
  <c r="Y1484" i="9" s="1"/>
  <c r="Y1485" i="9" s="1"/>
  <c r="Y1486" i="9" s="1"/>
  <c r="Y1487" i="9" s="1"/>
  <c r="Y1488" i="9" s="1"/>
  <c r="Y1489" i="9" s="1"/>
  <c r="Y1490" i="9" s="1"/>
  <c r="Y1491" i="9" s="1"/>
  <c r="Y1492" i="9" s="1"/>
  <c r="Y1493" i="9" s="1"/>
  <c r="Y1494" i="9" s="1"/>
  <c r="Y1495" i="9" s="1"/>
  <c r="Y1496" i="9" s="1"/>
  <c r="Y1497" i="9" s="1"/>
  <c r="Y1498" i="9" s="1"/>
  <c r="Y1499" i="9" s="1"/>
  <c r="Y1500" i="9" s="1"/>
  <c r="Y1501" i="9" s="1"/>
  <c r="Y1502" i="9" s="1"/>
  <c r="Y1503" i="9" s="1"/>
  <c r="Y1504" i="9" s="1"/>
  <c r="Y1505" i="9" s="1"/>
  <c r="Y1506" i="9" s="1"/>
  <c r="Y1507" i="9" s="1"/>
  <c r="Y1508" i="9" s="1"/>
  <c r="Y1509" i="9" s="1"/>
  <c r="Y1510" i="9" s="1"/>
  <c r="Y1511" i="9" s="1"/>
  <c r="Y1512" i="9" s="1"/>
  <c r="Y1513" i="9" s="1"/>
  <c r="Y1514" i="9" s="1"/>
  <c r="Y1515" i="9" s="1"/>
  <c r="Y1516" i="9" s="1"/>
  <c r="N579" i="9"/>
  <c r="T579" i="9"/>
  <c r="T580" i="9" s="1"/>
  <c r="T581" i="9" s="1"/>
  <c r="T582" i="9" s="1"/>
  <c r="T583" i="9" s="1"/>
  <c r="T584" i="9" s="1"/>
  <c r="T585" i="9" s="1"/>
  <c r="T586" i="9" s="1"/>
  <c r="T587" i="9" s="1"/>
  <c r="T588" i="9" s="1"/>
  <c r="T589" i="9" s="1"/>
  <c r="T590" i="9" s="1"/>
  <c r="T591" i="9" s="1"/>
  <c r="T592" i="9" s="1"/>
  <c r="T593" i="9" s="1"/>
  <c r="T594" i="9" s="1"/>
  <c r="T595" i="9" s="1"/>
  <c r="T596" i="9" s="1"/>
  <c r="T597" i="9" s="1"/>
  <c r="T598" i="9" s="1"/>
  <c r="T599" i="9" s="1"/>
  <c r="T600" i="9" s="1"/>
  <c r="T601" i="9" s="1"/>
  <c r="T602" i="9" s="1"/>
  <c r="T603" i="9" s="1"/>
  <c r="T604" i="9" s="1"/>
  <c r="T605" i="9" s="1"/>
  <c r="T606" i="9" s="1"/>
  <c r="T607" i="9" s="1"/>
  <c r="T608" i="9" s="1"/>
  <c r="T609" i="9" s="1"/>
  <c r="T610" i="9" s="1"/>
  <c r="T611" i="9" s="1"/>
  <c r="T612" i="9" s="1"/>
  <c r="T613" i="9" s="1"/>
  <c r="T614" i="9" s="1"/>
  <c r="T615" i="9" s="1"/>
  <c r="T616" i="9" s="1"/>
  <c r="T617" i="9" s="1"/>
  <c r="T618" i="9" s="1"/>
  <c r="T619" i="9" s="1"/>
  <c r="T620" i="9" s="1"/>
  <c r="T621" i="9" s="1"/>
  <c r="T622" i="9" s="1"/>
  <c r="T623" i="9" s="1"/>
  <c r="T624" i="9" s="1"/>
  <c r="T625" i="9" s="1"/>
  <c r="T626" i="9" s="1"/>
  <c r="T627" i="9" s="1"/>
  <c r="T628" i="9" s="1"/>
  <c r="T629" i="9" s="1"/>
  <c r="T630" i="9" s="1"/>
  <c r="T631" i="9" s="1"/>
  <c r="T632" i="9" s="1"/>
  <c r="T633" i="9" s="1"/>
  <c r="T634" i="9" s="1"/>
  <c r="T635" i="9" s="1"/>
  <c r="T636" i="9" s="1"/>
  <c r="T637" i="9" s="1"/>
  <c r="T638" i="9" s="1"/>
  <c r="T639" i="9" s="1"/>
  <c r="T640" i="9" s="1"/>
  <c r="T641" i="9" s="1"/>
  <c r="T642" i="9" s="1"/>
  <c r="T643" i="9" s="1"/>
  <c r="T644" i="9" s="1"/>
  <c r="T645" i="9" s="1"/>
  <c r="T646" i="9" s="1"/>
  <c r="T647" i="9" s="1"/>
  <c r="T648" i="9" s="1"/>
  <c r="T649" i="9" s="1"/>
  <c r="T650" i="9" s="1"/>
  <c r="T651" i="9" s="1"/>
  <c r="T652" i="9" s="1"/>
  <c r="T653" i="9" s="1"/>
  <c r="T654" i="9" s="1"/>
  <c r="T655" i="9" s="1"/>
  <c r="T656" i="9" s="1"/>
  <c r="T657" i="9" s="1"/>
  <c r="T658" i="9" s="1"/>
  <c r="T659" i="9" s="1"/>
  <c r="T660" i="9" s="1"/>
  <c r="T661" i="9" s="1"/>
  <c r="T662" i="9" s="1"/>
  <c r="T663" i="9" s="1"/>
  <c r="V579" i="9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R579" i="9"/>
  <c r="R580" i="9" s="1"/>
  <c r="R581" i="9" s="1"/>
  <c r="R582" i="9" s="1"/>
  <c r="R583" i="9" s="1"/>
  <c r="R584" i="9" s="1"/>
  <c r="R585" i="9" s="1"/>
  <c r="R586" i="9" s="1"/>
  <c r="R587" i="9" s="1"/>
  <c r="R588" i="9" s="1"/>
  <c r="R589" i="9" s="1"/>
  <c r="R590" i="9" s="1"/>
  <c r="R591" i="9" s="1"/>
  <c r="R592" i="9" s="1"/>
  <c r="R593" i="9" s="1"/>
  <c r="R594" i="9" s="1"/>
  <c r="R595" i="9" s="1"/>
  <c r="R596" i="9" s="1"/>
  <c r="R597" i="9" s="1"/>
  <c r="R598" i="9" s="1"/>
  <c r="R599" i="9" s="1"/>
  <c r="R600" i="9" s="1"/>
  <c r="R601" i="9" s="1"/>
  <c r="R602" i="9" s="1"/>
  <c r="R603" i="9" s="1"/>
  <c r="R604" i="9" s="1"/>
  <c r="R605" i="9" s="1"/>
  <c r="R606" i="9" s="1"/>
  <c r="R607" i="9" s="1"/>
  <c r="R608" i="9" s="1"/>
  <c r="R609" i="9" s="1"/>
  <c r="R610" i="9" s="1"/>
  <c r="R611" i="9" s="1"/>
  <c r="R612" i="9" s="1"/>
  <c r="R613" i="9" s="1"/>
  <c r="R614" i="9" s="1"/>
  <c r="R615" i="9" s="1"/>
  <c r="R616" i="9" s="1"/>
  <c r="R617" i="9" s="1"/>
  <c r="R618" i="9" s="1"/>
  <c r="R619" i="9" s="1"/>
  <c r="R620" i="9" s="1"/>
  <c r="R621" i="9" s="1"/>
  <c r="R622" i="9" s="1"/>
  <c r="R623" i="9" s="1"/>
  <c r="R624" i="9" s="1"/>
  <c r="R625" i="9" s="1"/>
  <c r="R626" i="9" s="1"/>
  <c r="R627" i="9" s="1"/>
  <c r="R628" i="9" s="1"/>
  <c r="R629" i="9" s="1"/>
  <c r="R630" i="9" s="1"/>
  <c r="R631" i="9" s="1"/>
  <c r="R632" i="9" s="1"/>
  <c r="R633" i="9" s="1"/>
  <c r="R634" i="9" s="1"/>
  <c r="R635" i="9" s="1"/>
  <c r="R636" i="9" s="1"/>
  <c r="R637" i="9" s="1"/>
  <c r="R638" i="9" s="1"/>
  <c r="R639" i="9" s="1"/>
  <c r="R640" i="9" s="1"/>
  <c r="R641" i="9" s="1"/>
  <c r="R642" i="9" s="1"/>
  <c r="R643" i="9" s="1"/>
  <c r="R644" i="9" s="1"/>
  <c r="R645" i="9" s="1"/>
  <c r="R646" i="9" s="1"/>
  <c r="R647" i="9" s="1"/>
  <c r="R648" i="9" s="1"/>
  <c r="R649" i="9" s="1"/>
  <c r="R650" i="9" s="1"/>
  <c r="R651" i="9" s="1"/>
  <c r="R652" i="9" s="1"/>
  <c r="R653" i="9" s="1"/>
  <c r="R654" i="9" s="1"/>
  <c r="R655" i="9" s="1"/>
  <c r="R656" i="9" s="1"/>
  <c r="R657" i="9" s="1"/>
  <c r="R658" i="9" s="1"/>
  <c r="R659" i="9" s="1"/>
  <c r="R660" i="9" s="1"/>
  <c r="R661" i="9" s="1"/>
  <c r="R662" i="9" s="1"/>
  <c r="AR663" i="9" s="1"/>
  <c r="Q579" i="9"/>
  <c r="Q580" i="9" s="1"/>
  <c r="Q581" i="9" s="1"/>
  <c r="Q582" i="9" s="1"/>
  <c r="Q583" i="9" s="1"/>
  <c r="Q584" i="9" s="1"/>
  <c r="Q585" i="9" s="1"/>
  <c r="Q586" i="9" s="1"/>
  <c r="Q587" i="9" s="1"/>
  <c r="Q588" i="9" s="1"/>
  <c r="Q589" i="9" s="1"/>
  <c r="Q590" i="9" s="1"/>
  <c r="Q591" i="9" s="1"/>
  <c r="Q592" i="9" s="1"/>
  <c r="Q593" i="9" s="1"/>
  <c r="Q594" i="9" s="1"/>
  <c r="Q595" i="9" s="1"/>
  <c r="Q596" i="9" s="1"/>
  <c r="Q597" i="9" s="1"/>
  <c r="Q598" i="9" s="1"/>
  <c r="Q599" i="9" s="1"/>
  <c r="Q600" i="9" s="1"/>
  <c r="Q601" i="9" s="1"/>
  <c r="Q602" i="9" s="1"/>
  <c r="Q603" i="9" s="1"/>
  <c r="Q604" i="9" s="1"/>
  <c r="Q605" i="9" s="1"/>
  <c r="Q606" i="9" s="1"/>
  <c r="Q607" i="9" s="1"/>
  <c r="Q608" i="9" s="1"/>
  <c r="Q609" i="9" s="1"/>
  <c r="Q610" i="9" s="1"/>
  <c r="Q611" i="9" s="1"/>
  <c r="Q612" i="9" s="1"/>
  <c r="Q613" i="9" s="1"/>
  <c r="Q614" i="9" s="1"/>
  <c r="Q615" i="9" s="1"/>
  <c r="Q616" i="9" s="1"/>
  <c r="Q617" i="9" s="1"/>
  <c r="Q618" i="9" s="1"/>
  <c r="Q619" i="9" s="1"/>
  <c r="Q620" i="9" s="1"/>
  <c r="Q621" i="9" s="1"/>
  <c r="Q622" i="9" s="1"/>
  <c r="Q623" i="9" s="1"/>
  <c r="Q624" i="9" s="1"/>
  <c r="Q625" i="9" s="1"/>
  <c r="Q626" i="9" s="1"/>
  <c r="Q627" i="9" s="1"/>
  <c r="Q628" i="9" s="1"/>
  <c r="Q629" i="9" s="1"/>
  <c r="Q630" i="9" s="1"/>
  <c r="Q631" i="9" s="1"/>
  <c r="Q632" i="9" s="1"/>
  <c r="Q633" i="9" s="1"/>
  <c r="Q634" i="9" s="1"/>
  <c r="Q635" i="9" s="1"/>
  <c r="Q636" i="9" s="1"/>
  <c r="Q637" i="9" s="1"/>
  <c r="Q638" i="9" s="1"/>
  <c r="Q639" i="9" s="1"/>
  <c r="Q640" i="9" s="1"/>
  <c r="Q641" i="9" s="1"/>
  <c r="Q642" i="9" s="1"/>
  <c r="Q643" i="9" s="1"/>
  <c r="Q644" i="9" s="1"/>
  <c r="Q645" i="9" s="1"/>
  <c r="Q646" i="9" s="1"/>
  <c r="Q647" i="9" s="1"/>
  <c r="Q648" i="9" s="1"/>
  <c r="Q649" i="9" s="1"/>
  <c r="Q650" i="9" s="1"/>
  <c r="Q651" i="9" s="1"/>
  <c r="Q652" i="9" s="1"/>
  <c r="Q653" i="9" s="1"/>
  <c r="Q654" i="9" s="1"/>
  <c r="Q655" i="9" s="1"/>
  <c r="Q656" i="9" s="1"/>
  <c r="Q657" i="9" s="1"/>
  <c r="Q658" i="9" s="1"/>
  <c r="Q659" i="9" s="1"/>
  <c r="Q660" i="9" s="1"/>
  <c r="Q661" i="9" s="1"/>
  <c r="Q662" i="9" s="1"/>
  <c r="Q663" i="9" s="1"/>
  <c r="Q664" i="9" s="1"/>
  <c r="Q665" i="9" s="1"/>
  <c r="Q666" i="9" s="1"/>
  <c r="Q667" i="9" s="1"/>
  <c r="Q668" i="9" s="1"/>
  <c r="Q669" i="9" s="1"/>
  <c r="Q670" i="9" s="1"/>
  <c r="Q671" i="9" s="1"/>
  <c r="Q672" i="9" s="1"/>
  <c r="Q673" i="9" s="1"/>
  <c r="Q674" i="9" s="1"/>
  <c r="Q675" i="9" s="1"/>
  <c r="Q676" i="9" s="1"/>
  <c r="Q677" i="9" s="1"/>
  <c r="Q678" i="9" s="1"/>
  <c r="Q679" i="9" s="1"/>
  <c r="Q680" i="9" s="1"/>
  <c r="Q681" i="9" s="1"/>
  <c r="Q682" i="9" s="1"/>
  <c r="Q683" i="9" s="1"/>
  <c r="Q684" i="9" s="1"/>
  <c r="Q685" i="9" s="1"/>
  <c r="Q686" i="9" s="1"/>
  <c r="Q687" i="9" s="1"/>
  <c r="Q688" i="9" s="1"/>
  <c r="Q689" i="9" s="1"/>
  <c r="Q690" i="9" s="1"/>
  <c r="Q691" i="9" s="1"/>
  <c r="Q692" i="9" s="1"/>
  <c r="Q693" i="9" s="1"/>
  <c r="Q694" i="9" s="1"/>
  <c r="Q695" i="9" s="1"/>
  <c r="Q696" i="9" s="1"/>
  <c r="Q697" i="9" s="1"/>
  <c r="Q698" i="9" s="1"/>
  <c r="Q699" i="9" s="1"/>
  <c r="Q700" i="9" s="1"/>
  <c r="Q701" i="9" s="1"/>
  <c r="Q702" i="9" s="1"/>
  <c r="Q703" i="9" s="1"/>
  <c r="Q704" i="9" s="1"/>
  <c r="Q705" i="9" s="1"/>
  <c r="Q706" i="9" s="1"/>
  <c r="Q707" i="9" s="1"/>
  <c r="Q708" i="9" s="1"/>
  <c r="Q709" i="9" s="1"/>
  <c r="Q710" i="9" s="1"/>
  <c r="Q711" i="9" s="1"/>
  <c r="Q712" i="9" s="1"/>
  <c r="Q713" i="9" s="1"/>
  <c r="Q714" i="9" s="1"/>
  <c r="Q715" i="9" s="1"/>
  <c r="Q716" i="9" s="1"/>
  <c r="Q717" i="9" s="1"/>
  <c r="Q718" i="9" s="1"/>
  <c r="Q719" i="9" s="1"/>
  <c r="Q720" i="9" s="1"/>
  <c r="Q721" i="9" s="1"/>
  <c r="Q722" i="9" s="1"/>
  <c r="Q723" i="9" s="1"/>
  <c r="Q724" i="9" s="1"/>
  <c r="Q725" i="9" s="1"/>
  <c r="Q726" i="9" s="1"/>
  <c r="Q727" i="9" s="1"/>
  <c r="Q728" i="9" s="1"/>
  <c r="Q729" i="9" s="1"/>
  <c r="Q730" i="9" s="1"/>
  <c r="Q731" i="9" s="1"/>
  <c r="Q732" i="9" s="1"/>
  <c r="Q733" i="9" s="1"/>
  <c r="Q734" i="9" s="1"/>
  <c r="Q735" i="9" s="1"/>
  <c r="Q736" i="9" s="1"/>
  <c r="Q737" i="9" s="1"/>
  <c r="Q738" i="9" s="1"/>
  <c r="Q739" i="9" s="1"/>
  <c r="Q740" i="9" s="1"/>
  <c r="Q741" i="9" s="1"/>
  <c r="Q742" i="9" s="1"/>
  <c r="Q743" i="9" s="1"/>
  <c r="Q744" i="9" s="1"/>
  <c r="Q745" i="9" s="1"/>
  <c r="Q746" i="9" s="1"/>
  <c r="Q747" i="9" s="1"/>
  <c r="Q748" i="9" s="1"/>
  <c r="Q749" i="9" s="1"/>
  <c r="Q750" i="9" s="1"/>
  <c r="Q751" i="9" s="1"/>
  <c r="Q752" i="9" s="1"/>
  <c r="Q753" i="9" s="1"/>
  <c r="Q754" i="9" s="1"/>
  <c r="Q755" i="9" s="1"/>
  <c r="Q756" i="9" s="1"/>
  <c r="Q757" i="9" s="1"/>
  <c r="Q758" i="9" s="1"/>
  <c r="Q759" i="9" s="1"/>
  <c r="Q760" i="9" s="1"/>
  <c r="Q761" i="9" s="1"/>
  <c r="Q762" i="9" s="1"/>
  <c r="Q763" i="9" s="1"/>
  <c r="Q764" i="9" s="1"/>
  <c r="Q765" i="9" s="1"/>
  <c r="Q766" i="9" s="1"/>
  <c r="Q767" i="9" s="1"/>
  <c r="Q768" i="9" s="1"/>
  <c r="Q769" i="9" s="1"/>
  <c r="Q770" i="9" s="1"/>
  <c r="Q771" i="9" s="1"/>
  <c r="Q772" i="9" s="1"/>
  <c r="Q773" i="9" s="1"/>
  <c r="Q774" i="9" s="1"/>
  <c r="Q775" i="9" s="1"/>
  <c r="Q776" i="9" s="1"/>
  <c r="Q777" i="9" s="1"/>
  <c r="Q778" i="9" s="1"/>
  <c r="Q779" i="9" s="1"/>
  <c r="Q780" i="9" s="1"/>
  <c r="Q781" i="9" s="1"/>
  <c r="Q782" i="9" s="1"/>
  <c r="Q783" i="9" s="1"/>
  <c r="Q784" i="9" s="1"/>
  <c r="Q785" i="9" s="1"/>
  <c r="Q786" i="9" s="1"/>
  <c r="Q787" i="9" s="1"/>
  <c r="Q788" i="9" s="1"/>
  <c r="Q789" i="9" s="1"/>
  <c r="Q790" i="9" s="1"/>
  <c r="Q791" i="9" s="1"/>
  <c r="Q792" i="9" s="1"/>
  <c r="Q793" i="9" s="1"/>
  <c r="Q794" i="9" s="1"/>
  <c r="Q795" i="9" s="1"/>
  <c r="Q796" i="9" s="1"/>
  <c r="Q797" i="9" s="1"/>
  <c r="Q798" i="9" s="1"/>
  <c r="Q799" i="9" s="1"/>
  <c r="Q800" i="9" s="1"/>
  <c r="Q801" i="9" s="1"/>
  <c r="Q802" i="9" s="1"/>
  <c r="Q803" i="9" s="1"/>
  <c r="Q804" i="9" s="1"/>
  <c r="Q805" i="9" s="1"/>
  <c r="Q806" i="9" s="1"/>
  <c r="Q807" i="9" s="1"/>
  <c r="Q808" i="9" s="1"/>
  <c r="Q809" i="9" s="1"/>
  <c r="Q810" i="9" s="1"/>
  <c r="Q811" i="9" s="1"/>
  <c r="Q812" i="9" s="1"/>
  <c r="Q813" i="9" s="1"/>
  <c r="Q814" i="9" s="1"/>
  <c r="Q815" i="9" s="1"/>
  <c r="Q816" i="9" s="1"/>
  <c r="Q817" i="9" s="1"/>
  <c r="Q818" i="9" s="1"/>
  <c r="Q819" i="9" s="1"/>
  <c r="Q820" i="9" s="1"/>
  <c r="Q821" i="9" s="1"/>
  <c r="Q822" i="9" s="1"/>
  <c r="Q823" i="9" s="1"/>
  <c r="Q824" i="9" s="1"/>
  <c r="Q825" i="9" s="1"/>
  <c r="Q826" i="9" s="1"/>
  <c r="Q827" i="9" s="1"/>
  <c r="Q828" i="9" s="1"/>
  <c r="Q829" i="9" s="1"/>
  <c r="Q830" i="9" s="1"/>
  <c r="Q831" i="9" s="1"/>
  <c r="Q832" i="9" s="1"/>
  <c r="Q833" i="9" s="1"/>
  <c r="Q834" i="9" s="1"/>
  <c r="Q835" i="9" s="1"/>
  <c r="Q836" i="9" s="1"/>
  <c r="Q837" i="9" s="1"/>
  <c r="Q838" i="9" s="1"/>
  <c r="Q839" i="9" s="1"/>
  <c r="Q840" i="9" s="1"/>
  <c r="Q841" i="9" s="1"/>
  <c r="Q842" i="9" s="1"/>
  <c r="Q843" i="9" s="1"/>
  <c r="Q844" i="9" s="1"/>
  <c r="Q845" i="9" s="1"/>
  <c r="Q846" i="9" s="1"/>
  <c r="Q847" i="9" s="1"/>
  <c r="Q848" i="9" s="1"/>
  <c r="Q849" i="9" s="1"/>
  <c r="Q850" i="9" s="1"/>
  <c r="Q851" i="9" s="1"/>
  <c r="Q852" i="9" s="1"/>
  <c r="Q853" i="9" s="1"/>
  <c r="Q854" i="9" s="1"/>
  <c r="Q855" i="9" s="1"/>
  <c r="Q856" i="9" s="1"/>
  <c r="Q857" i="9" s="1"/>
  <c r="Q858" i="9" s="1"/>
  <c r="Q859" i="9" s="1"/>
  <c r="Q860" i="9" s="1"/>
  <c r="Q861" i="9" s="1"/>
  <c r="Q862" i="9" s="1"/>
  <c r="Q863" i="9" s="1"/>
  <c r="Q864" i="9" s="1"/>
  <c r="Q865" i="9" s="1"/>
  <c r="Q866" i="9" s="1"/>
  <c r="Q867" i="9" s="1"/>
  <c r="Q868" i="9" s="1"/>
  <c r="Q869" i="9" s="1"/>
  <c r="Q870" i="9" s="1"/>
  <c r="Q871" i="9" s="1"/>
  <c r="Q872" i="9" s="1"/>
  <c r="Q873" i="9" s="1"/>
  <c r="Q874" i="9" s="1"/>
  <c r="Q875" i="9" s="1"/>
  <c r="Q876" i="9" s="1"/>
  <c r="Q877" i="9" s="1"/>
  <c r="Q878" i="9" s="1"/>
  <c r="Q879" i="9" s="1"/>
  <c r="Q880" i="9" s="1"/>
  <c r="Q881" i="9" s="1"/>
  <c r="Q882" i="9" s="1"/>
  <c r="Q883" i="9" s="1"/>
  <c r="Q884" i="9" s="1"/>
  <c r="Q885" i="9" s="1"/>
  <c r="Q886" i="9" s="1"/>
  <c r="Q887" i="9" s="1"/>
  <c r="Q888" i="9" s="1"/>
  <c r="Q889" i="9" s="1"/>
  <c r="Q890" i="9" s="1"/>
  <c r="Q891" i="9" s="1"/>
  <c r="Q892" i="9" s="1"/>
  <c r="Q893" i="9" s="1"/>
  <c r="Q894" i="9" s="1"/>
  <c r="Q895" i="9" s="1"/>
  <c r="Q896" i="9" s="1"/>
  <c r="Q897" i="9" s="1"/>
  <c r="Q898" i="9" s="1"/>
  <c r="Q899" i="9" s="1"/>
  <c r="Q900" i="9" s="1"/>
  <c r="Q901" i="9" s="1"/>
  <c r="Q902" i="9" s="1"/>
  <c r="Q903" i="9" s="1"/>
  <c r="Q904" i="9" s="1"/>
  <c r="Q905" i="9" s="1"/>
  <c r="Q906" i="9" s="1"/>
  <c r="Q907" i="9" s="1"/>
  <c r="Q908" i="9" s="1"/>
  <c r="Q909" i="9" s="1"/>
  <c r="Q910" i="9" s="1"/>
  <c r="Q911" i="9" s="1"/>
  <c r="Q912" i="9" s="1"/>
  <c r="Q913" i="9" s="1"/>
  <c r="Q914" i="9" s="1"/>
  <c r="Q915" i="9" s="1"/>
  <c r="Q916" i="9" s="1"/>
  <c r="Q917" i="9" s="1"/>
  <c r="Q918" i="9" s="1"/>
  <c r="Q919" i="9" s="1"/>
  <c r="Q920" i="9" s="1"/>
  <c r="Q921" i="9" s="1"/>
  <c r="Q922" i="9" s="1"/>
  <c r="Q923" i="9" s="1"/>
  <c r="Q924" i="9" s="1"/>
  <c r="Q925" i="9" s="1"/>
  <c r="Q926" i="9" s="1"/>
  <c r="Q927" i="9" s="1"/>
  <c r="Q928" i="9" s="1"/>
  <c r="Q929" i="9" s="1"/>
  <c r="Q930" i="9" s="1"/>
  <c r="Q931" i="9" s="1"/>
  <c r="Q932" i="9" s="1"/>
  <c r="Q933" i="9" s="1"/>
  <c r="Q934" i="9" s="1"/>
  <c r="Q935" i="9" s="1"/>
  <c r="Q936" i="9" s="1"/>
  <c r="Q937" i="9" s="1"/>
  <c r="Q938" i="9" s="1"/>
  <c r="Q939" i="9" s="1"/>
  <c r="Q940" i="9" s="1"/>
  <c r="Q941" i="9" s="1"/>
  <c r="Q942" i="9" s="1"/>
  <c r="Q943" i="9" s="1"/>
  <c r="Q944" i="9" s="1"/>
  <c r="Q945" i="9" s="1"/>
  <c r="Q946" i="9" s="1"/>
  <c r="Q947" i="9" s="1"/>
  <c r="Q948" i="9" s="1"/>
  <c r="Q949" i="9" s="1"/>
  <c r="Q950" i="9" s="1"/>
  <c r="Q951" i="9" s="1"/>
  <c r="Q952" i="9" s="1"/>
  <c r="Q953" i="9" s="1"/>
  <c r="Q954" i="9" s="1"/>
  <c r="Q955" i="9" s="1"/>
  <c r="Q956" i="9" s="1"/>
  <c r="Q957" i="9" s="1"/>
  <c r="Q958" i="9" s="1"/>
  <c r="Q959" i="9" s="1"/>
  <c r="Q960" i="9" s="1"/>
  <c r="Q961" i="9" s="1"/>
  <c r="Q962" i="9" s="1"/>
  <c r="Q963" i="9" s="1"/>
  <c r="Q964" i="9" s="1"/>
  <c r="Q965" i="9" s="1"/>
  <c r="Q966" i="9" s="1"/>
  <c r="Q967" i="9" s="1"/>
  <c r="Q968" i="9" s="1"/>
  <c r="Q969" i="9" s="1"/>
  <c r="Q970" i="9" s="1"/>
  <c r="Q971" i="9" s="1"/>
  <c r="Q972" i="9" s="1"/>
  <c r="Q973" i="9" s="1"/>
  <c r="Q974" i="9" s="1"/>
  <c r="Q975" i="9" s="1"/>
  <c r="Q976" i="9" s="1"/>
  <c r="Q977" i="9" s="1"/>
  <c r="Q978" i="9" s="1"/>
  <c r="Q979" i="9" s="1"/>
  <c r="Q980" i="9" s="1"/>
  <c r="Q981" i="9" s="1"/>
  <c r="Q982" i="9" s="1"/>
  <c r="Q983" i="9" s="1"/>
  <c r="Q984" i="9" s="1"/>
  <c r="Q985" i="9" s="1"/>
  <c r="Q986" i="9" s="1"/>
  <c r="Q987" i="9" s="1"/>
  <c r="Q988" i="9" s="1"/>
  <c r="Q989" i="9" s="1"/>
  <c r="Q990" i="9" s="1"/>
  <c r="Q991" i="9" s="1"/>
  <c r="Q992" i="9" s="1"/>
  <c r="Q993" i="9" s="1"/>
  <c r="Q994" i="9" s="1"/>
  <c r="Q995" i="9" s="1"/>
  <c r="Q996" i="9" s="1"/>
  <c r="Q997" i="9" s="1"/>
  <c r="Q998" i="9" s="1"/>
  <c r="Q999" i="9" s="1"/>
  <c r="Q1000" i="9" s="1"/>
  <c r="Q1001" i="9" s="1"/>
  <c r="Q1002" i="9" s="1"/>
  <c r="Q1003" i="9" s="1"/>
  <c r="Q1004" i="9" s="1"/>
  <c r="Q1005" i="9" s="1"/>
  <c r="Q1006" i="9" s="1"/>
  <c r="Q1007" i="9" s="1"/>
  <c r="Q1008" i="9" s="1"/>
  <c r="Q1009" i="9" s="1"/>
  <c r="Q1010" i="9" s="1"/>
  <c r="Q1011" i="9" s="1"/>
  <c r="Q1012" i="9" s="1"/>
  <c r="Q1013" i="9" s="1"/>
  <c r="Q1014" i="9" s="1"/>
  <c r="Q1015" i="9" s="1"/>
  <c r="Q1016" i="9" s="1"/>
  <c r="Q1017" i="9" s="1"/>
  <c r="Q1018" i="9" s="1"/>
  <c r="Q1019" i="9" s="1"/>
  <c r="Q1020" i="9" s="1"/>
  <c r="Q1021" i="9" s="1"/>
  <c r="Q1022" i="9" s="1"/>
  <c r="Q1023" i="9" s="1"/>
  <c r="Q1024" i="9" s="1"/>
  <c r="Q1025" i="9" s="1"/>
  <c r="Q1026" i="9" s="1"/>
  <c r="Q1027" i="9" s="1"/>
  <c r="Q1028" i="9" s="1"/>
  <c r="Q1029" i="9" s="1"/>
  <c r="Q1030" i="9" s="1"/>
  <c r="Q1031" i="9" s="1"/>
  <c r="Q1032" i="9" s="1"/>
  <c r="Q1033" i="9" s="1"/>
  <c r="Q1034" i="9" s="1"/>
  <c r="Q1035" i="9" s="1"/>
  <c r="Q1036" i="9" s="1"/>
  <c r="Q1037" i="9" s="1"/>
  <c r="Q1038" i="9" s="1"/>
  <c r="Q1039" i="9" s="1"/>
  <c r="Q1040" i="9" s="1"/>
  <c r="Q1041" i="9" s="1"/>
  <c r="Q1042" i="9" s="1"/>
  <c r="Q1043" i="9" s="1"/>
  <c r="Q1044" i="9" s="1"/>
  <c r="Q1045" i="9" s="1"/>
  <c r="Q1046" i="9" s="1"/>
  <c r="Q1047" i="9" s="1"/>
  <c r="Q1048" i="9" s="1"/>
  <c r="Q1049" i="9" s="1"/>
  <c r="Q1050" i="9" s="1"/>
  <c r="Q1051" i="9" s="1"/>
  <c r="Q1052" i="9" s="1"/>
  <c r="Q1053" i="9" s="1"/>
  <c r="Q1054" i="9" s="1"/>
  <c r="Q1055" i="9" s="1"/>
  <c r="Q1056" i="9" s="1"/>
  <c r="Q1057" i="9" s="1"/>
  <c r="Q1058" i="9" s="1"/>
  <c r="Q1059" i="9" s="1"/>
  <c r="Q1060" i="9" s="1"/>
  <c r="Q1061" i="9" s="1"/>
  <c r="Q1062" i="9" s="1"/>
  <c r="Q1063" i="9" s="1"/>
  <c r="Q1064" i="9" s="1"/>
  <c r="Q1065" i="9" s="1"/>
  <c r="Q1066" i="9" s="1"/>
  <c r="Q1067" i="9" s="1"/>
  <c r="Q1068" i="9" s="1"/>
  <c r="Q1069" i="9" s="1"/>
  <c r="Q1070" i="9" s="1"/>
  <c r="Q1071" i="9" s="1"/>
  <c r="Q1072" i="9" s="1"/>
  <c r="Q1073" i="9" s="1"/>
  <c r="Q1074" i="9" s="1"/>
  <c r="Q1075" i="9" s="1"/>
  <c r="Q1076" i="9" s="1"/>
  <c r="Q1077" i="9" s="1"/>
  <c r="Q1078" i="9" s="1"/>
  <c r="Q1079" i="9" s="1"/>
  <c r="Q1080" i="9" s="1"/>
  <c r="Q1081" i="9" s="1"/>
  <c r="Q1082" i="9" s="1"/>
  <c r="Q1083" i="9" s="1"/>
  <c r="Q1084" i="9" s="1"/>
  <c r="Q1085" i="9" s="1"/>
  <c r="Q1086" i="9" s="1"/>
  <c r="Q1087" i="9" s="1"/>
  <c r="Q1088" i="9" s="1"/>
  <c r="Q1089" i="9" s="1"/>
  <c r="Q1090" i="9" s="1"/>
  <c r="Q1091" i="9" s="1"/>
  <c r="Q1092" i="9" s="1"/>
  <c r="Q1093" i="9" s="1"/>
  <c r="Q1094" i="9" s="1"/>
  <c r="Q1095" i="9" s="1"/>
  <c r="Q1096" i="9" s="1"/>
  <c r="Q1097" i="9" s="1"/>
  <c r="Q1098" i="9" s="1"/>
  <c r="Q1099" i="9" s="1"/>
  <c r="Q1100" i="9" s="1"/>
  <c r="Q1101" i="9" s="1"/>
  <c r="Q1102" i="9" s="1"/>
  <c r="Q1103" i="9" s="1"/>
  <c r="Q1104" i="9" s="1"/>
  <c r="Q1105" i="9" s="1"/>
  <c r="Q1106" i="9" s="1"/>
  <c r="Q1107" i="9" s="1"/>
  <c r="Q1108" i="9" s="1"/>
  <c r="Q1109" i="9" s="1"/>
  <c r="Q1110" i="9" s="1"/>
  <c r="Q1111" i="9" s="1"/>
  <c r="Q1112" i="9" s="1"/>
  <c r="Q1113" i="9" s="1"/>
  <c r="Q1114" i="9" s="1"/>
  <c r="Q1115" i="9" s="1"/>
  <c r="Q1116" i="9" s="1"/>
  <c r="Q1117" i="9" s="1"/>
  <c r="Q1118" i="9" s="1"/>
  <c r="Q1119" i="9" s="1"/>
  <c r="Q1120" i="9" s="1"/>
  <c r="Q1121" i="9" s="1"/>
  <c r="Q1122" i="9" s="1"/>
  <c r="Q1123" i="9" s="1"/>
  <c r="Q1124" i="9" s="1"/>
  <c r="Q1125" i="9" s="1"/>
  <c r="Q1126" i="9" s="1"/>
  <c r="Q1127" i="9" s="1"/>
  <c r="Q1128" i="9" s="1"/>
  <c r="Q1129" i="9" s="1"/>
  <c r="Q1130" i="9" s="1"/>
  <c r="Q1131" i="9" s="1"/>
  <c r="Q1132" i="9" s="1"/>
  <c r="Q1133" i="9" s="1"/>
  <c r="Q1134" i="9" s="1"/>
  <c r="Q1135" i="9" s="1"/>
  <c r="Q1136" i="9" s="1"/>
  <c r="Q1137" i="9" s="1"/>
  <c r="Q1138" i="9" s="1"/>
  <c r="Q1139" i="9" s="1"/>
  <c r="Q1140" i="9" s="1"/>
  <c r="Q1141" i="9" s="1"/>
  <c r="Q1142" i="9" s="1"/>
  <c r="Q1143" i="9" s="1"/>
  <c r="Q1144" i="9" s="1"/>
  <c r="Q1145" i="9" s="1"/>
  <c r="Q1146" i="9" s="1"/>
  <c r="Q1147" i="9" s="1"/>
  <c r="Q1148" i="9" s="1"/>
  <c r="Q1149" i="9" s="1"/>
  <c r="Q1150" i="9" s="1"/>
  <c r="Q1151" i="9" s="1"/>
  <c r="Q1152" i="9" s="1"/>
  <c r="Q1153" i="9" s="1"/>
  <c r="Q1154" i="9" s="1"/>
  <c r="Q1155" i="9" s="1"/>
  <c r="Q1156" i="9" s="1"/>
  <c r="Q1157" i="9" s="1"/>
  <c r="Q1158" i="9" s="1"/>
  <c r="Q1159" i="9" s="1"/>
  <c r="Q1160" i="9" s="1"/>
  <c r="Q1161" i="9" s="1"/>
  <c r="Q1162" i="9" s="1"/>
  <c r="Q1163" i="9" s="1"/>
  <c r="Q1164" i="9" s="1"/>
  <c r="Q1165" i="9" s="1"/>
  <c r="Q1166" i="9" s="1"/>
  <c r="Q1167" i="9" s="1"/>
  <c r="Q1168" i="9" s="1"/>
  <c r="Q1169" i="9" s="1"/>
  <c r="Q1170" i="9" s="1"/>
  <c r="Q1171" i="9" s="1"/>
  <c r="Q1172" i="9" s="1"/>
  <c r="Q1173" i="9" s="1"/>
  <c r="Q1174" i="9" s="1"/>
  <c r="Q1175" i="9" s="1"/>
  <c r="Q1176" i="9" s="1"/>
  <c r="Q1177" i="9" s="1"/>
  <c r="Q1178" i="9" s="1"/>
  <c r="Q1179" i="9" s="1"/>
  <c r="Q1180" i="9" s="1"/>
  <c r="Q1181" i="9" s="1"/>
  <c r="Q1182" i="9" s="1"/>
  <c r="Q1183" i="9" s="1"/>
  <c r="Q1184" i="9" s="1"/>
  <c r="Q1185" i="9" s="1"/>
  <c r="Q1186" i="9" s="1"/>
  <c r="Q1187" i="9" s="1"/>
  <c r="Q1188" i="9" s="1"/>
  <c r="Q1189" i="9" s="1"/>
  <c r="Q1190" i="9" s="1"/>
  <c r="Q1191" i="9" s="1"/>
  <c r="Q1192" i="9" s="1"/>
  <c r="Q1193" i="9" s="1"/>
  <c r="Q1194" i="9" s="1"/>
  <c r="Q1195" i="9" s="1"/>
  <c r="Q1196" i="9" s="1"/>
  <c r="Q1197" i="9" s="1"/>
  <c r="Q1198" i="9" s="1"/>
  <c r="Q1199" i="9" s="1"/>
  <c r="Q1200" i="9" s="1"/>
  <c r="Q1201" i="9" s="1"/>
  <c r="Q1202" i="9" s="1"/>
  <c r="Q1203" i="9" s="1"/>
  <c r="Q1204" i="9" s="1"/>
  <c r="Q1205" i="9" s="1"/>
  <c r="Q1206" i="9" s="1"/>
  <c r="Q1207" i="9" s="1"/>
  <c r="Q1208" i="9" s="1"/>
  <c r="Q1209" i="9" s="1"/>
  <c r="Q1210" i="9" s="1"/>
  <c r="Q1211" i="9" s="1"/>
  <c r="Q1212" i="9" s="1"/>
  <c r="Q1213" i="9" s="1"/>
  <c r="Q1214" i="9" s="1"/>
  <c r="Q1215" i="9" s="1"/>
  <c r="Q1216" i="9" s="1"/>
  <c r="Q1217" i="9" s="1"/>
  <c r="Q1218" i="9" s="1"/>
  <c r="Q1219" i="9" s="1"/>
  <c r="Q1220" i="9" s="1"/>
  <c r="Q1221" i="9" s="1"/>
  <c r="Q1222" i="9" s="1"/>
  <c r="Q1223" i="9" s="1"/>
  <c r="Q1224" i="9" s="1"/>
  <c r="Q1225" i="9" s="1"/>
  <c r="Q1226" i="9" s="1"/>
  <c r="Q1227" i="9" s="1"/>
  <c r="Q1228" i="9" s="1"/>
  <c r="Q1229" i="9" s="1"/>
  <c r="Q1230" i="9" s="1"/>
  <c r="Q1231" i="9" s="1"/>
  <c r="Q1232" i="9" s="1"/>
  <c r="Q1233" i="9" s="1"/>
  <c r="Q1234" i="9" s="1"/>
  <c r="Q1235" i="9" s="1"/>
  <c r="Q1236" i="9" s="1"/>
  <c r="Q1237" i="9" s="1"/>
  <c r="Q1238" i="9" s="1"/>
  <c r="Q1239" i="9" s="1"/>
  <c r="Q1240" i="9" s="1"/>
  <c r="Q1241" i="9" s="1"/>
  <c r="Q1242" i="9" s="1"/>
  <c r="Q1243" i="9" s="1"/>
  <c r="Q1244" i="9" s="1"/>
  <c r="Q1245" i="9" s="1"/>
  <c r="Q1246" i="9" s="1"/>
  <c r="Q1247" i="9" s="1"/>
  <c r="Q1248" i="9" s="1"/>
  <c r="Q1249" i="9" s="1"/>
  <c r="Q1250" i="9" s="1"/>
  <c r="Q1251" i="9" s="1"/>
  <c r="Q1252" i="9" s="1"/>
  <c r="Q1253" i="9" s="1"/>
  <c r="Q1254" i="9" s="1"/>
  <c r="Q1255" i="9" s="1"/>
  <c r="Q1256" i="9" s="1"/>
  <c r="Q1257" i="9" s="1"/>
  <c r="Q1258" i="9" s="1"/>
  <c r="Q1259" i="9" s="1"/>
  <c r="Q1260" i="9" s="1"/>
  <c r="Q1261" i="9" s="1"/>
  <c r="Q1262" i="9" s="1"/>
  <c r="Q1263" i="9" s="1"/>
  <c r="Q1264" i="9" s="1"/>
  <c r="Q1265" i="9" s="1"/>
  <c r="Q1266" i="9" s="1"/>
  <c r="Q1267" i="9" s="1"/>
  <c r="Q1268" i="9" s="1"/>
  <c r="Q1269" i="9" s="1"/>
  <c r="Q1270" i="9" s="1"/>
  <c r="Q1271" i="9" s="1"/>
  <c r="Q1272" i="9" s="1"/>
  <c r="Q1273" i="9" s="1"/>
  <c r="Q1274" i="9" s="1"/>
  <c r="Q1275" i="9" s="1"/>
  <c r="Q1276" i="9" s="1"/>
  <c r="Q1277" i="9" s="1"/>
  <c r="Q1278" i="9" s="1"/>
  <c r="Q1279" i="9" s="1"/>
  <c r="Q1280" i="9" s="1"/>
  <c r="Q1281" i="9" s="1"/>
  <c r="Q1282" i="9" s="1"/>
  <c r="Q1283" i="9" s="1"/>
  <c r="Q1284" i="9" s="1"/>
  <c r="Q1285" i="9" s="1"/>
  <c r="Q1286" i="9" s="1"/>
  <c r="Q1287" i="9" s="1"/>
  <c r="Q1288" i="9" s="1"/>
  <c r="Q1289" i="9" s="1"/>
  <c r="Q1290" i="9" s="1"/>
  <c r="Q1291" i="9" s="1"/>
  <c r="Q1292" i="9" s="1"/>
  <c r="Q1293" i="9" s="1"/>
  <c r="Q1294" i="9" s="1"/>
  <c r="Q1295" i="9" s="1"/>
  <c r="Q1296" i="9" s="1"/>
  <c r="Q1297" i="9" s="1"/>
  <c r="Q1298" i="9" s="1"/>
  <c r="Q1299" i="9" s="1"/>
  <c r="Q1300" i="9" s="1"/>
  <c r="Q1301" i="9" s="1"/>
  <c r="Q1302" i="9" s="1"/>
  <c r="Q1303" i="9" s="1"/>
  <c r="Q1304" i="9" s="1"/>
  <c r="Q1305" i="9" s="1"/>
  <c r="Q1306" i="9" s="1"/>
  <c r="Q1307" i="9" s="1"/>
  <c r="Q1308" i="9" s="1"/>
  <c r="Q1309" i="9" s="1"/>
  <c r="Q1310" i="9" s="1"/>
  <c r="Q1311" i="9" s="1"/>
  <c r="Q1312" i="9" s="1"/>
  <c r="Q1313" i="9" s="1"/>
  <c r="Q1314" i="9" s="1"/>
  <c r="Q1315" i="9" s="1"/>
  <c r="Q1316" i="9" s="1"/>
  <c r="Q1317" i="9" s="1"/>
  <c r="Q1318" i="9" s="1"/>
  <c r="Q1319" i="9" s="1"/>
  <c r="Q1320" i="9" s="1"/>
  <c r="Q1321" i="9" s="1"/>
  <c r="Q1322" i="9" s="1"/>
  <c r="Q1323" i="9" s="1"/>
  <c r="Q1324" i="9" s="1"/>
  <c r="Q1325" i="9" s="1"/>
  <c r="Q1326" i="9" s="1"/>
  <c r="Q1327" i="9" s="1"/>
  <c r="Q1328" i="9" s="1"/>
  <c r="Q1329" i="9" s="1"/>
  <c r="Q1330" i="9" s="1"/>
  <c r="Q1331" i="9" s="1"/>
  <c r="Q1332" i="9" s="1"/>
  <c r="Q1333" i="9" s="1"/>
  <c r="Q1334" i="9" s="1"/>
  <c r="Q1335" i="9" s="1"/>
  <c r="Q1336" i="9" s="1"/>
  <c r="Q1337" i="9" s="1"/>
  <c r="Q1338" i="9" s="1"/>
  <c r="Q1339" i="9" s="1"/>
  <c r="Q1340" i="9" s="1"/>
  <c r="Q1341" i="9" s="1"/>
  <c r="Q1342" i="9" s="1"/>
  <c r="Q1343" i="9" s="1"/>
  <c r="Q1344" i="9" s="1"/>
  <c r="Q1345" i="9" s="1"/>
  <c r="Q1346" i="9" s="1"/>
  <c r="Q1347" i="9" s="1"/>
  <c r="Q1348" i="9" s="1"/>
  <c r="Q1349" i="9" s="1"/>
  <c r="Q1350" i="9" s="1"/>
  <c r="Q1351" i="9" s="1"/>
  <c r="Q1352" i="9" s="1"/>
  <c r="Q1353" i="9" s="1"/>
  <c r="Q1354" i="9" s="1"/>
  <c r="Q1355" i="9" s="1"/>
  <c r="Q1356" i="9" s="1"/>
  <c r="Q1357" i="9" s="1"/>
  <c r="Q1358" i="9" s="1"/>
  <c r="Q1359" i="9" s="1"/>
  <c r="Q1360" i="9" s="1"/>
  <c r="Q1361" i="9" s="1"/>
  <c r="Q1362" i="9" s="1"/>
  <c r="Q1363" i="9" s="1"/>
  <c r="Q1364" i="9" s="1"/>
  <c r="Q1365" i="9" s="1"/>
  <c r="Q1366" i="9" s="1"/>
  <c r="Q1367" i="9" s="1"/>
  <c r="Q1368" i="9" s="1"/>
  <c r="Q1369" i="9" s="1"/>
  <c r="Q1370" i="9" s="1"/>
  <c r="Q1371" i="9" s="1"/>
  <c r="Q1372" i="9" s="1"/>
  <c r="Q1373" i="9" s="1"/>
  <c r="Q1374" i="9" s="1"/>
  <c r="Q1375" i="9" s="1"/>
  <c r="Q1376" i="9" s="1"/>
  <c r="Q1377" i="9" s="1"/>
  <c r="Q1378" i="9" s="1"/>
  <c r="Q1379" i="9" s="1"/>
  <c r="Q1380" i="9" s="1"/>
  <c r="Q1381" i="9" s="1"/>
  <c r="Q1382" i="9" s="1"/>
  <c r="Q1383" i="9" s="1"/>
  <c r="Q1384" i="9" s="1"/>
  <c r="Q1385" i="9" s="1"/>
  <c r="Q1386" i="9" s="1"/>
  <c r="Q1387" i="9" s="1"/>
  <c r="Q1388" i="9" s="1"/>
  <c r="Q1389" i="9" s="1"/>
  <c r="Q1390" i="9" s="1"/>
  <c r="Q1391" i="9" s="1"/>
  <c r="Q1392" i="9" s="1"/>
  <c r="Q1393" i="9" s="1"/>
  <c r="Q1394" i="9" s="1"/>
  <c r="Q1395" i="9" s="1"/>
  <c r="Q1396" i="9" s="1"/>
  <c r="Q1397" i="9" s="1"/>
  <c r="Q1398" i="9" s="1"/>
  <c r="Q1399" i="9" s="1"/>
  <c r="Q1400" i="9" s="1"/>
  <c r="Q1401" i="9" s="1"/>
  <c r="Q1402" i="9" s="1"/>
  <c r="Q1403" i="9" s="1"/>
  <c r="Q1404" i="9" s="1"/>
  <c r="Q1405" i="9" s="1"/>
  <c r="Q1406" i="9" s="1"/>
  <c r="Q1407" i="9" s="1"/>
  <c r="Q1408" i="9" s="1"/>
  <c r="Q1409" i="9" s="1"/>
  <c r="Q1410" i="9" s="1"/>
  <c r="Q1411" i="9" s="1"/>
  <c r="Q1412" i="9" s="1"/>
  <c r="Q1413" i="9" s="1"/>
  <c r="Q1414" i="9" s="1"/>
  <c r="Q1415" i="9" s="1"/>
  <c r="Q1416" i="9" s="1"/>
  <c r="Q1417" i="9" s="1"/>
  <c r="Q1418" i="9" s="1"/>
  <c r="Q1419" i="9" s="1"/>
  <c r="Q1420" i="9" s="1"/>
  <c r="Q1421" i="9" s="1"/>
  <c r="Q1422" i="9" s="1"/>
  <c r="Q1423" i="9" s="1"/>
  <c r="Q1424" i="9" s="1"/>
  <c r="Q1425" i="9" s="1"/>
  <c r="Q1426" i="9" s="1"/>
  <c r="Q1427" i="9" s="1"/>
  <c r="Q1428" i="9" s="1"/>
  <c r="Q1429" i="9" s="1"/>
  <c r="Q1430" i="9" s="1"/>
  <c r="Q1431" i="9" s="1"/>
  <c r="Q1432" i="9" s="1"/>
  <c r="Q1433" i="9" s="1"/>
  <c r="Q1434" i="9" s="1"/>
  <c r="Q1435" i="9" s="1"/>
  <c r="Q1436" i="9" s="1"/>
  <c r="Q1437" i="9" s="1"/>
  <c r="Q1438" i="9" s="1"/>
  <c r="Q1439" i="9" s="1"/>
  <c r="Q1440" i="9" s="1"/>
  <c r="Q1441" i="9" s="1"/>
  <c r="Q1442" i="9" s="1"/>
  <c r="Q1443" i="9" s="1"/>
  <c r="Q1444" i="9" s="1"/>
  <c r="Q1445" i="9" s="1"/>
  <c r="Q1446" i="9" s="1"/>
  <c r="Q1447" i="9" s="1"/>
  <c r="Q1448" i="9" s="1"/>
  <c r="Q1449" i="9" s="1"/>
  <c r="Q1450" i="9" s="1"/>
  <c r="Q1451" i="9" s="1"/>
  <c r="Q1452" i="9" s="1"/>
  <c r="Q1453" i="9" s="1"/>
  <c r="Q1454" i="9" s="1"/>
  <c r="Q1455" i="9" s="1"/>
  <c r="Q1456" i="9" s="1"/>
  <c r="Q1457" i="9" s="1"/>
  <c r="Q1458" i="9" s="1"/>
  <c r="Q1459" i="9" s="1"/>
  <c r="Q1460" i="9" s="1"/>
  <c r="Q1461" i="9" s="1"/>
  <c r="Q1462" i="9" s="1"/>
  <c r="Q1463" i="9" s="1"/>
  <c r="Q1464" i="9" s="1"/>
  <c r="Q1465" i="9" s="1"/>
  <c r="Q1466" i="9" s="1"/>
  <c r="Q1467" i="9" s="1"/>
  <c r="Q1468" i="9" s="1"/>
  <c r="Q1469" i="9" s="1"/>
  <c r="Q1470" i="9" s="1"/>
  <c r="Q1471" i="9" s="1"/>
  <c r="Q1472" i="9" s="1"/>
  <c r="Q1473" i="9" s="1"/>
  <c r="Q1474" i="9" s="1"/>
  <c r="Q1475" i="9" s="1"/>
  <c r="Q1476" i="9" s="1"/>
  <c r="Q1477" i="9" s="1"/>
  <c r="Q1478" i="9" s="1"/>
  <c r="Q1479" i="9" s="1"/>
  <c r="Q1480" i="9" s="1"/>
  <c r="Q1481" i="9" s="1"/>
  <c r="Q1482" i="9" s="1"/>
  <c r="Q1483" i="9" s="1"/>
  <c r="Q1484" i="9" s="1"/>
  <c r="Q1485" i="9" s="1"/>
  <c r="Q1486" i="9" s="1"/>
  <c r="Q1487" i="9" s="1"/>
  <c r="Q1488" i="9" s="1"/>
  <c r="Q1489" i="9" s="1"/>
  <c r="Q1490" i="9" s="1"/>
  <c r="Q1491" i="9" s="1"/>
  <c r="Q1492" i="9" s="1"/>
  <c r="Q1493" i="9" s="1"/>
  <c r="Q1494" i="9" s="1"/>
  <c r="Q1495" i="9" s="1"/>
  <c r="Q1496" i="9" s="1"/>
  <c r="Q1497" i="9" s="1"/>
  <c r="Q1498" i="9" s="1"/>
  <c r="Q1499" i="9" s="1"/>
  <c r="Q1500" i="9" s="1"/>
  <c r="Q1501" i="9" s="1"/>
  <c r="Q1502" i="9" s="1"/>
  <c r="Q1503" i="9" s="1"/>
  <c r="Q1504" i="9" s="1"/>
  <c r="Q1505" i="9" s="1"/>
  <c r="Q1506" i="9" s="1"/>
  <c r="Q1507" i="9" s="1"/>
  <c r="Q1508" i="9" s="1"/>
  <c r="Q1509" i="9" s="1"/>
  <c r="Q1510" i="9" s="1"/>
  <c r="Q1511" i="9" s="1"/>
  <c r="Q1512" i="9" s="1"/>
  <c r="Q1513" i="9" s="1"/>
  <c r="Q1514" i="9" s="1"/>
  <c r="Q1515" i="9" s="1"/>
  <c r="Q1516" i="9" s="1"/>
  <c r="V602" i="9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A33" i="9"/>
  <c r="F32" i="9"/>
  <c r="C32" i="9"/>
  <c r="B32" i="9"/>
  <c r="AR602" i="9"/>
  <c r="B79" i="9"/>
  <c r="C79" i="9"/>
  <c r="A80" i="9"/>
  <c r="A93" i="9"/>
  <c r="B92" i="9"/>
  <c r="C92" i="9"/>
  <c r="C182" i="9"/>
  <c r="B182" i="9"/>
  <c r="A183" i="9"/>
  <c r="E216" i="9"/>
  <c r="E215" i="9"/>
  <c r="D147" i="9"/>
  <c r="F146" i="9"/>
  <c r="D161" i="9"/>
  <c r="F160" i="9"/>
  <c r="A110" i="9"/>
  <c r="C109" i="9"/>
  <c r="B109" i="9"/>
  <c r="B15" i="20"/>
  <c r="B420" i="9"/>
  <c r="C123" i="9"/>
  <c r="A124" i="9"/>
  <c r="B123" i="9"/>
  <c r="A48" i="9"/>
  <c r="F47" i="9"/>
  <c r="C47" i="9"/>
  <c r="B47" i="9"/>
  <c r="B137" i="9"/>
  <c r="A138" i="9"/>
  <c r="C137" i="9"/>
  <c r="D119" i="9"/>
  <c r="F118" i="9"/>
  <c r="D105" i="9"/>
  <c r="F104" i="9"/>
  <c r="D77" i="9"/>
  <c r="F76" i="9"/>
  <c r="C153" i="9"/>
  <c r="A154" i="9"/>
  <c r="B153" i="9"/>
  <c r="D133" i="9"/>
  <c r="F132" i="9"/>
  <c r="A199" i="9"/>
  <c r="C198" i="9"/>
  <c r="B198" i="9"/>
  <c r="D189" i="9"/>
  <c r="F188" i="9"/>
  <c r="C168" i="9"/>
  <c r="A169" i="9"/>
  <c r="B168" i="9"/>
  <c r="D175" i="9"/>
  <c r="F174" i="9"/>
  <c r="D91" i="9"/>
  <c r="F90" i="9"/>
  <c r="C62" i="9"/>
  <c r="B62" i="9"/>
  <c r="A63" i="9"/>
  <c r="AR664" i="9" l="1"/>
  <c r="S724" i="9"/>
  <c r="S725" i="9" s="1"/>
  <c r="S726" i="9" s="1"/>
  <c r="S727" i="9" s="1"/>
  <c r="S728" i="9" s="1"/>
  <c r="S729" i="9" s="1"/>
  <c r="S730" i="9" s="1"/>
  <c r="S731" i="9" s="1"/>
  <c r="S732" i="9" s="1"/>
  <c r="S733" i="9" s="1"/>
  <c r="S734" i="9" s="1"/>
  <c r="S735" i="9" s="1"/>
  <c r="S736" i="9" s="1"/>
  <c r="S737" i="9" s="1"/>
  <c r="S738" i="9" s="1"/>
  <c r="S739" i="9" s="1"/>
  <c r="S740" i="9" s="1"/>
  <c r="S741" i="9" s="1"/>
  <c r="S742" i="9" s="1"/>
  <c r="S743" i="9" s="1"/>
  <c r="S744" i="9" s="1"/>
  <c r="S745" i="9" s="1"/>
  <c r="S746" i="9" s="1"/>
  <c r="S747" i="9" s="1"/>
  <c r="S748" i="9" s="1"/>
  <c r="S749" i="9" s="1"/>
  <c r="S750" i="9" s="1"/>
  <c r="S751" i="9" s="1"/>
  <c r="S752" i="9" s="1"/>
  <c r="S753" i="9" s="1"/>
  <c r="S754" i="9" s="1"/>
  <c r="S755" i="9" s="1"/>
  <c r="S756" i="9" s="1"/>
  <c r="S757" i="9" s="1"/>
  <c r="S758" i="9" s="1"/>
  <c r="S759" i="9" s="1"/>
  <c r="S760" i="9" s="1"/>
  <c r="S761" i="9" s="1"/>
  <c r="S762" i="9" s="1"/>
  <c r="S763" i="9" s="1"/>
  <c r="S764" i="9" s="1"/>
  <c r="S765" i="9" s="1"/>
  <c r="S766" i="9" s="1"/>
  <c r="S767" i="9" s="1"/>
  <c r="S768" i="9" s="1"/>
  <c r="S769" i="9" s="1"/>
  <c r="S770" i="9" s="1"/>
  <c r="S771" i="9" s="1"/>
  <c r="S772" i="9" s="1"/>
  <c r="S773" i="9" s="1"/>
  <c r="S774" i="9" s="1"/>
  <c r="S775" i="9" s="1"/>
  <c r="S776" i="9" s="1"/>
  <c r="S777" i="9" s="1"/>
  <c r="S778" i="9" s="1"/>
  <c r="S779" i="9" s="1"/>
  <c r="S780" i="9" s="1"/>
  <c r="S781" i="9" s="1"/>
  <c r="S782" i="9" s="1"/>
  <c r="S783" i="9" s="1"/>
  <c r="S784" i="9" s="1"/>
  <c r="AR725" i="9"/>
  <c r="D62" i="9"/>
  <c r="F61" i="9"/>
  <c r="T664" i="9"/>
  <c r="T665" i="9" s="1"/>
  <c r="T666" i="9" s="1"/>
  <c r="T667" i="9" s="1"/>
  <c r="T668" i="9" s="1"/>
  <c r="T669" i="9" s="1"/>
  <c r="T670" i="9" s="1"/>
  <c r="T671" i="9" s="1"/>
  <c r="T672" i="9" s="1"/>
  <c r="T673" i="9" s="1"/>
  <c r="T674" i="9" s="1"/>
  <c r="T675" i="9" s="1"/>
  <c r="T676" i="9" s="1"/>
  <c r="T677" i="9" s="1"/>
  <c r="T678" i="9" s="1"/>
  <c r="T679" i="9" s="1"/>
  <c r="T680" i="9" s="1"/>
  <c r="T681" i="9" s="1"/>
  <c r="T682" i="9" s="1"/>
  <c r="T683" i="9" s="1"/>
  <c r="T684" i="9" s="1"/>
  <c r="T685" i="9" s="1"/>
  <c r="T686" i="9" s="1"/>
  <c r="T687" i="9" s="1"/>
  <c r="T688" i="9" s="1"/>
  <c r="T689" i="9" s="1"/>
  <c r="T690" i="9" s="1"/>
  <c r="T691" i="9" s="1"/>
  <c r="T692" i="9" s="1"/>
  <c r="T693" i="9" s="1"/>
  <c r="T694" i="9" s="1"/>
  <c r="T695" i="9" s="1"/>
  <c r="T696" i="9" s="1"/>
  <c r="T697" i="9" s="1"/>
  <c r="T698" i="9" s="1"/>
  <c r="T699" i="9" s="1"/>
  <c r="T700" i="9" s="1"/>
  <c r="T701" i="9" s="1"/>
  <c r="T702" i="9" s="1"/>
  <c r="T703" i="9" s="1"/>
  <c r="T704" i="9" s="1"/>
  <c r="T705" i="9" s="1"/>
  <c r="T706" i="9" s="1"/>
  <c r="T707" i="9" s="1"/>
  <c r="T708" i="9" s="1"/>
  <c r="T709" i="9" s="1"/>
  <c r="T710" i="9" s="1"/>
  <c r="T711" i="9" s="1"/>
  <c r="T712" i="9" s="1"/>
  <c r="T713" i="9" s="1"/>
  <c r="T714" i="9" s="1"/>
  <c r="T715" i="9" s="1"/>
  <c r="T716" i="9" s="1"/>
  <c r="T717" i="9" s="1"/>
  <c r="T718" i="9" s="1"/>
  <c r="T719" i="9" s="1"/>
  <c r="T720" i="9" s="1"/>
  <c r="T721" i="9" s="1"/>
  <c r="T722" i="9" s="1"/>
  <c r="T723" i="9" s="1"/>
  <c r="T724" i="9" s="1"/>
  <c r="A34" i="9"/>
  <c r="F33" i="9"/>
  <c r="C33" i="9"/>
  <c r="B33" i="9"/>
  <c r="R663" i="9"/>
  <c r="R664" i="9" s="1"/>
  <c r="R665" i="9" s="1"/>
  <c r="R666" i="9" s="1"/>
  <c r="R667" i="9" s="1"/>
  <c r="R668" i="9" s="1"/>
  <c r="R669" i="9" s="1"/>
  <c r="R670" i="9" s="1"/>
  <c r="R671" i="9" s="1"/>
  <c r="R672" i="9" s="1"/>
  <c r="R673" i="9" s="1"/>
  <c r="R674" i="9" s="1"/>
  <c r="R675" i="9" s="1"/>
  <c r="R676" i="9" s="1"/>
  <c r="R677" i="9" s="1"/>
  <c r="R678" i="9" s="1"/>
  <c r="R679" i="9" s="1"/>
  <c r="R680" i="9" s="1"/>
  <c r="R681" i="9" s="1"/>
  <c r="R682" i="9" s="1"/>
  <c r="R683" i="9" s="1"/>
  <c r="R684" i="9" s="1"/>
  <c r="R685" i="9" s="1"/>
  <c r="R686" i="9" s="1"/>
  <c r="R687" i="9" s="1"/>
  <c r="R688" i="9" s="1"/>
  <c r="R689" i="9" s="1"/>
  <c r="R690" i="9" s="1"/>
  <c r="R691" i="9" s="1"/>
  <c r="R692" i="9" s="1"/>
  <c r="R693" i="9" s="1"/>
  <c r="R694" i="9" s="1"/>
  <c r="R695" i="9" s="1"/>
  <c r="R696" i="9" s="1"/>
  <c r="R697" i="9" s="1"/>
  <c r="R698" i="9" s="1"/>
  <c r="R699" i="9" s="1"/>
  <c r="R700" i="9" s="1"/>
  <c r="R701" i="9" s="1"/>
  <c r="R702" i="9" s="1"/>
  <c r="R703" i="9" s="1"/>
  <c r="R704" i="9" s="1"/>
  <c r="R705" i="9" s="1"/>
  <c r="R706" i="9" s="1"/>
  <c r="R707" i="9" s="1"/>
  <c r="R708" i="9" s="1"/>
  <c r="R709" i="9" s="1"/>
  <c r="R710" i="9" s="1"/>
  <c r="R711" i="9" s="1"/>
  <c r="R712" i="9" s="1"/>
  <c r="R713" i="9" s="1"/>
  <c r="R714" i="9" s="1"/>
  <c r="R715" i="9" s="1"/>
  <c r="R716" i="9" s="1"/>
  <c r="R717" i="9" s="1"/>
  <c r="R718" i="9" s="1"/>
  <c r="R719" i="9" s="1"/>
  <c r="R720" i="9" s="1"/>
  <c r="R721" i="9" s="1"/>
  <c r="R722" i="9" s="1"/>
  <c r="R723" i="9" s="1"/>
  <c r="AR724" i="9" s="1"/>
  <c r="V663" i="9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V675" i="9" s="1"/>
  <c r="V676" i="9" s="1"/>
  <c r="V677" i="9" s="1"/>
  <c r="V678" i="9" s="1"/>
  <c r="V679" i="9" s="1"/>
  <c r="V680" i="9" s="1"/>
  <c r="V681" i="9" s="1"/>
  <c r="V682" i="9" s="1"/>
  <c r="V683" i="9" s="1"/>
  <c r="V684" i="9" s="1"/>
  <c r="V685" i="9" s="1"/>
  <c r="V686" i="9" s="1"/>
  <c r="V687" i="9" s="1"/>
  <c r="V688" i="9" s="1"/>
  <c r="V689" i="9" s="1"/>
  <c r="V690" i="9" s="1"/>
  <c r="V691" i="9" s="1"/>
  <c r="V692" i="9" s="1"/>
  <c r="V693" i="9" s="1"/>
  <c r="V694" i="9" s="1"/>
  <c r="V695" i="9" s="1"/>
  <c r="V696" i="9" s="1"/>
  <c r="V697" i="9" s="1"/>
  <c r="V698" i="9" s="1"/>
  <c r="V699" i="9" s="1"/>
  <c r="V700" i="9" s="1"/>
  <c r="V701" i="9" s="1"/>
  <c r="V702" i="9" s="1"/>
  <c r="V703" i="9" s="1"/>
  <c r="V704" i="9" s="1"/>
  <c r="V705" i="9" s="1"/>
  <c r="V706" i="9" s="1"/>
  <c r="V707" i="9" s="1"/>
  <c r="V708" i="9" s="1"/>
  <c r="V709" i="9" s="1"/>
  <c r="V710" i="9" s="1"/>
  <c r="V711" i="9" s="1"/>
  <c r="V712" i="9" s="1"/>
  <c r="V713" i="9" s="1"/>
  <c r="V714" i="9" s="1"/>
  <c r="V715" i="9" s="1"/>
  <c r="V716" i="9" s="1"/>
  <c r="V717" i="9" s="1"/>
  <c r="V718" i="9" s="1"/>
  <c r="V719" i="9" s="1"/>
  <c r="V720" i="9" s="1"/>
  <c r="V721" i="9" s="1"/>
  <c r="V722" i="9" s="1"/>
  <c r="V723" i="9" s="1"/>
  <c r="C93" i="9"/>
  <c r="A94" i="9"/>
  <c r="B93" i="9"/>
  <c r="C80" i="9"/>
  <c r="B80" i="9"/>
  <c r="D176" i="9"/>
  <c r="F175" i="9"/>
  <c r="B16" i="20"/>
  <c r="B421" i="9"/>
  <c r="B199" i="9"/>
  <c r="A200" i="9"/>
  <c r="C199" i="9"/>
  <c r="C138" i="9"/>
  <c r="A139" i="9"/>
  <c r="B138" i="9"/>
  <c r="A155" i="9"/>
  <c r="C154" i="9"/>
  <c r="B154" i="9"/>
  <c r="D148" i="9"/>
  <c r="F147" i="9"/>
  <c r="C63" i="9"/>
  <c r="B63" i="9"/>
  <c r="A64" i="9"/>
  <c r="A49" i="9"/>
  <c r="F48" i="9"/>
  <c r="C48" i="9"/>
  <c r="B48" i="9"/>
  <c r="C169" i="9"/>
  <c r="B169" i="9"/>
  <c r="A170" i="9"/>
  <c r="D134" i="9"/>
  <c r="F133" i="9"/>
  <c r="D106" i="9"/>
  <c r="F105" i="9"/>
  <c r="C110" i="9"/>
  <c r="B110" i="9"/>
  <c r="C183" i="9"/>
  <c r="A184" i="9"/>
  <c r="B183" i="9"/>
  <c r="A125" i="9"/>
  <c r="C124" i="9"/>
  <c r="B124" i="9"/>
  <c r="D78" i="9"/>
  <c r="F77" i="9"/>
  <c r="D92" i="9"/>
  <c r="F91" i="9"/>
  <c r="D190" i="9"/>
  <c r="F189" i="9"/>
  <c r="D120" i="9"/>
  <c r="F119" i="9"/>
  <c r="D162" i="9"/>
  <c r="F161" i="9"/>
  <c r="S785" i="9" l="1"/>
  <c r="S786" i="9" s="1"/>
  <c r="S787" i="9" s="1"/>
  <c r="S788" i="9" s="1"/>
  <c r="S789" i="9" s="1"/>
  <c r="S790" i="9" s="1"/>
  <c r="S791" i="9" s="1"/>
  <c r="S792" i="9" s="1"/>
  <c r="S793" i="9" s="1"/>
  <c r="S794" i="9" s="1"/>
  <c r="S795" i="9" s="1"/>
  <c r="S796" i="9" s="1"/>
  <c r="S797" i="9" s="1"/>
  <c r="S798" i="9" s="1"/>
  <c r="S799" i="9" s="1"/>
  <c r="S800" i="9" s="1"/>
  <c r="S801" i="9" s="1"/>
  <c r="S802" i="9" s="1"/>
  <c r="S803" i="9" s="1"/>
  <c r="S804" i="9" s="1"/>
  <c r="S805" i="9" s="1"/>
  <c r="S806" i="9" s="1"/>
  <c r="S807" i="9" s="1"/>
  <c r="S808" i="9" s="1"/>
  <c r="S809" i="9" s="1"/>
  <c r="S810" i="9" s="1"/>
  <c r="S811" i="9" s="1"/>
  <c r="S812" i="9" s="1"/>
  <c r="S813" i="9" s="1"/>
  <c r="S814" i="9" s="1"/>
  <c r="S815" i="9" s="1"/>
  <c r="S816" i="9" s="1"/>
  <c r="S817" i="9" s="1"/>
  <c r="S818" i="9" s="1"/>
  <c r="S819" i="9" s="1"/>
  <c r="S820" i="9" s="1"/>
  <c r="S821" i="9" s="1"/>
  <c r="S822" i="9" s="1"/>
  <c r="S823" i="9" s="1"/>
  <c r="S824" i="9" s="1"/>
  <c r="S825" i="9" s="1"/>
  <c r="S826" i="9" s="1"/>
  <c r="S827" i="9" s="1"/>
  <c r="S828" i="9" s="1"/>
  <c r="S829" i="9" s="1"/>
  <c r="S830" i="9" s="1"/>
  <c r="S831" i="9" s="1"/>
  <c r="S832" i="9" s="1"/>
  <c r="S833" i="9" s="1"/>
  <c r="S834" i="9" s="1"/>
  <c r="S835" i="9" s="1"/>
  <c r="S836" i="9" s="1"/>
  <c r="S837" i="9" s="1"/>
  <c r="S838" i="9" s="1"/>
  <c r="S839" i="9" s="1"/>
  <c r="S840" i="9" s="1"/>
  <c r="S841" i="9" s="1"/>
  <c r="S842" i="9" s="1"/>
  <c r="S843" i="9" s="1"/>
  <c r="S844" i="9" s="1"/>
  <c r="S845" i="9" s="1"/>
  <c r="AR786" i="9"/>
  <c r="D63" i="9"/>
  <c r="F62" i="9"/>
  <c r="R724" i="9"/>
  <c r="R725" i="9" s="1"/>
  <c r="R726" i="9" s="1"/>
  <c r="R727" i="9" s="1"/>
  <c r="R728" i="9" s="1"/>
  <c r="R729" i="9" s="1"/>
  <c r="R730" i="9" s="1"/>
  <c r="R731" i="9" s="1"/>
  <c r="R732" i="9" s="1"/>
  <c r="R733" i="9" s="1"/>
  <c r="R734" i="9" s="1"/>
  <c r="R735" i="9" s="1"/>
  <c r="R736" i="9" s="1"/>
  <c r="R737" i="9" s="1"/>
  <c r="R738" i="9" s="1"/>
  <c r="R739" i="9" s="1"/>
  <c r="R740" i="9" s="1"/>
  <c r="R741" i="9" s="1"/>
  <c r="R742" i="9" s="1"/>
  <c r="R743" i="9" s="1"/>
  <c r="R744" i="9" s="1"/>
  <c r="R745" i="9" s="1"/>
  <c r="R746" i="9" s="1"/>
  <c r="R747" i="9" s="1"/>
  <c r="R748" i="9" s="1"/>
  <c r="R749" i="9" s="1"/>
  <c r="R750" i="9" s="1"/>
  <c r="R751" i="9" s="1"/>
  <c r="R752" i="9" s="1"/>
  <c r="R753" i="9" s="1"/>
  <c r="R754" i="9" s="1"/>
  <c r="R755" i="9" s="1"/>
  <c r="R756" i="9" s="1"/>
  <c r="R757" i="9" s="1"/>
  <c r="R758" i="9" s="1"/>
  <c r="R759" i="9" s="1"/>
  <c r="R760" i="9" s="1"/>
  <c r="R761" i="9" s="1"/>
  <c r="R762" i="9" s="1"/>
  <c r="R763" i="9" s="1"/>
  <c r="R764" i="9" s="1"/>
  <c r="R765" i="9" s="1"/>
  <c r="R766" i="9" s="1"/>
  <c r="R767" i="9" s="1"/>
  <c r="R768" i="9" s="1"/>
  <c r="R769" i="9" s="1"/>
  <c r="R770" i="9" s="1"/>
  <c r="R771" i="9" s="1"/>
  <c r="R772" i="9" s="1"/>
  <c r="R773" i="9" s="1"/>
  <c r="R774" i="9" s="1"/>
  <c r="R775" i="9" s="1"/>
  <c r="R776" i="9" s="1"/>
  <c r="R777" i="9" s="1"/>
  <c r="R778" i="9" s="1"/>
  <c r="R779" i="9" s="1"/>
  <c r="R780" i="9" s="1"/>
  <c r="R781" i="9" s="1"/>
  <c r="R782" i="9" s="1"/>
  <c r="R783" i="9" s="1"/>
  <c r="R784" i="9" s="1"/>
  <c r="AR785" i="9" s="1"/>
  <c r="A35" i="9"/>
  <c r="C34" i="9"/>
  <c r="F34" i="9"/>
  <c r="B34" i="9"/>
  <c r="V724" i="9"/>
  <c r="V725" i="9" s="1"/>
  <c r="V726" i="9" s="1"/>
  <c r="V727" i="9" s="1"/>
  <c r="V728" i="9" s="1"/>
  <c r="V729" i="9" s="1"/>
  <c r="V730" i="9" s="1"/>
  <c r="V731" i="9" s="1"/>
  <c r="V732" i="9" s="1"/>
  <c r="V733" i="9" s="1"/>
  <c r="V734" i="9" s="1"/>
  <c r="V735" i="9" s="1"/>
  <c r="V736" i="9" s="1"/>
  <c r="V737" i="9" s="1"/>
  <c r="V738" i="9" s="1"/>
  <c r="V739" i="9" s="1"/>
  <c r="V740" i="9" s="1"/>
  <c r="V741" i="9" s="1"/>
  <c r="V742" i="9" s="1"/>
  <c r="V743" i="9" s="1"/>
  <c r="V744" i="9" s="1"/>
  <c r="V745" i="9" s="1"/>
  <c r="V746" i="9" s="1"/>
  <c r="V747" i="9" s="1"/>
  <c r="V748" i="9" s="1"/>
  <c r="V749" i="9" s="1"/>
  <c r="V750" i="9" s="1"/>
  <c r="V751" i="9" s="1"/>
  <c r="V752" i="9" s="1"/>
  <c r="V753" i="9" s="1"/>
  <c r="V754" i="9" s="1"/>
  <c r="V755" i="9" s="1"/>
  <c r="V756" i="9" s="1"/>
  <c r="V757" i="9" s="1"/>
  <c r="V758" i="9" s="1"/>
  <c r="V759" i="9" s="1"/>
  <c r="V760" i="9" s="1"/>
  <c r="V761" i="9" s="1"/>
  <c r="V762" i="9" s="1"/>
  <c r="V763" i="9" s="1"/>
  <c r="V764" i="9" s="1"/>
  <c r="V765" i="9" s="1"/>
  <c r="V766" i="9" s="1"/>
  <c r="V767" i="9" s="1"/>
  <c r="V768" i="9" s="1"/>
  <c r="V769" i="9" s="1"/>
  <c r="V770" i="9" s="1"/>
  <c r="V771" i="9" s="1"/>
  <c r="V772" i="9" s="1"/>
  <c r="V773" i="9" s="1"/>
  <c r="V774" i="9" s="1"/>
  <c r="V775" i="9" s="1"/>
  <c r="V776" i="9" s="1"/>
  <c r="V777" i="9" s="1"/>
  <c r="V778" i="9" s="1"/>
  <c r="V779" i="9" s="1"/>
  <c r="V780" i="9" s="1"/>
  <c r="V781" i="9" s="1"/>
  <c r="V782" i="9" s="1"/>
  <c r="V783" i="9" s="1"/>
  <c r="V784" i="9" s="1"/>
  <c r="T725" i="9"/>
  <c r="T726" i="9" s="1"/>
  <c r="T727" i="9" s="1"/>
  <c r="T728" i="9" s="1"/>
  <c r="T729" i="9" s="1"/>
  <c r="T730" i="9" s="1"/>
  <c r="T731" i="9" s="1"/>
  <c r="T732" i="9" s="1"/>
  <c r="T733" i="9" s="1"/>
  <c r="T734" i="9" s="1"/>
  <c r="T735" i="9" s="1"/>
  <c r="T736" i="9" s="1"/>
  <c r="T737" i="9" s="1"/>
  <c r="T738" i="9" s="1"/>
  <c r="T739" i="9" s="1"/>
  <c r="T740" i="9" s="1"/>
  <c r="T741" i="9" s="1"/>
  <c r="T742" i="9" s="1"/>
  <c r="T743" i="9" s="1"/>
  <c r="T744" i="9" s="1"/>
  <c r="T745" i="9" s="1"/>
  <c r="T746" i="9" s="1"/>
  <c r="T747" i="9" s="1"/>
  <c r="T748" i="9" s="1"/>
  <c r="T749" i="9" s="1"/>
  <c r="T750" i="9" s="1"/>
  <c r="T751" i="9" s="1"/>
  <c r="T752" i="9" s="1"/>
  <c r="T753" i="9" s="1"/>
  <c r="T754" i="9" s="1"/>
  <c r="T755" i="9" s="1"/>
  <c r="T756" i="9" s="1"/>
  <c r="T757" i="9" s="1"/>
  <c r="T758" i="9" s="1"/>
  <c r="T759" i="9" s="1"/>
  <c r="T760" i="9" s="1"/>
  <c r="T761" i="9" s="1"/>
  <c r="T762" i="9" s="1"/>
  <c r="T763" i="9" s="1"/>
  <c r="T764" i="9" s="1"/>
  <c r="T765" i="9" s="1"/>
  <c r="T766" i="9" s="1"/>
  <c r="T767" i="9" s="1"/>
  <c r="T768" i="9" s="1"/>
  <c r="T769" i="9" s="1"/>
  <c r="T770" i="9" s="1"/>
  <c r="T771" i="9" s="1"/>
  <c r="T772" i="9" s="1"/>
  <c r="T773" i="9" s="1"/>
  <c r="T774" i="9" s="1"/>
  <c r="T775" i="9" s="1"/>
  <c r="T776" i="9" s="1"/>
  <c r="T777" i="9" s="1"/>
  <c r="T778" i="9" s="1"/>
  <c r="T779" i="9" s="1"/>
  <c r="T780" i="9" s="1"/>
  <c r="T781" i="9" s="1"/>
  <c r="T782" i="9" s="1"/>
  <c r="T783" i="9" s="1"/>
  <c r="T784" i="9" s="1"/>
  <c r="T785" i="9" s="1"/>
  <c r="A95" i="9"/>
  <c r="C94" i="9"/>
  <c r="B94" i="9"/>
  <c r="D79" i="9"/>
  <c r="F78" i="9"/>
  <c r="D93" i="9"/>
  <c r="F92" i="9"/>
  <c r="A185" i="9"/>
  <c r="C184" i="9"/>
  <c r="B184" i="9"/>
  <c r="A65" i="9"/>
  <c r="C64" i="9"/>
  <c r="B64" i="9"/>
  <c r="B155" i="9"/>
  <c r="C155" i="9"/>
  <c r="D135" i="9"/>
  <c r="F134" i="9"/>
  <c r="A50" i="9"/>
  <c r="C49" i="9"/>
  <c r="F49" i="9"/>
  <c r="B49" i="9"/>
  <c r="C200" i="9"/>
  <c r="B200" i="9"/>
  <c r="B170" i="9"/>
  <c r="C170" i="9"/>
  <c r="B17" i="20"/>
  <c r="B422" i="9"/>
  <c r="D191" i="9"/>
  <c r="F190" i="9"/>
  <c r="C125" i="9"/>
  <c r="B125" i="9"/>
  <c r="A140" i="9"/>
  <c r="C139" i="9"/>
  <c r="B139" i="9"/>
  <c r="D121" i="9"/>
  <c r="F120" i="9"/>
  <c r="D163" i="9"/>
  <c r="F162" i="9"/>
  <c r="D107" i="9"/>
  <c r="F106" i="9"/>
  <c r="D149" i="9"/>
  <c r="F148" i="9"/>
  <c r="D177" i="9"/>
  <c r="F176" i="9"/>
  <c r="S846" i="9" l="1"/>
  <c r="S847" i="9" s="1"/>
  <c r="S848" i="9" s="1"/>
  <c r="S849" i="9" s="1"/>
  <c r="S850" i="9" s="1"/>
  <c r="S851" i="9" s="1"/>
  <c r="S852" i="9" s="1"/>
  <c r="S853" i="9" s="1"/>
  <c r="S854" i="9" s="1"/>
  <c r="S855" i="9" s="1"/>
  <c r="S856" i="9" s="1"/>
  <c r="S857" i="9" s="1"/>
  <c r="S858" i="9" s="1"/>
  <c r="S859" i="9" s="1"/>
  <c r="S860" i="9" s="1"/>
  <c r="S861" i="9" s="1"/>
  <c r="S862" i="9" s="1"/>
  <c r="S863" i="9" s="1"/>
  <c r="S864" i="9" s="1"/>
  <c r="S865" i="9" s="1"/>
  <c r="S866" i="9" s="1"/>
  <c r="S867" i="9" s="1"/>
  <c r="S868" i="9" s="1"/>
  <c r="S869" i="9" s="1"/>
  <c r="S870" i="9" s="1"/>
  <c r="S871" i="9" s="1"/>
  <c r="S872" i="9" s="1"/>
  <c r="S873" i="9" s="1"/>
  <c r="S874" i="9" s="1"/>
  <c r="S875" i="9" s="1"/>
  <c r="S876" i="9" s="1"/>
  <c r="S877" i="9" s="1"/>
  <c r="S878" i="9" s="1"/>
  <c r="S879" i="9" s="1"/>
  <c r="S880" i="9" s="1"/>
  <c r="S881" i="9" s="1"/>
  <c r="S882" i="9" s="1"/>
  <c r="S883" i="9" s="1"/>
  <c r="S884" i="9" s="1"/>
  <c r="S885" i="9" s="1"/>
  <c r="S886" i="9" s="1"/>
  <c r="S887" i="9" s="1"/>
  <c r="S888" i="9" s="1"/>
  <c r="S889" i="9" s="1"/>
  <c r="S890" i="9" s="1"/>
  <c r="S891" i="9" s="1"/>
  <c r="S892" i="9" s="1"/>
  <c r="S893" i="9" s="1"/>
  <c r="S894" i="9" s="1"/>
  <c r="S895" i="9" s="1"/>
  <c r="S896" i="9" s="1"/>
  <c r="S897" i="9" s="1"/>
  <c r="S898" i="9" s="1"/>
  <c r="S899" i="9" s="1"/>
  <c r="S900" i="9" s="1"/>
  <c r="S901" i="9" s="1"/>
  <c r="S902" i="9" s="1"/>
  <c r="S903" i="9" s="1"/>
  <c r="S904" i="9" s="1"/>
  <c r="S905" i="9" s="1"/>
  <c r="S906" i="9" s="1"/>
  <c r="AR847" i="9"/>
  <c r="D64" i="9"/>
  <c r="F63" i="9"/>
  <c r="V785" i="9"/>
  <c r="V786" i="9" s="1"/>
  <c r="V787" i="9" s="1"/>
  <c r="V788" i="9" s="1"/>
  <c r="V789" i="9" s="1"/>
  <c r="V790" i="9" s="1"/>
  <c r="V791" i="9" s="1"/>
  <c r="V792" i="9" s="1"/>
  <c r="V793" i="9" s="1"/>
  <c r="V794" i="9" s="1"/>
  <c r="V795" i="9" s="1"/>
  <c r="V796" i="9" s="1"/>
  <c r="V797" i="9" s="1"/>
  <c r="V798" i="9" s="1"/>
  <c r="V799" i="9" s="1"/>
  <c r="V800" i="9" s="1"/>
  <c r="V801" i="9" s="1"/>
  <c r="V802" i="9" s="1"/>
  <c r="V803" i="9" s="1"/>
  <c r="V804" i="9" s="1"/>
  <c r="V805" i="9" s="1"/>
  <c r="V806" i="9" s="1"/>
  <c r="V807" i="9" s="1"/>
  <c r="V808" i="9" s="1"/>
  <c r="V809" i="9" s="1"/>
  <c r="V810" i="9" s="1"/>
  <c r="V811" i="9" s="1"/>
  <c r="V812" i="9" s="1"/>
  <c r="V813" i="9" s="1"/>
  <c r="V814" i="9" s="1"/>
  <c r="V815" i="9" s="1"/>
  <c r="V816" i="9" s="1"/>
  <c r="V817" i="9" s="1"/>
  <c r="V818" i="9" s="1"/>
  <c r="V819" i="9" s="1"/>
  <c r="V820" i="9" s="1"/>
  <c r="V821" i="9" s="1"/>
  <c r="V822" i="9" s="1"/>
  <c r="V823" i="9" s="1"/>
  <c r="V824" i="9" s="1"/>
  <c r="V825" i="9" s="1"/>
  <c r="V826" i="9" s="1"/>
  <c r="V827" i="9" s="1"/>
  <c r="V828" i="9" s="1"/>
  <c r="V829" i="9" s="1"/>
  <c r="V830" i="9" s="1"/>
  <c r="V831" i="9" s="1"/>
  <c r="V832" i="9" s="1"/>
  <c r="V833" i="9" s="1"/>
  <c r="V834" i="9" s="1"/>
  <c r="V835" i="9" s="1"/>
  <c r="V836" i="9" s="1"/>
  <c r="V837" i="9" s="1"/>
  <c r="V838" i="9" s="1"/>
  <c r="V839" i="9" s="1"/>
  <c r="V840" i="9" s="1"/>
  <c r="V841" i="9" s="1"/>
  <c r="V842" i="9" s="1"/>
  <c r="V843" i="9" s="1"/>
  <c r="V844" i="9" s="1"/>
  <c r="V845" i="9" s="1"/>
  <c r="F35" i="9"/>
  <c r="C35" i="9"/>
  <c r="B35" i="9"/>
  <c r="T786" i="9"/>
  <c r="T787" i="9" s="1"/>
  <c r="T788" i="9" s="1"/>
  <c r="T789" i="9" s="1"/>
  <c r="T790" i="9" s="1"/>
  <c r="T791" i="9" s="1"/>
  <c r="T792" i="9" s="1"/>
  <c r="T793" i="9" s="1"/>
  <c r="T794" i="9" s="1"/>
  <c r="T795" i="9" s="1"/>
  <c r="T796" i="9" s="1"/>
  <c r="T797" i="9" s="1"/>
  <c r="T798" i="9" s="1"/>
  <c r="T799" i="9" s="1"/>
  <c r="T800" i="9" s="1"/>
  <c r="T801" i="9" s="1"/>
  <c r="T802" i="9" s="1"/>
  <c r="T803" i="9" s="1"/>
  <c r="T804" i="9" s="1"/>
  <c r="T805" i="9" s="1"/>
  <c r="T806" i="9" s="1"/>
  <c r="T807" i="9" s="1"/>
  <c r="T808" i="9" s="1"/>
  <c r="T809" i="9" s="1"/>
  <c r="T810" i="9" s="1"/>
  <c r="T811" i="9" s="1"/>
  <c r="T812" i="9" s="1"/>
  <c r="T813" i="9" s="1"/>
  <c r="T814" i="9" s="1"/>
  <c r="T815" i="9" s="1"/>
  <c r="T816" i="9" s="1"/>
  <c r="T817" i="9" s="1"/>
  <c r="T818" i="9" s="1"/>
  <c r="T819" i="9" s="1"/>
  <c r="T820" i="9" s="1"/>
  <c r="T821" i="9" s="1"/>
  <c r="T822" i="9" s="1"/>
  <c r="T823" i="9" s="1"/>
  <c r="T824" i="9" s="1"/>
  <c r="T825" i="9" s="1"/>
  <c r="T826" i="9" s="1"/>
  <c r="T827" i="9" s="1"/>
  <c r="T828" i="9" s="1"/>
  <c r="T829" i="9" s="1"/>
  <c r="T830" i="9" s="1"/>
  <c r="T831" i="9" s="1"/>
  <c r="T832" i="9" s="1"/>
  <c r="T833" i="9" s="1"/>
  <c r="T834" i="9" s="1"/>
  <c r="T835" i="9" s="1"/>
  <c r="T836" i="9" s="1"/>
  <c r="T837" i="9" s="1"/>
  <c r="T838" i="9" s="1"/>
  <c r="T839" i="9" s="1"/>
  <c r="T840" i="9" s="1"/>
  <c r="T841" i="9" s="1"/>
  <c r="T842" i="9" s="1"/>
  <c r="T843" i="9" s="1"/>
  <c r="T844" i="9" s="1"/>
  <c r="T845" i="9" s="1"/>
  <c r="T846" i="9" s="1"/>
  <c r="R785" i="9"/>
  <c r="R786" i="9" s="1"/>
  <c r="R787" i="9" s="1"/>
  <c r="R788" i="9" s="1"/>
  <c r="R789" i="9" s="1"/>
  <c r="R790" i="9" s="1"/>
  <c r="R791" i="9" s="1"/>
  <c r="R792" i="9" s="1"/>
  <c r="R793" i="9" s="1"/>
  <c r="R794" i="9" s="1"/>
  <c r="R795" i="9" s="1"/>
  <c r="R796" i="9" s="1"/>
  <c r="R797" i="9" s="1"/>
  <c r="R798" i="9" s="1"/>
  <c r="R799" i="9" s="1"/>
  <c r="R800" i="9" s="1"/>
  <c r="R801" i="9" s="1"/>
  <c r="R802" i="9" s="1"/>
  <c r="R803" i="9" s="1"/>
  <c r="R804" i="9" s="1"/>
  <c r="R805" i="9" s="1"/>
  <c r="R806" i="9" s="1"/>
  <c r="R807" i="9" s="1"/>
  <c r="R808" i="9" s="1"/>
  <c r="R809" i="9" s="1"/>
  <c r="R810" i="9" s="1"/>
  <c r="R811" i="9" s="1"/>
  <c r="R812" i="9" s="1"/>
  <c r="R813" i="9" s="1"/>
  <c r="R814" i="9" s="1"/>
  <c r="R815" i="9" s="1"/>
  <c r="R816" i="9" s="1"/>
  <c r="R817" i="9" s="1"/>
  <c r="R818" i="9" s="1"/>
  <c r="R819" i="9" s="1"/>
  <c r="R820" i="9" s="1"/>
  <c r="R821" i="9" s="1"/>
  <c r="R822" i="9" s="1"/>
  <c r="R823" i="9" s="1"/>
  <c r="R824" i="9" s="1"/>
  <c r="R825" i="9" s="1"/>
  <c r="R826" i="9" s="1"/>
  <c r="R827" i="9" s="1"/>
  <c r="R828" i="9" s="1"/>
  <c r="R829" i="9" s="1"/>
  <c r="R830" i="9" s="1"/>
  <c r="R831" i="9" s="1"/>
  <c r="R832" i="9" s="1"/>
  <c r="R833" i="9" s="1"/>
  <c r="R834" i="9" s="1"/>
  <c r="R835" i="9" s="1"/>
  <c r="R836" i="9" s="1"/>
  <c r="R837" i="9" s="1"/>
  <c r="R838" i="9" s="1"/>
  <c r="R839" i="9" s="1"/>
  <c r="R840" i="9" s="1"/>
  <c r="R841" i="9" s="1"/>
  <c r="R842" i="9" s="1"/>
  <c r="R843" i="9" s="1"/>
  <c r="R844" i="9" s="1"/>
  <c r="R845" i="9" s="1"/>
  <c r="AR846" i="9" s="1"/>
  <c r="B95" i="9"/>
  <c r="C95" i="9"/>
  <c r="D178" i="9"/>
  <c r="F177" i="9"/>
  <c r="D192" i="9"/>
  <c r="F191" i="9"/>
  <c r="C185" i="9"/>
  <c r="B185" i="9"/>
  <c r="D150" i="9"/>
  <c r="F149" i="9"/>
  <c r="D108" i="9"/>
  <c r="F107" i="9"/>
  <c r="D94" i="9"/>
  <c r="F93" i="9"/>
  <c r="D136" i="9"/>
  <c r="F135" i="9"/>
  <c r="D122" i="9"/>
  <c r="F121" i="9"/>
  <c r="B423" i="9"/>
  <c r="B18" i="20"/>
  <c r="C140" i="9"/>
  <c r="B140" i="9"/>
  <c r="F50" i="9"/>
  <c r="C50" i="9"/>
  <c r="B50" i="9"/>
  <c r="C65" i="9"/>
  <c r="B65" i="9"/>
  <c r="D164" i="9"/>
  <c r="F163" i="9"/>
  <c r="D80" i="9"/>
  <c r="F80" i="9" s="1"/>
  <c r="F79" i="9"/>
  <c r="S907" i="9" l="1"/>
  <c r="S908" i="9" s="1"/>
  <c r="S909" i="9" s="1"/>
  <c r="S910" i="9" s="1"/>
  <c r="S911" i="9" s="1"/>
  <c r="S912" i="9" s="1"/>
  <c r="S913" i="9" s="1"/>
  <c r="S914" i="9" s="1"/>
  <c r="S915" i="9" s="1"/>
  <c r="S916" i="9" s="1"/>
  <c r="S917" i="9" s="1"/>
  <c r="S918" i="9" s="1"/>
  <c r="S919" i="9" s="1"/>
  <c r="S920" i="9" s="1"/>
  <c r="S921" i="9" s="1"/>
  <c r="S922" i="9" s="1"/>
  <c r="S923" i="9" s="1"/>
  <c r="S924" i="9" s="1"/>
  <c r="S925" i="9" s="1"/>
  <c r="S926" i="9" s="1"/>
  <c r="S927" i="9" s="1"/>
  <c r="S928" i="9" s="1"/>
  <c r="S929" i="9" s="1"/>
  <c r="S930" i="9" s="1"/>
  <c r="S931" i="9" s="1"/>
  <c r="S932" i="9" s="1"/>
  <c r="S933" i="9" s="1"/>
  <c r="S934" i="9" s="1"/>
  <c r="S935" i="9" s="1"/>
  <c r="S936" i="9" s="1"/>
  <c r="S937" i="9" s="1"/>
  <c r="S938" i="9" s="1"/>
  <c r="S939" i="9" s="1"/>
  <c r="S940" i="9" s="1"/>
  <c r="S941" i="9" s="1"/>
  <c r="S942" i="9" s="1"/>
  <c r="S943" i="9" s="1"/>
  <c r="S944" i="9" s="1"/>
  <c r="S945" i="9" s="1"/>
  <c r="S946" i="9" s="1"/>
  <c r="S947" i="9" s="1"/>
  <c r="S948" i="9" s="1"/>
  <c r="S949" i="9" s="1"/>
  <c r="S950" i="9" s="1"/>
  <c r="S951" i="9" s="1"/>
  <c r="S952" i="9" s="1"/>
  <c r="S953" i="9" s="1"/>
  <c r="S954" i="9" s="1"/>
  <c r="S955" i="9" s="1"/>
  <c r="S956" i="9" s="1"/>
  <c r="S957" i="9" s="1"/>
  <c r="S958" i="9" s="1"/>
  <c r="S959" i="9" s="1"/>
  <c r="S960" i="9" s="1"/>
  <c r="S961" i="9" s="1"/>
  <c r="S962" i="9" s="1"/>
  <c r="S963" i="9" s="1"/>
  <c r="S964" i="9" s="1"/>
  <c r="S965" i="9" s="1"/>
  <c r="S966" i="9" s="1"/>
  <c r="S967" i="9" s="1"/>
  <c r="AR908" i="9"/>
  <c r="D65" i="9"/>
  <c r="F65" i="9" s="1"/>
  <c r="F64" i="9"/>
  <c r="T847" i="9"/>
  <c r="T848" i="9" s="1"/>
  <c r="T849" i="9" s="1"/>
  <c r="T850" i="9" s="1"/>
  <c r="T851" i="9" s="1"/>
  <c r="T852" i="9" s="1"/>
  <c r="T853" i="9" s="1"/>
  <c r="T854" i="9" s="1"/>
  <c r="T855" i="9" s="1"/>
  <c r="T856" i="9" s="1"/>
  <c r="T857" i="9" s="1"/>
  <c r="T858" i="9" s="1"/>
  <c r="T859" i="9" s="1"/>
  <c r="T860" i="9" s="1"/>
  <c r="T861" i="9" s="1"/>
  <c r="T862" i="9" s="1"/>
  <c r="T863" i="9" s="1"/>
  <c r="T864" i="9" s="1"/>
  <c r="T865" i="9" s="1"/>
  <c r="T866" i="9" s="1"/>
  <c r="T867" i="9" s="1"/>
  <c r="T868" i="9" s="1"/>
  <c r="T869" i="9" s="1"/>
  <c r="T870" i="9" s="1"/>
  <c r="T871" i="9" s="1"/>
  <c r="T872" i="9" s="1"/>
  <c r="T873" i="9" s="1"/>
  <c r="T874" i="9" s="1"/>
  <c r="T875" i="9" s="1"/>
  <c r="T876" i="9" s="1"/>
  <c r="T877" i="9" s="1"/>
  <c r="T878" i="9" s="1"/>
  <c r="T879" i="9" s="1"/>
  <c r="T880" i="9" s="1"/>
  <c r="T881" i="9" s="1"/>
  <c r="T882" i="9" s="1"/>
  <c r="T883" i="9" s="1"/>
  <c r="T884" i="9" s="1"/>
  <c r="T885" i="9" s="1"/>
  <c r="T886" i="9" s="1"/>
  <c r="T887" i="9" s="1"/>
  <c r="T888" i="9" s="1"/>
  <c r="T889" i="9" s="1"/>
  <c r="T890" i="9" s="1"/>
  <c r="T891" i="9" s="1"/>
  <c r="T892" i="9" s="1"/>
  <c r="T893" i="9" s="1"/>
  <c r="T894" i="9" s="1"/>
  <c r="T895" i="9" s="1"/>
  <c r="T896" i="9" s="1"/>
  <c r="T897" i="9" s="1"/>
  <c r="T898" i="9" s="1"/>
  <c r="T899" i="9" s="1"/>
  <c r="T900" i="9" s="1"/>
  <c r="T901" i="9" s="1"/>
  <c r="T902" i="9" s="1"/>
  <c r="T903" i="9" s="1"/>
  <c r="T904" i="9" s="1"/>
  <c r="T905" i="9" s="1"/>
  <c r="T906" i="9" s="1"/>
  <c r="T907" i="9" s="1"/>
  <c r="R846" i="9"/>
  <c r="R847" i="9" s="1"/>
  <c r="R848" i="9" s="1"/>
  <c r="R849" i="9" s="1"/>
  <c r="R850" i="9" s="1"/>
  <c r="R851" i="9" s="1"/>
  <c r="R852" i="9" s="1"/>
  <c r="R853" i="9" s="1"/>
  <c r="R854" i="9" s="1"/>
  <c r="R855" i="9" s="1"/>
  <c r="R856" i="9" s="1"/>
  <c r="R857" i="9" s="1"/>
  <c r="R858" i="9" s="1"/>
  <c r="R859" i="9" s="1"/>
  <c r="R860" i="9" s="1"/>
  <c r="R861" i="9" s="1"/>
  <c r="R862" i="9" s="1"/>
  <c r="R863" i="9" s="1"/>
  <c r="R864" i="9" s="1"/>
  <c r="R865" i="9" s="1"/>
  <c r="R866" i="9" s="1"/>
  <c r="R867" i="9" s="1"/>
  <c r="R868" i="9" s="1"/>
  <c r="R869" i="9" s="1"/>
  <c r="R870" i="9" s="1"/>
  <c r="R871" i="9" s="1"/>
  <c r="R872" i="9" s="1"/>
  <c r="R873" i="9" s="1"/>
  <c r="R874" i="9" s="1"/>
  <c r="R875" i="9" s="1"/>
  <c r="R876" i="9" s="1"/>
  <c r="R877" i="9" s="1"/>
  <c r="R878" i="9" s="1"/>
  <c r="R879" i="9" s="1"/>
  <c r="R880" i="9" s="1"/>
  <c r="R881" i="9" s="1"/>
  <c r="R882" i="9" s="1"/>
  <c r="R883" i="9" s="1"/>
  <c r="R884" i="9" s="1"/>
  <c r="R885" i="9" s="1"/>
  <c r="R886" i="9" s="1"/>
  <c r="R887" i="9" s="1"/>
  <c r="R888" i="9" s="1"/>
  <c r="R889" i="9" s="1"/>
  <c r="R890" i="9" s="1"/>
  <c r="R891" i="9" s="1"/>
  <c r="R892" i="9" s="1"/>
  <c r="R893" i="9" s="1"/>
  <c r="R894" i="9" s="1"/>
  <c r="R895" i="9" s="1"/>
  <c r="R896" i="9" s="1"/>
  <c r="R897" i="9" s="1"/>
  <c r="R898" i="9" s="1"/>
  <c r="R899" i="9" s="1"/>
  <c r="R900" i="9" s="1"/>
  <c r="R901" i="9" s="1"/>
  <c r="R902" i="9" s="1"/>
  <c r="R903" i="9" s="1"/>
  <c r="R904" i="9" s="1"/>
  <c r="R905" i="9" s="1"/>
  <c r="R906" i="9" s="1"/>
  <c r="AR907" i="9" s="1"/>
  <c r="V846" i="9"/>
  <c r="V847" i="9" s="1"/>
  <c r="V848" i="9" s="1"/>
  <c r="V849" i="9" s="1"/>
  <c r="V850" i="9" s="1"/>
  <c r="V851" i="9" s="1"/>
  <c r="V852" i="9" s="1"/>
  <c r="V853" i="9" s="1"/>
  <c r="V854" i="9" s="1"/>
  <c r="V855" i="9" s="1"/>
  <c r="V856" i="9" s="1"/>
  <c r="V857" i="9" s="1"/>
  <c r="V858" i="9" s="1"/>
  <c r="V859" i="9" s="1"/>
  <c r="V860" i="9" s="1"/>
  <c r="V861" i="9" s="1"/>
  <c r="V862" i="9" s="1"/>
  <c r="V863" i="9" s="1"/>
  <c r="V864" i="9" s="1"/>
  <c r="V865" i="9" s="1"/>
  <c r="V866" i="9" s="1"/>
  <c r="V867" i="9" s="1"/>
  <c r="V868" i="9" s="1"/>
  <c r="V869" i="9" s="1"/>
  <c r="V870" i="9" s="1"/>
  <c r="V871" i="9" s="1"/>
  <c r="V872" i="9" s="1"/>
  <c r="V873" i="9" s="1"/>
  <c r="V874" i="9" s="1"/>
  <c r="V875" i="9" s="1"/>
  <c r="V876" i="9" s="1"/>
  <c r="V877" i="9" s="1"/>
  <c r="V878" i="9" s="1"/>
  <c r="V879" i="9" s="1"/>
  <c r="V880" i="9" s="1"/>
  <c r="V881" i="9" s="1"/>
  <c r="V882" i="9" s="1"/>
  <c r="V883" i="9" s="1"/>
  <c r="V884" i="9" s="1"/>
  <c r="V885" i="9" s="1"/>
  <c r="V886" i="9" s="1"/>
  <c r="V887" i="9" s="1"/>
  <c r="V888" i="9" s="1"/>
  <c r="V889" i="9" s="1"/>
  <c r="V890" i="9" s="1"/>
  <c r="V891" i="9" s="1"/>
  <c r="V892" i="9" s="1"/>
  <c r="V893" i="9" s="1"/>
  <c r="V894" i="9" s="1"/>
  <c r="V895" i="9" s="1"/>
  <c r="V896" i="9" s="1"/>
  <c r="V897" i="9" s="1"/>
  <c r="V898" i="9" s="1"/>
  <c r="V899" i="9" s="1"/>
  <c r="V900" i="9" s="1"/>
  <c r="V901" i="9" s="1"/>
  <c r="V902" i="9" s="1"/>
  <c r="V903" i="9" s="1"/>
  <c r="V904" i="9" s="1"/>
  <c r="V905" i="9" s="1"/>
  <c r="V906" i="9" s="1"/>
  <c r="D123" i="9"/>
  <c r="F122" i="9"/>
  <c r="D95" i="9"/>
  <c r="F95" i="9" s="1"/>
  <c r="F94" i="9"/>
  <c r="B424" i="9"/>
  <c r="B19" i="20"/>
  <c r="D193" i="9"/>
  <c r="F192" i="9"/>
  <c r="D109" i="9"/>
  <c r="F108" i="9"/>
  <c r="D151" i="9"/>
  <c r="F150" i="9"/>
  <c r="D137" i="9"/>
  <c r="F136" i="9"/>
  <c r="D165" i="9"/>
  <c r="F164" i="9"/>
  <c r="D179" i="9"/>
  <c r="F178" i="9"/>
  <c r="S968" i="9" l="1"/>
  <c r="S969" i="9" s="1"/>
  <c r="S970" i="9" s="1"/>
  <c r="S971" i="9" s="1"/>
  <c r="S972" i="9" s="1"/>
  <c r="S973" i="9" s="1"/>
  <c r="S974" i="9" s="1"/>
  <c r="S975" i="9" s="1"/>
  <c r="S976" i="9" s="1"/>
  <c r="S977" i="9" s="1"/>
  <c r="S978" i="9" s="1"/>
  <c r="S979" i="9" s="1"/>
  <c r="S980" i="9" s="1"/>
  <c r="S981" i="9" s="1"/>
  <c r="S982" i="9" s="1"/>
  <c r="S983" i="9" s="1"/>
  <c r="S984" i="9" s="1"/>
  <c r="S985" i="9" s="1"/>
  <c r="S986" i="9" s="1"/>
  <c r="S987" i="9" s="1"/>
  <c r="S988" i="9" s="1"/>
  <c r="S989" i="9" s="1"/>
  <c r="S990" i="9" s="1"/>
  <c r="S991" i="9" s="1"/>
  <c r="S992" i="9" s="1"/>
  <c r="S993" i="9" s="1"/>
  <c r="S994" i="9" s="1"/>
  <c r="S995" i="9" s="1"/>
  <c r="S996" i="9" s="1"/>
  <c r="S997" i="9" s="1"/>
  <c r="S998" i="9" s="1"/>
  <c r="S999" i="9" s="1"/>
  <c r="S1000" i="9" s="1"/>
  <c r="S1001" i="9" s="1"/>
  <c r="S1002" i="9" s="1"/>
  <c r="S1003" i="9" s="1"/>
  <c r="S1004" i="9" s="1"/>
  <c r="S1005" i="9" s="1"/>
  <c r="S1006" i="9" s="1"/>
  <c r="S1007" i="9" s="1"/>
  <c r="S1008" i="9" s="1"/>
  <c r="S1009" i="9" s="1"/>
  <c r="S1010" i="9" s="1"/>
  <c r="S1011" i="9" s="1"/>
  <c r="S1012" i="9" s="1"/>
  <c r="S1013" i="9" s="1"/>
  <c r="S1014" i="9" s="1"/>
  <c r="S1015" i="9" s="1"/>
  <c r="S1016" i="9" s="1"/>
  <c r="S1017" i="9" s="1"/>
  <c r="S1018" i="9" s="1"/>
  <c r="S1019" i="9" s="1"/>
  <c r="S1020" i="9" s="1"/>
  <c r="S1021" i="9" s="1"/>
  <c r="S1022" i="9" s="1"/>
  <c r="S1023" i="9" s="1"/>
  <c r="S1024" i="9" s="1"/>
  <c r="S1025" i="9" s="1"/>
  <c r="S1026" i="9" s="1"/>
  <c r="S1027" i="9" s="1"/>
  <c r="S1028" i="9" s="1"/>
  <c r="AR969" i="9"/>
  <c r="R907" i="9"/>
  <c r="R908" i="9" s="1"/>
  <c r="R909" i="9" s="1"/>
  <c r="R910" i="9" s="1"/>
  <c r="R911" i="9" s="1"/>
  <c r="R912" i="9" s="1"/>
  <c r="R913" i="9" s="1"/>
  <c r="R914" i="9" s="1"/>
  <c r="R915" i="9" s="1"/>
  <c r="R916" i="9" s="1"/>
  <c r="R917" i="9" s="1"/>
  <c r="R918" i="9" s="1"/>
  <c r="R919" i="9" s="1"/>
  <c r="R920" i="9" s="1"/>
  <c r="R921" i="9" s="1"/>
  <c r="R922" i="9" s="1"/>
  <c r="R923" i="9" s="1"/>
  <c r="R924" i="9" s="1"/>
  <c r="R925" i="9" s="1"/>
  <c r="R926" i="9" s="1"/>
  <c r="R927" i="9" s="1"/>
  <c r="R928" i="9" s="1"/>
  <c r="R929" i="9" s="1"/>
  <c r="R930" i="9" s="1"/>
  <c r="R931" i="9" s="1"/>
  <c r="R932" i="9" s="1"/>
  <c r="R933" i="9" s="1"/>
  <c r="R934" i="9" s="1"/>
  <c r="R935" i="9" s="1"/>
  <c r="R936" i="9" s="1"/>
  <c r="R937" i="9" s="1"/>
  <c r="R938" i="9" s="1"/>
  <c r="R939" i="9" s="1"/>
  <c r="R940" i="9" s="1"/>
  <c r="R941" i="9" s="1"/>
  <c r="R942" i="9" s="1"/>
  <c r="R943" i="9" s="1"/>
  <c r="R944" i="9" s="1"/>
  <c r="R945" i="9" s="1"/>
  <c r="R946" i="9" s="1"/>
  <c r="R947" i="9" s="1"/>
  <c r="R948" i="9" s="1"/>
  <c r="R949" i="9" s="1"/>
  <c r="R950" i="9" s="1"/>
  <c r="R951" i="9" s="1"/>
  <c r="R952" i="9" s="1"/>
  <c r="R953" i="9" s="1"/>
  <c r="R954" i="9" s="1"/>
  <c r="R955" i="9" s="1"/>
  <c r="R956" i="9" s="1"/>
  <c r="R957" i="9" s="1"/>
  <c r="R958" i="9" s="1"/>
  <c r="R959" i="9" s="1"/>
  <c r="R960" i="9" s="1"/>
  <c r="R961" i="9" s="1"/>
  <c r="R962" i="9" s="1"/>
  <c r="R963" i="9" s="1"/>
  <c r="R964" i="9" s="1"/>
  <c r="R965" i="9" s="1"/>
  <c r="R966" i="9" s="1"/>
  <c r="R967" i="9" s="1"/>
  <c r="AR968" i="9" s="1"/>
  <c r="V907" i="9"/>
  <c r="V908" i="9" s="1"/>
  <c r="V909" i="9" s="1"/>
  <c r="V910" i="9" s="1"/>
  <c r="V911" i="9" s="1"/>
  <c r="V912" i="9" s="1"/>
  <c r="V913" i="9" s="1"/>
  <c r="V914" i="9" s="1"/>
  <c r="V915" i="9" s="1"/>
  <c r="V916" i="9" s="1"/>
  <c r="V917" i="9" s="1"/>
  <c r="V918" i="9" s="1"/>
  <c r="V919" i="9" s="1"/>
  <c r="V920" i="9" s="1"/>
  <c r="V921" i="9" s="1"/>
  <c r="V922" i="9" s="1"/>
  <c r="V923" i="9" s="1"/>
  <c r="V924" i="9" s="1"/>
  <c r="V925" i="9" s="1"/>
  <c r="V926" i="9" s="1"/>
  <c r="V927" i="9" s="1"/>
  <c r="V928" i="9" s="1"/>
  <c r="V929" i="9" s="1"/>
  <c r="V930" i="9" s="1"/>
  <c r="V931" i="9" s="1"/>
  <c r="V932" i="9" s="1"/>
  <c r="V933" i="9" s="1"/>
  <c r="V934" i="9" s="1"/>
  <c r="V935" i="9" s="1"/>
  <c r="V936" i="9" s="1"/>
  <c r="V937" i="9" s="1"/>
  <c r="V938" i="9" s="1"/>
  <c r="V939" i="9" s="1"/>
  <c r="V940" i="9" s="1"/>
  <c r="V941" i="9" s="1"/>
  <c r="V942" i="9" s="1"/>
  <c r="V943" i="9" s="1"/>
  <c r="V944" i="9" s="1"/>
  <c r="V945" i="9" s="1"/>
  <c r="V946" i="9" s="1"/>
  <c r="V947" i="9" s="1"/>
  <c r="V948" i="9" s="1"/>
  <c r="V949" i="9" s="1"/>
  <c r="V950" i="9" s="1"/>
  <c r="V951" i="9" s="1"/>
  <c r="V952" i="9" s="1"/>
  <c r="V953" i="9" s="1"/>
  <c r="V954" i="9" s="1"/>
  <c r="V955" i="9" s="1"/>
  <c r="V956" i="9" s="1"/>
  <c r="V957" i="9" s="1"/>
  <c r="V958" i="9" s="1"/>
  <c r="V959" i="9" s="1"/>
  <c r="V960" i="9" s="1"/>
  <c r="V961" i="9" s="1"/>
  <c r="V962" i="9" s="1"/>
  <c r="V963" i="9" s="1"/>
  <c r="V964" i="9" s="1"/>
  <c r="V965" i="9" s="1"/>
  <c r="V966" i="9" s="1"/>
  <c r="V967" i="9" s="1"/>
  <c r="T908" i="9"/>
  <c r="T909" i="9" s="1"/>
  <c r="T910" i="9" s="1"/>
  <c r="T911" i="9" s="1"/>
  <c r="T912" i="9" s="1"/>
  <c r="T913" i="9" s="1"/>
  <c r="T914" i="9" s="1"/>
  <c r="T915" i="9" s="1"/>
  <c r="T916" i="9" s="1"/>
  <c r="T917" i="9" s="1"/>
  <c r="T918" i="9" s="1"/>
  <c r="T919" i="9" s="1"/>
  <c r="T920" i="9" s="1"/>
  <c r="T921" i="9" s="1"/>
  <c r="T922" i="9" s="1"/>
  <c r="T923" i="9" s="1"/>
  <c r="T924" i="9" s="1"/>
  <c r="T925" i="9" s="1"/>
  <c r="T926" i="9" s="1"/>
  <c r="T927" i="9" s="1"/>
  <c r="T928" i="9" s="1"/>
  <c r="T929" i="9" s="1"/>
  <c r="T930" i="9" s="1"/>
  <c r="T931" i="9" s="1"/>
  <c r="T932" i="9" s="1"/>
  <c r="T933" i="9" s="1"/>
  <c r="T934" i="9" s="1"/>
  <c r="T935" i="9" s="1"/>
  <c r="T936" i="9" s="1"/>
  <c r="T937" i="9" s="1"/>
  <c r="T938" i="9" s="1"/>
  <c r="T939" i="9" s="1"/>
  <c r="T940" i="9" s="1"/>
  <c r="T941" i="9" s="1"/>
  <c r="T942" i="9" s="1"/>
  <c r="T943" i="9" s="1"/>
  <c r="T944" i="9" s="1"/>
  <c r="T945" i="9" s="1"/>
  <c r="T946" i="9" s="1"/>
  <c r="T947" i="9" s="1"/>
  <c r="T948" i="9" s="1"/>
  <c r="T949" i="9" s="1"/>
  <c r="T950" i="9" s="1"/>
  <c r="T951" i="9" s="1"/>
  <c r="T952" i="9" s="1"/>
  <c r="T953" i="9" s="1"/>
  <c r="T954" i="9" s="1"/>
  <c r="T955" i="9" s="1"/>
  <c r="T956" i="9" s="1"/>
  <c r="T957" i="9" s="1"/>
  <c r="T958" i="9" s="1"/>
  <c r="T959" i="9" s="1"/>
  <c r="T960" i="9" s="1"/>
  <c r="T961" i="9" s="1"/>
  <c r="T962" i="9" s="1"/>
  <c r="T963" i="9" s="1"/>
  <c r="T964" i="9" s="1"/>
  <c r="T965" i="9" s="1"/>
  <c r="T966" i="9" s="1"/>
  <c r="T967" i="9" s="1"/>
  <c r="T968" i="9" s="1"/>
  <c r="D166" i="9"/>
  <c r="F165" i="9"/>
  <c r="D138" i="9"/>
  <c r="F137" i="9"/>
  <c r="D194" i="9"/>
  <c r="F193" i="9"/>
  <c r="B425" i="9"/>
  <c r="B20" i="20"/>
  <c r="D152" i="9"/>
  <c r="F151" i="9"/>
  <c r="D180" i="9"/>
  <c r="F179" i="9"/>
  <c r="D110" i="9"/>
  <c r="F110" i="9" s="1"/>
  <c r="F109" i="9"/>
  <c r="D124" i="9"/>
  <c r="F123" i="9"/>
  <c r="S1029" i="9" l="1"/>
  <c r="S1030" i="9" s="1"/>
  <c r="S1031" i="9" s="1"/>
  <c r="S1032" i="9" s="1"/>
  <c r="S1033" i="9" s="1"/>
  <c r="S1034" i="9" s="1"/>
  <c r="S1035" i="9" s="1"/>
  <c r="S1036" i="9" s="1"/>
  <c r="S1037" i="9" s="1"/>
  <c r="S1038" i="9" s="1"/>
  <c r="S1039" i="9" s="1"/>
  <c r="S1040" i="9" s="1"/>
  <c r="S1041" i="9" s="1"/>
  <c r="S1042" i="9" s="1"/>
  <c r="S1043" i="9" s="1"/>
  <c r="S1044" i="9" s="1"/>
  <c r="S1045" i="9" s="1"/>
  <c r="S1046" i="9" s="1"/>
  <c r="S1047" i="9" s="1"/>
  <c r="S1048" i="9" s="1"/>
  <c r="S1049" i="9" s="1"/>
  <c r="S1050" i="9" s="1"/>
  <c r="S1051" i="9" s="1"/>
  <c r="S1052" i="9" s="1"/>
  <c r="S1053" i="9" s="1"/>
  <c r="S1054" i="9" s="1"/>
  <c r="S1055" i="9" s="1"/>
  <c r="S1056" i="9" s="1"/>
  <c r="S1057" i="9" s="1"/>
  <c r="S1058" i="9" s="1"/>
  <c r="S1059" i="9" s="1"/>
  <c r="S1060" i="9" s="1"/>
  <c r="S1061" i="9" s="1"/>
  <c r="S1062" i="9" s="1"/>
  <c r="S1063" i="9" s="1"/>
  <c r="S1064" i="9" s="1"/>
  <c r="S1065" i="9" s="1"/>
  <c r="S1066" i="9" s="1"/>
  <c r="S1067" i="9" s="1"/>
  <c r="S1068" i="9" s="1"/>
  <c r="S1069" i="9" s="1"/>
  <c r="S1070" i="9" s="1"/>
  <c r="S1071" i="9" s="1"/>
  <c r="S1072" i="9" s="1"/>
  <c r="S1073" i="9" s="1"/>
  <c r="S1074" i="9" s="1"/>
  <c r="S1075" i="9" s="1"/>
  <c r="S1076" i="9" s="1"/>
  <c r="S1077" i="9" s="1"/>
  <c r="S1078" i="9" s="1"/>
  <c r="S1079" i="9" s="1"/>
  <c r="S1080" i="9" s="1"/>
  <c r="S1081" i="9" s="1"/>
  <c r="S1082" i="9" s="1"/>
  <c r="S1083" i="9" s="1"/>
  <c r="S1084" i="9" s="1"/>
  <c r="S1085" i="9" s="1"/>
  <c r="S1086" i="9" s="1"/>
  <c r="S1087" i="9" s="1"/>
  <c r="S1088" i="9" s="1"/>
  <c r="S1089" i="9" s="1"/>
  <c r="AR1030" i="9"/>
  <c r="V968" i="9"/>
  <c r="V969" i="9" s="1"/>
  <c r="V970" i="9" s="1"/>
  <c r="V971" i="9" s="1"/>
  <c r="V972" i="9" s="1"/>
  <c r="V973" i="9" s="1"/>
  <c r="V974" i="9" s="1"/>
  <c r="V975" i="9" s="1"/>
  <c r="V976" i="9" s="1"/>
  <c r="V977" i="9" s="1"/>
  <c r="V978" i="9" s="1"/>
  <c r="V979" i="9" s="1"/>
  <c r="V980" i="9" s="1"/>
  <c r="V981" i="9" s="1"/>
  <c r="V982" i="9" s="1"/>
  <c r="V983" i="9" s="1"/>
  <c r="V984" i="9" s="1"/>
  <c r="V985" i="9" s="1"/>
  <c r="V986" i="9" s="1"/>
  <c r="V987" i="9" s="1"/>
  <c r="V988" i="9" s="1"/>
  <c r="V989" i="9" s="1"/>
  <c r="V990" i="9" s="1"/>
  <c r="V991" i="9" s="1"/>
  <c r="V992" i="9" s="1"/>
  <c r="V993" i="9" s="1"/>
  <c r="V994" i="9" s="1"/>
  <c r="V995" i="9" s="1"/>
  <c r="V996" i="9" s="1"/>
  <c r="V997" i="9" s="1"/>
  <c r="V998" i="9" s="1"/>
  <c r="V999" i="9" s="1"/>
  <c r="V1000" i="9" s="1"/>
  <c r="V1001" i="9" s="1"/>
  <c r="V1002" i="9" s="1"/>
  <c r="V1003" i="9" s="1"/>
  <c r="V1004" i="9" s="1"/>
  <c r="V1005" i="9" s="1"/>
  <c r="V1006" i="9" s="1"/>
  <c r="V1007" i="9" s="1"/>
  <c r="V1008" i="9" s="1"/>
  <c r="V1009" i="9" s="1"/>
  <c r="V1010" i="9" s="1"/>
  <c r="V1011" i="9" s="1"/>
  <c r="V1012" i="9" s="1"/>
  <c r="V1013" i="9" s="1"/>
  <c r="V1014" i="9" s="1"/>
  <c r="V1015" i="9" s="1"/>
  <c r="V1016" i="9" s="1"/>
  <c r="V1017" i="9" s="1"/>
  <c r="V1018" i="9" s="1"/>
  <c r="V1019" i="9" s="1"/>
  <c r="V1020" i="9" s="1"/>
  <c r="V1021" i="9" s="1"/>
  <c r="V1022" i="9" s="1"/>
  <c r="V1023" i="9" s="1"/>
  <c r="V1024" i="9" s="1"/>
  <c r="V1025" i="9" s="1"/>
  <c r="V1026" i="9" s="1"/>
  <c r="V1027" i="9" s="1"/>
  <c r="V1028" i="9" s="1"/>
  <c r="T969" i="9"/>
  <c r="T970" i="9" s="1"/>
  <c r="T971" i="9" s="1"/>
  <c r="T972" i="9" s="1"/>
  <c r="T973" i="9" s="1"/>
  <c r="T974" i="9" s="1"/>
  <c r="T975" i="9" s="1"/>
  <c r="T976" i="9" s="1"/>
  <c r="T977" i="9" s="1"/>
  <c r="T978" i="9" s="1"/>
  <c r="T979" i="9" s="1"/>
  <c r="T980" i="9" s="1"/>
  <c r="T981" i="9" s="1"/>
  <c r="T982" i="9" s="1"/>
  <c r="T983" i="9" s="1"/>
  <c r="T984" i="9" s="1"/>
  <c r="T985" i="9" s="1"/>
  <c r="T986" i="9" s="1"/>
  <c r="T987" i="9" s="1"/>
  <c r="T988" i="9" s="1"/>
  <c r="T989" i="9" s="1"/>
  <c r="T990" i="9" s="1"/>
  <c r="T991" i="9" s="1"/>
  <c r="T992" i="9" s="1"/>
  <c r="T993" i="9" s="1"/>
  <c r="T994" i="9" s="1"/>
  <c r="T995" i="9" s="1"/>
  <c r="T996" i="9" s="1"/>
  <c r="T997" i="9" s="1"/>
  <c r="T998" i="9" s="1"/>
  <c r="T999" i="9" s="1"/>
  <c r="T1000" i="9" s="1"/>
  <c r="T1001" i="9" s="1"/>
  <c r="T1002" i="9" s="1"/>
  <c r="T1003" i="9" s="1"/>
  <c r="T1004" i="9" s="1"/>
  <c r="T1005" i="9" s="1"/>
  <c r="T1006" i="9" s="1"/>
  <c r="T1007" i="9" s="1"/>
  <c r="T1008" i="9" s="1"/>
  <c r="T1009" i="9" s="1"/>
  <c r="T1010" i="9" s="1"/>
  <c r="T1011" i="9" s="1"/>
  <c r="T1012" i="9" s="1"/>
  <c r="T1013" i="9" s="1"/>
  <c r="T1014" i="9" s="1"/>
  <c r="T1015" i="9" s="1"/>
  <c r="T1016" i="9" s="1"/>
  <c r="T1017" i="9" s="1"/>
  <c r="T1018" i="9" s="1"/>
  <c r="T1019" i="9" s="1"/>
  <c r="T1020" i="9" s="1"/>
  <c r="T1021" i="9" s="1"/>
  <c r="T1022" i="9" s="1"/>
  <c r="T1023" i="9" s="1"/>
  <c r="T1024" i="9" s="1"/>
  <c r="T1025" i="9" s="1"/>
  <c r="T1026" i="9" s="1"/>
  <c r="T1027" i="9" s="1"/>
  <c r="T1028" i="9" s="1"/>
  <c r="T1029" i="9" s="1"/>
  <c r="R968" i="9"/>
  <c r="R969" i="9" s="1"/>
  <c r="R970" i="9" s="1"/>
  <c r="R971" i="9" s="1"/>
  <c r="R972" i="9" s="1"/>
  <c r="R973" i="9" s="1"/>
  <c r="R974" i="9" s="1"/>
  <c r="R975" i="9" s="1"/>
  <c r="R976" i="9" s="1"/>
  <c r="R977" i="9" s="1"/>
  <c r="R978" i="9" s="1"/>
  <c r="R979" i="9" s="1"/>
  <c r="R980" i="9" s="1"/>
  <c r="R981" i="9" s="1"/>
  <c r="R982" i="9" s="1"/>
  <c r="R983" i="9" s="1"/>
  <c r="R984" i="9" s="1"/>
  <c r="R985" i="9" s="1"/>
  <c r="R986" i="9" s="1"/>
  <c r="R987" i="9" s="1"/>
  <c r="R988" i="9" s="1"/>
  <c r="R989" i="9" s="1"/>
  <c r="R990" i="9" s="1"/>
  <c r="R991" i="9" s="1"/>
  <c r="R992" i="9" s="1"/>
  <c r="R993" i="9" s="1"/>
  <c r="R994" i="9" s="1"/>
  <c r="R995" i="9" s="1"/>
  <c r="R996" i="9" s="1"/>
  <c r="R997" i="9" s="1"/>
  <c r="R998" i="9" s="1"/>
  <c r="R999" i="9" s="1"/>
  <c r="R1000" i="9" s="1"/>
  <c r="R1001" i="9" s="1"/>
  <c r="R1002" i="9" s="1"/>
  <c r="R1003" i="9" s="1"/>
  <c r="R1004" i="9" s="1"/>
  <c r="R1005" i="9" s="1"/>
  <c r="R1006" i="9" s="1"/>
  <c r="R1007" i="9" s="1"/>
  <c r="R1008" i="9" s="1"/>
  <c r="R1009" i="9" s="1"/>
  <c r="R1010" i="9" s="1"/>
  <c r="R1011" i="9" s="1"/>
  <c r="R1012" i="9" s="1"/>
  <c r="R1013" i="9" s="1"/>
  <c r="R1014" i="9" s="1"/>
  <c r="R1015" i="9" s="1"/>
  <c r="R1016" i="9" s="1"/>
  <c r="R1017" i="9" s="1"/>
  <c r="R1018" i="9" s="1"/>
  <c r="R1019" i="9" s="1"/>
  <c r="R1020" i="9" s="1"/>
  <c r="R1021" i="9" s="1"/>
  <c r="R1022" i="9" s="1"/>
  <c r="R1023" i="9" s="1"/>
  <c r="R1024" i="9" s="1"/>
  <c r="R1025" i="9" s="1"/>
  <c r="R1026" i="9" s="1"/>
  <c r="R1027" i="9" s="1"/>
  <c r="R1028" i="9" s="1"/>
  <c r="AR1029" i="9" s="1"/>
  <c r="B426" i="9"/>
  <c r="B21" i="20"/>
  <c r="D195" i="9"/>
  <c r="F194" i="9"/>
  <c r="D125" i="9"/>
  <c r="F125" i="9" s="1"/>
  <c r="F124" i="9"/>
  <c r="D181" i="9"/>
  <c r="F180" i="9"/>
  <c r="D139" i="9"/>
  <c r="F138" i="9"/>
  <c r="D153" i="9"/>
  <c r="F152" i="9"/>
  <c r="D167" i="9"/>
  <c r="F166" i="9"/>
  <c r="S1090" i="9" l="1"/>
  <c r="S1091" i="9" s="1"/>
  <c r="S1092" i="9" s="1"/>
  <c r="S1093" i="9" s="1"/>
  <c r="S1094" i="9" s="1"/>
  <c r="S1095" i="9" s="1"/>
  <c r="S1096" i="9" s="1"/>
  <c r="S1097" i="9" s="1"/>
  <c r="S1098" i="9" s="1"/>
  <c r="S1099" i="9" s="1"/>
  <c r="S1100" i="9" s="1"/>
  <c r="S1101" i="9" s="1"/>
  <c r="S1102" i="9" s="1"/>
  <c r="S1103" i="9" s="1"/>
  <c r="S1104" i="9" s="1"/>
  <c r="S1105" i="9" s="1"/>
  <c r="S1106" i="9" s="1"/>
  <c r="S1107" i="9" s="1"/>
  <c r="S1108" i="9" s="1"/>
  <c r="S1109" i="9" s="1"/>
  <c r="S1110" i="9" s="1"/>
  <c r="S1111" i="9" s="1"/>
  <c r="S1112" i="9" s="1"/>
  <c r="S1113" i="9" s="1"/>
  <c r="S1114" i="9" s="1"/>
  <c r="S1115" i="9" s="1"/>
  <c r="S1116" i="9" s="1"/>
  <c r="S1117" i="9" s="1"/>
  <c r="S1118" i="9" s="1"/>
  <c r="S1119" i="9" s="1"/>
  <c r="S1120" i="9" s="1"/>
  <c r="S1121" i="9" s="1"/>
  <c r="S1122" i="9" s="1"/>
  <c r="S1123" i="9" s="1"/>
  <c r="S1124" i="9" s="1"/>
  <c r="S1125" i="9" s="1"/>
  <c r="S1126" i="9" s="1"/>
  <c r="S1127" i="9" s="1"/>
  <c r="S1128" i="9" s="1"/>
  <c r="S1129" i="9" s="1"/>
  <c r="S1130" i="9" s="1"/>
  <c r="S1131" i="9" s="1"/>
  <c r="S1132" i="9" s="1"/>
  <c r="S1133" i="9" s="1"/>
  <c r="S1134" i="9" s="1"/>
  <c r="S1135" i="9" s="1"/>
  <c r="S1136" i="9" s="1"/>
  <c r="S1137" i="9" s="1"/>
  <c r="S1138" i="9" s="1"/>
  <c r="S1139" i="9" s="1"/>
  <c r="S1140" i="9" s="1"/>
  <c r="S1141" i="9" s="1"/>
  <c r="S1142" i="9" s="1"/>
  <c r="S1143" i="9" s="1"/>
  <c r="S1144" i="9" s="1"/>
  <c r="S1145" i="9" s="1"/>
  <c r="S1146" i="9" s="1"/>
  <c r="S1147" i="9" s="1"/>
  <c r="S1148" i="9" s="1"/>
  <c r="S1149" i="9" s="1"/>
  <c r="S1150" i="9" s="1"/>
  <c r="AR1091" i="9"/>
  <c r="T1030" i="9"/>
  <c r="T1031" i="9" s="1"/>
  <c r="T1032" i="9" s="1"/>
  <c r="T1033" i="9" s="1"/>
  <c r="T1034" i="9" s="1"/>
  <c r="T1035" i="9" s="1"/>
  <c r="T1036" i="9" s="1"/>
  <c r="T1037" i="9" s="1"/>
  <c r="T1038" i="9" s="1"/>
  <c r="T1039" i="9" s="1"/>
  <c r="T1040" i="9" s="1"/>
  <c r="T1041" i="9" s="1"/>
  <c r="T1042" i="9" s="1"/>
  <c r="T1043" i="9" s="1"/>
  <c r="T1044" i="9" s="1"/>
  <c r="T1045" i="9" s="1"/>
  <c r="T1046" i="9" s="1"/>
  <c r="T1047" i="9" s="1"/>
  <c r="T1048" i="9" s="1"/>
  <c r="T1049" i="9" s="1"/>
  <c r="T1050" i="9" s="1"/>
  <c r="T1051" i="9" s="1"/>
  <c r="T1052" i="9" s="1"/>
  <c r="T1053" i="9" s="1"/>
  <c r="T1054" i="9" s="1"/>
  <c r="T1055" i="9" s="1"/>
  <c r="T1056" i="9" s="1"/>
  <c r="T1057" i="9" s="1"/>
  <c r="T1058" i="9" s="1"/>
  <c r="T1059" i="9" s="1"/>
  <c r="T1060" i="9" s="1"/>
  <c r="T1061" i="9" s="1"/>
  <c r="T1062" i="9" s="1"/>
  <c r="T1063" i="9" s="1"/>
  <c r="T1064" i="9" s="1"/>
  <c r="T1065" i="9" s="1"/>
  <c r="T1066" i="9" s="1"/>
  <c r="T1067" i="9" s="1"/>
  <c r="T1068" i="9" s="1"/>
  <c r="T1069" i="9" s="1"/>
  <c r="T1070" i="9" s="1"/>
  <c r="T1071" i="9" s="1"/>
  <c r="T1072" i="9" s="1"/>
  <c r="T1073" i="9" s="1"/>
  <c r="T1074" i="9" s="1"/>
  <c r="T1075" i="9" s="1"/>
  <c r="T1076" i="9" s="1"/>
  <c r="T1077" i="9" s="1"/>
  <c r="T1078" i="9" s="1"/>
  <c r="T1079" i="9" s="1"/>
  <c r="T1080" i="9" s="1"/>
  <c r="T1081" i="9" s="1"/>
  <c r="T1082" i="9" s="1"/>
  <c r="T1083" i="9" s="1"/>
  <c r="T1084" i="9" s="1"/>
  <c r="T1085" i="9" s="1"/>
  <c r="T1086" i="9" s="1"/>
  <c r="T1087" i="9" s="1"/>
  <c r="T1088" i="9" s="1"/>
  <c r="T1089" i="9" s="1"/>
  <c r="T1090" i="9" s="1"/>
  <c r="R1029" i="9"/>
  <c r="R1030" i="9" s="1"/>
  <c r="R1031" i="9" s="1"/>
  <c r="R1032" i="9" s="1"/>
  <c r="R1033" i="9" s="1"/>
  <c r="R1034" i="9" s="1"/>
  <c r="R1035" i="9" s="1"/>
  <c r="R1036" i="9" s="1"/>
  <c r="R1037" i="9" s="1"/>
  <c r="R1038" i="9" s="1"/>
  <c r="R1039" i="9" s="1"/>
  <c r="R1040" i="9" s="1"/>
  <c r="R1041" i="9" s="1"/>
  <c r="R1042" i="9" s="1"/>
  <c r="R1043" i="9" s="1"/>
  <c r="R1044" i="9" s="1"/>
  <c r="R1045" i="9" s="1"/>
  <c r="R1046" i="9" s="1"/>
  <c r="R1047" i="9" s="1"/>
  <c r="R1048" i="9" s="1"/>
  <c r="R1049" i="9" s="1"/>
  <c r="R1050" i="9" s="1"/>
  <c r="R1051" i="9" s="1"/>
  <c r="R1052" i="9" s="1"/>
  <c r="R1053" i="9" s="1"/>
  <c r="R1054" i="9" s="1"/>
  <c r="R1055" i="9" s="1"/>
  <c r="R1056" i="9" s="1"/>
  <c r="R1057" i="9" s="1"/>
  <c r="R1058" i="9" s="1"/>
  <c r="R1059" i="9" s="1"/>
  <c r="R1060" i="9" s="1"/>
  <c r="R1061" i="9" s="1"/>
  <c r="R1062" i="9" s="1"/>
  <c r="R1063" i="9" s="1"/>
  <c r="R1064" i="9" s="1"/>
  <c r="R1065" i="9" s="1"/>
  <c r="R1066" i="9" s="1"/>
  <c r="R1067" i="9" s="1"/>
  <c r="R1068" i="9" s="1"/>
  <c r="R1069" i="9" s="1"/>
  <c r="R1070" i="9" s="1"/>
  <c r="R1071" i="9" s="1"/>
  <c r="R1072" i="9" s="1"/>
  <c r="R1073" i="9" s="1"/>
  <c r="R1074" i="9" s="1"/>
  <c r="R1075" i="9" s="1"/>
  <c r="R1076" i="9" s="1"/>
  <c r="R1077" i="9" s="1"/>
  <c r="R1078" i="9" s="1"/>
  <c r="R1079" i="9" s="1"/>
  <c r="R1080" i="9" s="1"/>
  <c r="R1081" i="9" s="1"/>
  <c r="R1082" i="9" s="1"/>
  <c r="R1083" i="9" s="1"/>
  <c r="R1084" i="9" s="1"/>
  <c r="R1085" i="9" s="1"/>
  <c r="R1086" i="9" s="1"/>
  <c r="R1087" i="9" s="1"/>
  <c r="R1088" i="9" s="1"/>
  <c r="R1089" i="9" s="1"/>
  <c r="AR1090" i="9" s="1"/>
  <c r="V1029" i="9"/>
  <c r="V1030" i="9" s="1"/>
  <c r="V1031" i="9" s="1"/>
  <c r="V1032" i="9" s="1"/>
  <c r="V1033" i="9" s="1"/>
  <c r="V1034" i="9" s="1"/>
  <c r="V1035" i="9" s="1"/>
  <c r="V1036" i="9" s="1"/>
  <c r="V1037" i="9" s="1"/>
  <c r="V1038" i="9" s="1"/>
  <c r="V1039" i="9" s="1"/>
  <c r="V1040" i="9" s="1"/>
  <c r="V1041" i="9" s="1"/>
  <c r="V1042" i="9" s="1"/>
  <c r="V1043" i="9" s="1"/>
  <c r="V1044" i="9" s="1"/>
  <c r="V1045" i="9" s="1"/>
  <c r="V1046" i="9" s="1"/>
  <c r="V1047" i="9" s="1"/>
  <c r="V1048" i="9" s="1"/>
  <c r="V1049" i="9" s="1"/>
  <c r="V1050" i="9" s="1"/>
  <c r="V1051" i="9" s="1"/>
  <c r="V1052" i="9" s="1"/>
  <c r="V1053" i="9" s="1"/>
  <c r="V1054" i="9" s="1"/>
  <c r="V1055" i="9" s="1"/>
  <c r="V1056" i="9" s="1"/>
  <c r="V1057" i="9" s="1"/>
  <c r="V1058" i="9" s="1"/>
  <c r="V1059" i="9" s="1"/>
  <c r="V1060" i="9" s="1"/>
  <c r="V1061" i="9" s="1"/>
  <c r="V1062" i="9" s="1"/>
  <c r="V1063" i="9" s="1"/>
  <c r="V1064" i="9" s="1"/>
  <c r="V1065" i="9" s="1"/>
  <c r="V1066" i="9" s="1"/>
  <c r="V1067" i="9" s="1"/>
  <c r="V1068" i="9" s="1"/>
  <c r="V1069" i="9" s="1"/>
  <c r="V1070" i="9" s="1"/>
  <c r="V1071" i="9" s="1"/>
  <c r="V1072" i="9" s="1"/>
  <c r="V1073" i="9" s="1"/>
  <c r="V1074" i="9" s="1"/>
  <c r="V1075" i="9" s="1"/>
  <c r="V1076" i="9" s="1"/>
  <c r="V1077" i="9" s="1"/>
  <c r="V1078" i="9" s="1"/>
  <c r="V1079" i="9" s="1"/>
  <c r="V1080" i="9" s="1"/>
  <c r="V1081" i="9" s="1"/>
  <c r="V1082" i="9" s="1"/>
  <c r="V1083" i="9" s="1"/>
  <c r="V1084" i="9" s="1"/>
  <c r="V1085" i="9" s="1"/>
  <c r="V1086" i="9" s="1"/>
  <c r="V1087" i="9" s="1"/>
  <c r="V1088" i="9" s="1"/>
  <c r="V1089" i="9" s="1"/>
  <c r="D168" i="9"/>
  <c r="F167" i="9"/>
  <c r="D154" i="9"/>
  <c r="F153" i="9"/>
  <c r="D196" i="9"/>
  <c r="F195" i="9"/>
  <c r="B22" i="20"/>
  <c r="B427" i="9"/>
  <c r="D182" i="9"/>
  <c r="F181" i="9"/>
  <c r="D140" i="9"/>
  <c r="F140" i="9" s="1"/>
  <c r="F139" i="9"/>
  <c r="S1151" i="9" l="1"/>
  <c r="S1152" i="9" s="1"/>
  <c r="S1153" i="9" s="1"/>
  <c r="S1154" i="9" s="1"/>
  <c r="S1155" i="9" s="1"/>
  <c r="S1156" i="9" s="1"/>
  <c r="S1157" i="9" s="1"/>
  <c r="S1158" i="9" s="1"/>
  <c r="S1159" i="9" s="1"/>
  <c r="S1160" i="9" s="1"/>
  <c r="S1161" i="9" s="1"/>
  <c r="S1162" i="9" s="1"/>
  <c r="S1163" i="9" s="1"/>
  <c r="S1164" i="9" s="1"/>
  <c r="S1165" i="9" s="1"/>
  <c r="S1166" i="9" s="1"/>
  <c r="S1167" i="9" s="1"/>
  <c r="S1168" i="9" s="1"/>
  <c r="S1169" i="9" s="1"/>
  <c r="S1170" i="9" s="1"/>
  <c r="S1171" i="9" s="1"/>
  <c r="S1172" i="9" s="1"/>
  <c r="S1173" i="9" s="1"/>
  <c r="S1174" i="9" s="1"/>
  <c r="S1175" i="9" s="1"/>
  <c r="S1176" i="9" s="1"/>
  <c r="S1177" i="9" s="1"/>
  <c r="S1178" i="9" s="1"/>
  <c r="S1179" i="9" s="1"/>
  <c r="S1180" i="9" s="1"/>
  <c r="S1181" i="9" s="1"/>
  <c r="S1182" i="9" s="1"/>
  <c r="S1183" i="9" s="1"/>
  <c r="S1184" i="9" s="1"/>
  <c r="S1185" i="9" s="1"/>
  <c r="S1186" i="9" s="1"/>
  <c r="S1187" i="9" s="1"/>
  <c r="S1188" i="9" s="1"/>
  <c r="S1189" i="9" s="1"/>
  <c r="S1190" i="9" s="1"/>
  <c r="S1191" i="9" s="1"/>
  <c r="S1192" i="9" s="1"/>
  <c r="S1193" i="9" s="1"/>
  <c r="S1194" i="9" s="1"/>
  <c r="S1195" i="9" s="1"/>
  <c r="S1196" i="9" s="1"/>
  <c r="S1197" i="9" s="1"/>
  <c r="S1198" i="9" s="1"/>
  <c r="S1199" i="9" s="1"/>
  <c r="S1200" i="9" s="1"/>
  <c r="S1201" i="9" s="1"/>
  <c r="S1202" i="9" s="1"/>
  <c r="S1203" i="9" s="1"/>
  <c r="S1204" i="9" s="1"/>
  <c r="S1205" i="9" s="1"/>
  <c r="S1206" i="9" s="1"/>
  <c r="S1207" i="9" s="1"/>
  <c r="S1208" i="9" s="1"/>
  <c r="S1209" i="9" s="1"/>
  <c r="S1210" i="9" s="1"/>
  <c r="S1211" i="9" s="1"/>
  <c r="AR1152" i="9"/>
  <c r="R1090" i="9"/>
  <c r="R1091" i="9" s="1"/>
  <c r="R1092" i="9" s="1"/>
  <c r="R1093" i="9" s="1"/>
  <c r="R1094" i="9" s="1"/>
  <c r="R1095" i="9" s="1"/>
  <c r="R1096" i="9" s="1"/>
  <c r="R1097" i="9" s="1"/>
  <c r="R1098" i="9" s="1"/>
  <c r="R1099" i="9" s="1"/>
  <c r="R1100" i="9" s="1"/>
  <c r="R1101" i="9" s="1"/>
  <c r="R1102" i="9" s="1"/>
  <c r="R1103" i="9" s="1"/>
  <c r="R1104" i="9" s="1"/>
  <c r="R1105" i="9" s="1"/>
  <c r="R1106" i="9" s="1"/>
  <c r="R1107" i="9" s="1"/>
  <c r="R1108" i="9" s="1"/>
  <c r="R1109" i="9" s="1"/>
  <c r="R1110" i="9" s="1"/>
  <c r="R1111" i="9" s="1"/>
  <c r="R1112" i="9" s="1"/>
  <c r="R1113" i="9" s="1"/>
  <c r="R1114" i="9" s="1"/>
  <c r="R1115" i="9" s="1"/>
  <c r="R1116" i="9" s="1"/>
  <c r="R1117" i="9" s="1"/>
  <c r="R1118" i="9" s="1"/>
  <c r="R1119" i="9" s="1"/>
  <c r="R1120" i="9" s="1"/>
  <c r="R1121" i="9" s="1"/>
  <c r="R1122" i="9" s="1"/>
  <c r="R1123" i="9" s="1"/>
  <c r="R1124" i="9" s="1"/>
  <c r="R1125" i="9" s="1"/>
  <c r="R1126" i="9" s="1"/>
  <c r="R1127" i="9" s="1"/>
  <c r="R1128" i="9" s="1"/>
  <c r="R1129" i="9" s="1"/>
  <c r="R1130" i="9" s="1"/>
  <c r="R1131" i="9" s="1"/>
  <c r="R1132" i="9" s="1"/>
  <c r="R1133" i="9" s="1"/>
  <c r="R1134" i="9" s="1"/>
  <c r="R1135" i="9" s="1"/>
  <c r="R1136" i="9" s="1"/>
  <c r="R1137" i="9" s="1"/>
  <c r="R1138" i="9" s="1"/>
  <c r="R1139" i="9" s="1"/>
  <c r="R1140" i="9" s="1"/>
  <c r="R1141" i="9" s="1"/>
  <c r="R1142" i="9" s="1"/>
  <c r="R1143" i="9" s="1"/>
  <c r="R1144" i="9" s="1"/>
  <c r="R1145" i="9" s="1"/>
  <c r="R1146" i="9" s="1"/>
  <c r="R1147" i="9" s="1"/>
  <c r="R1148" i="9" s="1"/>
  <c r="R1149" i="9" s="1"/>
  <c r="R1150" i="9" s="1"/>
  <c r="AR1151" i="9" s="1"/>
  <c r="V1090" i="9"/>
  <c r="V1091" i="9" s="1"/>
  <c r="V1092" i="9" s="1"/>
  <c r="V1093" i="9" s="1"/>
  <c r="V1094" i="9" s="1"/>
  <c r="V1095" i="9" s="1"/>
  <c r="V1096" i="9" s="1"/>
  <c r="V1097" i="9" s="1"/>
  <c r="V1098" i="9" s="1"/>
  <c r="V1099" i="9" s="1"/>
  <c r="V1100" i="9" s="1"/>
  <c r="V1101" i="9" s="1"/>
  <c r="V1102" i="9" s="1"/>
  <c r="V1103" i="9" s="1"/>
  <c r="V1104" i="9" s="1"/>
  <c r="V1105" i="9" s="1"/>
  <c r="V1106" i="9" s="1"/>
  <c r="V1107" i="9" s="1"/>
  <c r="V1108" i="9" s="1"/>
  <c r="V1109" i="9" s="1"/>
  <c r="V1110" i="9" s="1"/>
  <c r="V1111" i="9" s="1"/>
  <c r="V1112" i="9" s="1"/>
  <c r="V1113" i="9" s="1"/>
  <c r="V1114" i="9" s="1"/>
  <c r="V1115" i="9" s="1"/>
  <c r="V1116" i="9" s="1"/>
  <c r="V1117" i="9" s="1"/>
  <c r="V1118" i="9" s="1"/>
  <c r="V1119" i="9" s="1"/>
  <c r="V1120" i="9" s="1"/>
  <c r="V1121" i="9" s="1"/>
  <c r="V1122" i="9" s="1"/>
  <c r="V1123" i="9" s="1"/>
  <c r="V1124" i="9" s="1"/>
  <c r="V1125" i="9" s="1"/>
  <c r="V1126" i="9" s="1"/>
  <c r="V1127" i="9" s="1"/>
  <c r="V1128" i="9" s="1"/>
  <c r="V1129" i="9" s="1"/>
  <c r="V1130" i="9" s="1"/>
  <c r="V1131" i="9" s="1"/>
  <c r="V1132" i="9" s="1"/>
  <c r="V1133" i="9" s="1"/>
  <c r="V1134" i="9" s="1"/>
  <c r="V1135" i="9" s="1"/>
  <c r="V1136" i="9" s="1"/>
  <c r="V1137" i="9" s="1"/>
  <c r="V1138" i="9" s="1"/>
  <c r="V1139" i="9" s="1"/>
  <c r="V1140" i="9" s="1"/>
  <c r="V1141" i="9" s="1"/>
  <c r="V1142" i="9" s="1"/>
  <c r="V1143" i="9" s="1"/>
  <c r="V1144" i="9" s="1"/>
  <c r="V1145" i="9" s="1"/>
  <c r="V1146" i="9" s="1"/>
  <c r="V1147" i="9" s="1"/>
  <c r="V1148" i="9" s="1"/>
  <c r="V1149" i="9" s="1"/>
  <c r="V1150" i="9" s="1"/>
  <c r="T1091" i="9"/>
  <c r="T1092" i="9" s="1"/>
  <c r="T1093" i="9" s="1"/>
  <c r="T1094" i="9" s="1"/>
  <c r="T1095" i="9" s="1"/>
  <c r="T1096" i="9" s="1"/>
  <c r="T1097" i="9" s="1"/>
  <c r="T1098" i="9" s="1"/>
  <c r="T1099" i="9" s="1"/>
  <c r="T1100" i="9" s="1"/>
  <c r="T1101" i="9" s="1"/>
  <c r="T1102" i="9" s="1"/>
  <c r="T1103" i="9" s="1"/>
  <c r="T1104" i="9" s="1"/>
  <c r="T1105" i="9" s="1"/>
  <c r="T1106" i="9" s="1"/>
  <c r="T1107" i="9" s="1"/>
  <c r="T1108" i="9" s="1"/>
  <c r="T1109" i="9" s="1"/>
  <c r="T1110" i="9" s="1"/>
  <c r="T1111" i="9" s="1"/>
  <c r="T1112" i="9" s="1"/>
  <c r="T1113" i="9" s="1"/>
  <c r="T1114" i="9" s="1"/>
  <c r="T1115" i="9" s="1"/>
  <c r="T1116" i="9" s="1"/>
  <c r="T1117" i="9" s="1"/>
  <c r="T1118" i="9" s="1"/>
  <c r="T1119" i="9" s="1"/>
  <c r="T1120" i="9" s="1"/>
  <c r="T1121" i="9" s="1"/>
  <c r="T1122" i="9" s="1"/>
  <c r="T1123" i="9" s="1"/>
  <c r="T1124" i="9" s="1"/>
  <c r="T1125" i="9" s="1"/>
  <c r="T1126" i="9" s="1"/>
  <c r="T1127" i="9" s="1"/>
  <c r="T1128" i="9" s="1"/>
  <c r="T1129" i="9" s="1"/>
  <c r="T1130" i="9" s="1"/>
  <c r="T1131" i="9" s="1"/>
  <c r="T1132" i="9" s="1"/>
  <c r="T1133" i="9" s="1"/>
  <c r="T1134" i="9" s="1"/>
  <c r="T1135" i="9" s="1"/>
  <c r="T1136" i="9" s="1"/>
  <c r="T1137" i="9" s="1"/>
  <c r="T1138" i="9" s="1"/>
  <c r="T1139" i="9" s="1"/>
  <c r="T1140" i="9" s="1"/>
  <c r="T1141" i="9" s="1"/>
  <c r="T1142" i="9" s="1"/>
  <c r="T1143" i="9" s="1"/>
  <c r="T1144" i="9" s="1"/>
  <c r="T1145" i="9" s="1"/>
  <c r="T1146" i="9" s="1"/>
  <c r="T1147" i="9" s="1"/>
  <c r="T1148" i="9" s="1"/>
  <c r="T1149" i="9" s="1"/>
  <c r="T1150" i="9" s="1"/>
  <c r="T1151" i="9" s="1"/>
  <c r="D197" i="9"/>
  <c r="F196" i="9"/>
  <c r="D155" i="9"/>
  <c r="F155" i="9" s="1"/>
  <c r="F154" i="9"/>
  <c r="B23" i="20"/>
  <c r="B428" i="9"/>
  <c r="D183" i="9"/>
  <c r="F182" i="9"/>
  <c r="D169" i="9"/>
  <c r="F168" i="9"/>
  <c r="S1212" i="9" l="1"/>
  <c r="S1213" i="9" s="1"/>
  <c r="S1214" i="9" s="1"/>
  <c r="S1215" i="9" s="1"/>
  <c r="S1216" i="9" s="1"/>
  <c r="S1217" i="9" s="1"/>
  <c r="S1218" i="9" s="1"/>
  <c r="S1219" i="9" s="1"/>
  <c r="S1220" i="9" s="1"/>
  <c r="S1221" i="9" s="1"/>
  <c r="S1222" i="9" s="1"/>
  <c r="S1223" i="9" s="1"/>
  <c r="S1224" i="9" s="1"/>
  <c r="S1225" i="9" s="1"/>
  <c r="S1226" i="9" s="1"/>
  <c r="S1227" i="9" s="1"/>
  <c r="S1228" i="9" s="1"/>
  <c r="S1229" i="9" s="1"/>
  <c r="S1230" i="9" s="1"/>
  <c r="S1231" i="9" s="1"/>
  <c r="S1232" i="9" s="1"/>
  <c r="S1233" i="9" s="1"/>
  <c r="S1234" i="9" s="1"/>
  <c r="S1235" i="9" s="1"/>
  <c r="S1236" i="9" s="1"/>
  <c r="S1237" i="9" s="1"/>
  <c r="S1238" i="9" s="1"/>
  <c r="S1239" i="9" s="1"/>
  <c r="S1240" i="9" s="1"/>
  <c r="S1241" i="9" s="1"/>
  <c r="S1242" i="9" s="1"/>
  <c r="S1243" i="9" s="1"/>
  <c r="S1244" i="9" s="1"/>
  <c r="S1245" i="9" s="1"/>
  <c r="S1246" i="9" s="1"/>
  <c r="S1247" i="9" s="1"/>
  <c r="S1248" i="9" s="1"/>
  <c r="S1249" i="9" s="1"/>
  <c r="S1250" i="9" s="1"/>
  <c r="S1251" i="9" s="1"/>
  <c r="S1252" i="9" s="1"/>
  <c r="S1253" i="9" s="1"/>
  <c r="S1254" i="9" s="1"/>
  <c r="S1255" i="9" s="1"/>
  <c r="S1256" i="9" s="1"/>
  <c r="S1257" i="9" s="1"/>
  <c r="S1258" i="9" s="1"/>
  <c r="S1259" i="9" s="1"/>
  <c r="S1260" i="9" s="1"/>
  <c r="S1261" i="9" s="1"/>
  <c r="S1262" i="9" s="1"/>
  <c r="S1263" i="9" s="1"/>
  <c r="S1264" i="9" s="1"/>
  <c r="S1265" i="9" s="1"/>
  <c r="S1266" i="9" s="1"/>
  <c r="S1267" i="9" s="1"/>
  <c r="S1268" i="9" s="1"/>
  <c r="S1269" i="9" s="1"/>
  <c r="S1270" i="9" s="1"/>
  <c r="S1271" i="9" s="1"/>
  <c r="S1272" i="9" s="1"/>
  <c r="AR1213" i="9"/>
  <c r="V1151" i="9"/>
  <c r="V1152" i="9" s="1"/>
  <c r="V1153" i="9" s="1"/>
  <c r="V1154" i="9" s="1"/>
  <c r="V1155" i="9" s="1"/>
  <c r="V1156" i="9" s="1"/>
  <c r="V1157" i="9" s="1"/>
  <c r="V1158" i="9" s="1"/>
  <c r="V1159" i="9" s="1"/>
  <c r="V1160" i="9" s="1"/>
  <c r="V1161" i="9" s="1"/>
  <c r="V1162" i="9" s="1"/>
  <c r="V1163" i="9" s="1"/>
  <c r="V1164" i="9" s="1"/>
  <c r="V1165" i="9" s="1"/>
  <c r="V1166" i="9" s="1"/>
  <c r="V1167" i="9" s="1"/>
  <c r="V1168" i="9" s="1"/>
  <c r="V1169" i="9" s="1"/>
  <c r="V1170" i="9" s="1"/>
  <c r="V1171" i="9" s="1"/>
  <c r="V1172" i="9" s="1"/>
  <c r="V1173" i="9" s="1"/>
  <c r="V1174" i="9" s="1"/>
  <c r="V1175" i="9" s="1"/>
  <c r="V1176" i="9" s="1"/>
  <c r="V1177" i="9" s="1"/>
  <c r="V1178" i="9" s="1"/>
  <c r="V1179" i="9" s="1"/>
  <c r="V1180" i="9" s="1"/>
  <c r="V1181" i="9" s="1"/>
  <c r="V1182" i="9" s="1"/>
  <c r="V1183" i="9" s="1"/>
  <c r="V1184" i="9" s="1"/>
  <c r="V1185" i="9" s="1"/>
  <c r="V1186" i="9" s="1"/>
  <c r="V1187" i="9" s="1"/>
  <c r="V1188" i="9" s="1"/>
  <c r="V1189" i="9" s="1"/>
  <c r="V1190" i="9" s="1"/>
  <c r="V1191" i="9" s="1"/>
  <c r="V1192" i="9" s="1"/>
  <c r="V1193" i="9" s="1"/>
  <c r="V1194" i="9" s="1"/>
  <c r="V1195" i="9" s="1"/>
  <c r="V1196" i="9" s="1"/>
  <c r="V1197" i="9" s="1"/>
  <c r="V1198" i="9" s="1"/>
  <c r="V1199" i="9" s="1"/>
  <c r="V1200" i="9" s="1"/>
  <c r="V1201" i="9" s="1"/>
  <c r="V1202" i="9" s="1"/>
  <c r="V1203" i="9" s="1"/>
  <c r="V1204" i="9" s="1"/>
  <c r="V1205" i="9" s="1"/>
  <c r="V1206" i="9" s="1"/>
  <c r="V1207" i="9" s="1"/>
  <c r="V1208" i="9" s="1"/>
  <c r="V1209" i="9" s="1"/>
  <c r="V1210" i="9" s="1"/>
  <c r="V1211" i="9" s="1"/>
  <c r="T1152" i="9"/>
  <c r="T1153" i="9" s="1"/>
  <c r="T1154" i="9" s="1"/>
  <c r="T1155" i="9" s="1"/>
  <c r="T1156" i="9" s="1"/>
  <c r="T1157" i="9" s="1"/>
  <c r="T1158" i="9" s="1"/>
  <c r="T1159" i="9" s="1"/>
  <c r="T1160" i="9" s="1"/>
  <c r="T1161" i="9" s="1"/>
  <c r="T1162" i="9" s="1"/>
  <c r="T1163" i="9" s="1"/>
  <c r="T1164" i="9" s="1"/>
  <c r="T1165" i="9" s="1"/>
  <c r="T1166" i="9" s="1"/>
  <c r="T1167" i="9" s="1"/>
  <c r="T1168" i="9" s="1"/>
  <c r="T1169" i="9" s="1"/>
  <c r="T1170" i="9" s="1"/>
  <c r="T1171" i="9" s="1"/>
  <c r="T1172" i="9" s="1"/>
  <c r="T1173" i="9" s="1"/>
  <c r="T1174" i="9" s="1"/>
  <c r="T1175" i="9" s="1"/>
  <c r="T1176" i="9" s="1"/>
  <c r="T1177" i="9" s="1"/>
  <c r="T1178" i="9" s="1"/>
  <c r="T1179" i="9" s="1"/>
  <c r="T1180" i="9" s="1"/>
  <c r="T1181" i="9" s="1"/>
  <c r="T1182" i="9" s="1"/>
  <c r="T1183" i="9" s="1"/>
  <c r="T1184" i="9" s="1"/>
  <c r="T1185" i="9" s="1"/>
  <c r="T1186" i="9" s="1"/>
  <c r="T1187" i="9" s="1"/>
  <c r="T1188" i="9" s="1"/>
  <c r="T1189" i="9" s="1"/>
  <c r="T1190" i="9" s="1"/>
  <c r="T1191" i="9" s="1"/>
  <c r="T1192" i="9" s="1"/>
  <c r="T1193" i="9" s="1"/>
  <c r="T1194" i="9" s="1"/>
  <c r="T1195" i="9" s="1"/>
  <c r="T1196" i="9" s="1"/>
  <c r="T1197" i="9" s="1"/>
  <c r="T1198" i="9" s="1"/>
  <c r="T1199" i="9" s="1"/>
  <c r="T1200" i="9" s="1"/>
  <c r="T1201" i="9" s="1"/>
  <c r="T1202" i="9" s="1"/>
  <c r="T1203" i="9" s="1"/>
  <c r="T1204" i="9" s="1"/>
  <c r="T1205" i="9" s="1"/>
  <c r="T1206" i="9" s="1"/>
  <c r="T1207" i="9" s="1"/>
  <c r="T1208" i="9" s="1"/>
  <c r="T1209" i="9" s="1"/>
  <c r="T1210" i="9" s="1"/>
  <c r="T1211" i="9" s="1"/>
  <c r="T1212" i="9" s="1"/>
  <c r="R1151" i="9"/>
  <c r="R1152" i="9" s="1"/>
  <c r="R1153" i="9" s="1"/>
  <c r="R1154" i="9" s="1"/>
  <c r="R1155" i="9" s="1"/>
  <c r="R1156" i="9" s="1"/>
  <c r="R1157" i="9" s="1"/>
  <c r="R1158" i="9" s="1"/>
  <c r="R1159" i="9" s="1"/>
  <c r="R1160" i="9" s="1"/>
  <c r="R1161" i="9" s="1"/>
  <c r="R1162" i="9" s="1"/>
  <c r="R1163" i="9" s="1"/>
  <c r="R1164" i="9" s="1"/>
  <c r="R1165" i="9" s="1"/>
  <c r="R1166" i="9" s="1"/>
  <c r="R1167" i="9" s="1"/>
  <c r="R1168" i="9" s="1"/>
  <c r="R1169" i="9" s="1"/>
  <c r="R1170" i="9" s="1"/>
  <c r="R1171" i="9" s="1"/>
  <c r="R1172" i="9" s="1"/>
  <c r="R1173" i="9" s="1"/>
  <c r="R1174" i="9" s="1"/>
  <c r="R1175" i="9" s="1"/>
  <c r="R1176" i="9" s="1"/>
  <c r="R1177" i="9" s="1"/>
  <c r="R1178" i="9" s="1"/>
  <c r="R1179" i="9" s="1"/>
  <c r="R1180" i="9" s="1"/>
  <c r="R1181" i="9" s="1"/>
  <c r="R1182" i="9" s="1"/>
  <c r="R1183" i="9" s="1"/>
  <c r="R1184" i="9" s="1"/>
  <c r="R1185" i="9" s="1"/>
  <c r="R1186" i="9" s="1"/>
  <c r="R1187" i="9" s="1"/>
  <c r="R1188" i="9" s="1"/>
  <c r="R1189" i="9" s="1"/>
  <c r="R1190" i="9" s="1"/>
  <c r="R1191" i="9" s="1"/>
  <c r="R1192" i="9" s="1"/>
  <c r="R1193" i="9" s="1"/>
  <c r="R1194" i="9" s="1"/>
  <c r="R1195" i="9" s="1"/>
  <c r="R1196" i="9" s="1"/>
  <c r="R1197" i="9" s="1"/>
  <c r="R1198" i="9" s="1"/>
  <c r="R1199" i="9" s="1"/>
  <c r="R1200" i="9" s="1"/>
  <c r="R1201" i="9" s="1"/>
  <c r="R1202" i="9" s="1"/>
  <c r="R1203" i="9" s="1"/>
  <c r="R1204" i="9" s="1"/>
  <c r="R1205" i="9" s="1"/>
  <c r="R1206" i="9" s="1"/>
  <c r="R1207" i="9" s="1"/>
  <c r="R1208" i="9" s="1"/>
  <c r="R1209" i="9" s="1"/>
  <c r="R1210" i="9" s="1"/>
  <c r="R1211" i="9" s="1"/>
  <c r="AR1212" i="9" s="1"/>
  <c r="D184" i="9"/>
  <c r="F183" i="9"/>
  <c r="B24" i="20"/>
  <c r="B429" i="9"/>
  <c r="D170" i="9"/>
  <c r="F170" i="9" s="1"/>
  <c r="F169" i="9"/>
  <c r="D198" i="9"/>
  <c r="F197" i="9"/>
  <c r="S1273" i="9" l="1"/>
  <c r="S1274" i="9" s="1"/>
  <c r="S1275" i="9" s="1"/>
  <c r="S1276" i="9" s="1"/>
  <c r="S1277" i="9" s="1"/>
  <c r="S1278" i="9" s="1"/>
  <c r="S1279" i="9" s="1"/>
  <c r="S1280" i="9" s="1"/>
  <c r="S1281" i="9" s="1"/>
  <c r="S1282" i="9" s="1"/>
  <c r="S1283" i="9" s="1"/>
  <c r="S1284" i="9" s="1"/>
  <c r="S1285" i="9" s="1"/>
  <c r="S1286" i="9" s="1"/>
  <c r="S1287" i="9" s="1"/>
  <c r="S1288" i="9" s="1"/>
  <c r="S1289" i="9" s="1"/>
  <c r="S1290" i="9" s="1"/>
  <c r="S1291" i="9" s="1"/>
  <c r="S1292" i="9" s="1"/>
  <c r="S1293" i="9" s="1"/>
  <c r="S1294" i="9" s="1"/>
  <c r="S1295" i="9" s="1"/>
  <c r="S1296" i="9" s="1"/>
  <c r="S1297" i="9" s="1"/>
  <c r="S1298" i="9" s="1"/>
  <c r="S1299" i="9" s="1"/>
  <c r="S1300" i="9" s="1"/>
  <c r="S1301" i="9" s="1"/>
  <c r="S1302" i="9" s="1"/>
  <c r="S1303" i="9" s="1"/>
  <c r="S1304" i="9" s="1"/>
  <c r="S1305" i="9" s="1"/>
  <c r="S1306" i="9" s="1"/>
  <c r="S1307" i="9" s="1"/>
  <c r="S1308" i="9" s="1"/>
  <c r="S1309" i="9" s="1"/>
  <c r="S1310" i="9" s="1"/>
  <c r="S1311" i="9" s="1"/>
  <c r="S1312" i="9" s="1"/>
  <c r="S1313" i="9" s="1"/>
  <c r="S1314" i="9" s="1"/>
  <c r="S1315" i="9" s="1"/>
  <c r="S1316" i="9" s="1"/>
  <c r="S1317" i="9" s="1"/>
  <c r="S1318" i="9" s="1"/>
  <c r="S1319" i="9" s="1"/>
  <c r="S1320" i="9" s="1"/>
  <c r="S1321" i="9" s="1"/>
  <c r="S1322" i="9" s="1"/>
  <c r="S1323" i="9" s="1"/>
  <c r="S1324" i="9" s="1"/>
  <c r="S1325" i="9" s="1"/>
  <c r="S1326" i="9" s="1"/>
  <c r="S1327" i="9" s="1"/>
  <c r="S1328" i="9" s="1"/>
  <c r="S1329" i="9" s="1"/>
  <c r="S1330" i="9" s="1"/>
  <c r="S1331" i="9" s="1"/>
  <c r="S1332" i="9" s="1"/>
  <c r="S1333" i="9" s="1"/>
  <c r="AR1274" i="9"/>
  <c r="R1212" i="9"/>
  <c r="R1213" i="9" s="1"/>
  <c r="R1214" i="9" s="1"/>
  <c r="R1215" i="9" s="1"/>
  <c r="R1216" i="9" s="1"/>
  <c r="R1217" i="9" s="1"/>
  <c r="R1218" i="9" s="1"/>
  <c r="R1219" i="9" s="1"/>
  <c r="R1220" i="9" s="1"/>
  <c r="R1221" i="9" s="1"/>
  <c r="R1222" i="9" s="1"/>
  <c r="R1223" i="9" s="1"/>
  <c r="R1224" i="9" s="1"/>
  <c r="R1225" i="9" s="1"/>
  <c r="R1226" i="9" s="1"/>
  <c r="R1227" i="9" s="1"/>
  <c r="R1228" i="9" s="1"/>
  <c r="R1229" i="9" s="1"/>
  <c r="R1230" i="9" s="1"/>
  <c r="R1231" i="9" s="1"/>
  <c r="R1232" i="9" s="1"/>
  <c r="R1233" i="9" s="1"/>
  <c r="R1234" i="9" s="1"/>
  <c r="R1235" i="9" s="1"/>
  <c r="R1236" i="9" s="1"/>
  <c r="R1237" i="9" s="1"/>
  <c r="R1238" i="9" s="1"/>
  <c r="R1239" i="9" s="1"/>
  <c r="R1240" i="9" s="1"/>
  <c r="R1241" i="9" s="1"/>
  <c r="R1242" i="9" s="1"/>
  <c r="R1243" i="9" s="1"/>
  <c r="R1244" i="9" s="1"/>
  <c r="R1245" i="9" s="1"/>
  <c r="R1246" i="9" s="1"/>
  <c r="R1247" i="9" s="1"/>
  <c r="R1248" i="9" s="1"/>
  <c r="R1249" i="9" s="1"/>
  <c r="R1250" i="9" s="1"/>
  <c r="R1251" i="9" s="1"/>
  <c r="R1252" i="9" s="1"/>
  <c r="R1253" i="9" s="1"/>
  <c r="R1254" i="9" s="1"/>
  <c r="R1255" i="9" s="1"/>
  <c r="R1256" i="9" s="1"/>
  <c r="R1257" i="9" s="1"/>
  <c r="R1258" i="9" s="1"/>
  <c r="R1259" i="9" s="1"/>
  <c r="R1260" i="9" s="1"/>
  <c r="R1261" i="9" s="1"/>
  <c r="R1262" i="9" s="1"/>
  <c r="R1263" i="9" s="1"/>
  <c r="R1264" i="9" s="1"/>
  <c r="R1265" i="9" s="1"/>
  <c r="R1266" i="9" s="1"/>
  <c r="R1267" i="9" s="1"/>
  <c r="R1268" i="9" s="1"/>
  <c r="R1269" i="9" s="1"/>
  <c r="R1270" i="9" s="1"/>
  <c r="R1271" i="9" s="1"/>
  <c r="R1272" i="9" s="1"/>
  <c r="AR1273" i="9" s="1"/>
  <c r="T1213" i="9"/>
  <c r="T1214" i="9" s="1"/>
  <c r="T1215" i="9" s="1"/>
  <c r="T1216" i="9" s="1"/>
  <c r="T1217" i="9" s="1"/>
  <c r="T1218" i="9" s="1"/>
  <c r="T1219" i="9" s="1"/>
  <c r="T1220" i="9" s="1"/>
  <c r="T1221" i="9" s="1"/>
  <c r="T1222" i="9" s="1"/>
  <c r="T1223" i="9" s="1"/>
  <c r="T1224" i="9" s="1"/>
  <c r="T1225" i="9" s="1"/>
  <c r="T1226" i="9" s="1"/>
  <c r="T1227" i="9" s="1"/>
  <c r="T1228" i="9" s="1"/>
  <c r="T1229" i="9" s="1"/>
  <c r="T1230" i="9" s="1"/>
  <c r="T1231" i="9" s="1"/>
  <c r="T1232" i="9" s="1"/>
  <c r="T1233" i="9" s="1"/>
  <c r="T1234" i="9" s="1"/>
  <c r="T1235" i="9" s="1"/>
  <c r="T1236" i="9" s="1"/>
  <c r="T1237" i="9" s="1"/>
  <c r="T1238" i="9" s="1"/>
  <c r="T1239" i="9" s="1"/>
  <c r="T1240" i="9" s="1"/>
  <c r="T1241" i="9" s="1"/>
  <c r="T1242" i="9" s="1"/>
  <c r="T1243" i="9" s="1"/>
  <c r="T1244" i="9" s="1"/>
  <c r="T1245" i="9" s="1"/>
  <c r="T1246" i="9" s="1"/>
  <c r="T1247" i="9" s="1"/>
  <c r="T1248" i="9" s="1"/>
  <c r="T1249" i="9" s="1"/>
  <c r="T1250" i="9" s="1"/>
  <c r="T1251" i="9" s="1"/>
  <c r="T1252" i="9" s="1"/>
  <c r="T1253" i="9" s="1"/>
  <c r="T1254" i="9" s="1"/>
  <c r="T1255" i="9" s="1"/>
  <c r="T1256" i="9" s="1"/>
  <c r="T1257" i="9" s="1"/>
  <c r="T1258" i="9" s="1"/>
  <c r="T1259" i="9" s="1"/>
  <c r="T1260" i="9" s="1"/>
  <c r="T1261" i="9" s="1"/>
  <c r="T1262" i="9" s="1"/>
  <c r="T1263" i="9" s="1"/>
  <c r="T1264" i="9" s="1"/>
  <c r="T1265" i="9" s="1"/>
  <c r="T1266" i="9" s="1"/>
  <c r="T1267" i="9" s="1"/>
  <c r="T1268" i="9" s="1"/>
  <c r="T1269" i="9" s="1"/>
  <c r="T1270" i="9" s="1"/>
  <c r="T1271" i="9" s="1"/>
  <c r="T1272" i="9" s="1"/>
  <c r="T1273" i="9" s="1"/>
  <c r="V1212" i="9"/>
  <c r="V1213" i="9" s="1"/>
  <c r="V1214" i="9" s="1"/>
  <c r="V1215" i="9" s="1"/>
  <c r="V1216" i="9" s="1"/>
  <c r="V1217" i="9" s="1"/>
  <c r="V1218" i="9" s="1"/>
  <c r="V1219" i="9" s="1"/>
  <c r="V1220" i="9" s="1"/>
  <c r="V1221" i="9" s="1"/>
  <c r="V1222" i="9" s="1"/>
  <c r="V1223" i="9" s="1"/>
  <c r="V1224" i="9" s="1"/>
  <c r="V1225" i="9" s="1"/>
  <c r="V1226" i="9" s="1"/>
  <c r="V1227" i="9" s="1"/>
  <c r="V1228" i="9" s="1"/>
  <c r="V1229" i="9" s="1"/>
  <c r="V1230" i="9" s="1"/>
  <c r="V1231" i="9" s="1"/>
  <c r="V1232" i="9" s="1"/>
  <c r="V1233" i="9" s="1"/>
  <c r="V1234" i="9" s="1"/>
  <c r="V1235" i="9" s="1"/>
  <c r="V1236" i="9" s="1"/>
  <c r="V1237" i="9" s="1"/>
  <c r="V1238" i="9" s="1"/>
  <c r="V1239" i="9" s="1"/>
  <c r="V1240" i="9" s="1"/>
  <c r="V1241" i="9" s="1"/>
  <c r="V1242" i="9" s="1"/>
  <c r="V1243" i="9" s="1"/>
  <c r="V1244" i="9" s="1"/>
  <c r="V1245" i="9" s="1"/>
  <c r="V1246" i="9" s="1"/>
  <c r="V1247" i="9" s="1"/>
  <c r="V1248" i="9" s="1"/>
  <c r="V1249" i="9" s="1"/>
  <c r="V1250" i="9" s="1"/>
  <c r="V1251" i="9" s="1"/>
  <c r="V1252" i="9" s="1"/>
  <c r="V1253" i="9" s="1"/>
  <c r="V1254" i="9" s="1"/>
  <c r="V1255" i="9" s="1"/>
  <c r="V1256" i="9" s="1"/>
  <c r="V1257" i="9" s="1"/>
  <c r="V1258" i="9" s="1"/>
  <c r="V1259" i="9" s="1"/>
  <c r="V1260" i="9" s="1"/>
  <c r="V1261" i="9" s="1"/>
  <c r="V1262" i="9" s="1"/>
  <c r="V1263" i="9" s="1"/>
  <c r="V1264" i="9" s="1"/>
  <c r="V1265" i="9" s="1"/>
  <c r="V1266" i="9" s="1"/>
  <c r="V1267" i="9" s="1"/>
  <c r="V1268" i="9" s="1"/>
  <c r="V1269" i="9" s="1"/>
  <c r="V1270" i="9" s="1"/>
  <c r="V1271" i="9" s="1"/>
  <c r="V1272" i="9" s="1"/>
  <c r="B25" i="20"/>
  <c r="B430" i="9"/>
  <c r="D199" i="9"/>
  <c r="F198" i="9"/>
  <c r="D185" i="9"/>
  <c r="F185" i="9" s="1"/>
  <c r="F184" i="9"/>
  <c r="S1334" i="9" l="1"/>
  <c r="S1335" i="9" s="1"/>
  <c r="S1336" i="9" s="1"/>
  <c r="S1337" i="9" s="1"/>
  <c r="S1338" i="9" s="1"/>
  <c r="S1339" i="9" s="1"/>
  <c r="S1340" i="9" s="1"/>
  <c r="S1341" i="9" s="1"/>
  <c r="S1342" i="9" s="1"/>
  <c r="S1343" i="9" s="1"/>
  <c r="S1344" i="9" s="1"/>
  <c r="S1345" i="9" s="1"/>
  <c r="S1346" i="9" s="1"/>
  <c r="S1347" i="9" s="1"/>
  <c r="S1348" i="9" s="1"/>
  <c r="S1349" i="9" s="1"/>
  <c r="S1350" i="9" s="1"/>
  <c r="S1351" i="9" s="1"/>
  <c r="S1352" i="9" s="1"/>
  <c r="S1353" i="9" s="1"/>
  <c r="S1354" i="9" s="1"/>
  <c r="S1355" i="9" s="1"/>
  <c r="S1356" i="9" s="1"/>
  <c r="S1357" i="9" s="1"/>
  <c r="S1358" i="9" s="1"/>
  <c r="S1359" i="9" s="1"/>
  <c r="S1360" i="9" s="1"/>
  <c r="S1361" i="9" s="1"/>
  <c r="S1362" i="9" s="1"/>
  <c r="S1363" i="9" s="1"/>
  <c r="S1364" i="9" s="1"/>
  <c r="S1365" i="9" s="1"/>
  <c r="S1366" i="9" s="1"/>
  <c r="S1367" i="9" s="1"/>
  <c r="S1368" i="9" s="1"/>
  <c r="S1369" i="9" s="1"/>
  <c r="S1370" i="9" s="1"/>
  <c r="S1371" i="9" s="1"/>
  <c r="S1372" i="9" s="1"/>
  <c r="S1373" i="9" s="1"/>
  <c r="S1374" i="9" s="1"/>
  <c r="S1375" i="9" s="1"/>
  <c r="S1376" i="9" s="1"/>
  <c r="S1377" i="9" s="1"/>
  <c r="S1378" i="9" s="1"/>
  <c r="S1379" i="9" s="1"/>
  <c r="S1380" i="9" s="1"/>
  <c r="S1381" i="9" s="1"/>
  <c r="S1382" i="9" s="1"/>
  <c r="S1383" i="9" s="1"/>
  <c r="S1384" i="9" s="1"/>
  <c r="S1385" i="9" s="1"/>
  <c r="S1386" i="9" s="1"/>
  <c r="S1387" i="9" s="1"/>
  <c r="S1388" i="9" s="1"/>
  <c r="S1389" i="9" s="1"/>
  <c r="S1390" i="9" s="1"/>
  <c r="S1391" i="9" s="1"/>
  <c r="S1392" i="9" s="1"/>
  <c r="S1393" i="9" s="1"/>
  <c r="S1394" i="9" s="1"/>
  <c r="AR1335" i="9"/>
  <c r="T1274" i="9"/>
  <c r="T1275" i="9" s="1"/>
  <c r="T1276" i="9" s="1"/>
  <c r="T1277" i="9" s="1"/>
  <c r="T1278" i="9" s="1"/>
  <c r="T1279" i="9" s="1"/>
  <c r="T1280" i="9" s="1"/>
  <c r="T1281" i="9" s="1"/>
  <c r="T1282" i="9" s="1"/>
  <c r="T1283" i="9" s="1"/>
  <c r="T1284" i="9" s="1"/>
  <c r="T1285" i="9" s="1"/>
  <c r="T1286" i="9" s="1"/>
  <c r="T1287" i="9" s="1"/>
  <c r="T1288" i="9" s="1"/>
  <c r="T1289" i="9" s="1"/>
  <c r="T1290" i="9" s="1"/>
  <c r="T1291" i="9" s="1"/>
  <c r="T1292" i="9" s="1"/>
  <c r="T1293" i="9" s="1"/>
  <c r="T1294" i="9" s="1"/>
  <c r="T1295" i="9" s="1"/>
  <c r="T1296" i="9" s="1"/>
  <c r="T1297" i="9" s="1"/>
  <c r="T1298" i="9" s="1"/>
  <c r="T1299" i="9" s="1"/>
  <c r="T1300" i="9" s="1"/>
  <c r="T1301" i="9" s="1"/>
  <c r="T1302" i="9" s="1"/>
  <c r="T1303" i="9" s="1"/>
  <c r="T1304" i="9" s="1"/>
  <c r="T1305" i="9" s="1"/>
  <c r="T1306" i="9" s="1"/>
  <c r="T1307" i="9" s="1"/>
  <c r="T1308" i="9" s="1"/>
  <c r="T1309" i="9" s="1"/>
  <c r="T1310" i="9" s="1"/>
  <c r="T1311" i="9" s="1"/>
  <c r="T1312" i="9" s="1"/>
  <c r="T1313" i="9" s="1"/>
  <c r="T1314" i="9" s="1"/>
  <c r="T1315" i="9" s="1"/>
  <c r="T1316" i="9" s="1"/>
  <c r="T1317" i="9" s="1"/>
  <c r="T1318" i="9" s="1"/>
  <c r="T1319" i="9" s="1"/>
  <c r="T1320" i="9" s="1"/>
  <c r="T1321" i="9" s="1"/>
  <c r="T1322" i="9" s="1"/>
  <c r="T1323" i="9" s="1"/>
  <c r="T1324" i="9" s="1"/>
  <c r="T1325" i="9" s="1"/>
  <c r="T1326" i="9" s="1"/>
  <c r="T1327" i="9" s="1"/>
  <c r="T1328" i="9" s="1"/>
  <c r="T1329" i="9" s="1"/>
  <c r="T1330" i="9" s="1"/>
  <c r="T1331" i="9" s="1"/>
  <c r="T1332" i="9" s="1"/>
  <c r="T1333" i="9" s="1"/>
  <c r="T1334" i="9" s="1"/>
  <c r="V1273" i="9"/>
  <c r="V1274" i="9" s="1"/>
  <c r="V1275" i="9" s="1"/>
  <c r="V1276" i="9" s="1"/>
  <c r="V1277" i="9" s="1"/>
  <c r="V1278" i="9" s="1"/>
  <c r="V1279" i="9" s="1"/>
  <c r="V1280" i="9" s="1"/>
  <c r="V1281" i="9" s="1"/>
  <c r="V1282" i="9" s="1"/>
  <c r="V1283" i="9" s="1"/>
  <c r="V1284" i="9" s="1"/>
  <c r="V1285" i="9" s="1"/>
  <c r="V1286" i="9" s="1"/>
  <c r="V1287" i="9" s="1"/>
  <c r="V1288" i="9" s="1"/>
  <c r="V1289" i="9" s="1"/>
  <c r="V1290" i="9" s="1"/>
  <c r="V1291" i="9" s="1"/>
  <c r="V1292" i="9" s="1"/>
  <c r="V1293" i="9" s="1"/>
  <c r="V1294" i="9" s="1"/>
  <c r="V1295" i="9" s="1"/>
  <c r="V1296" i="9" s="1"/>
  <c r="V1297" i="9" s="1"/>
  <c r="V1298" i="9" s="1"/>
  <c r="V1299" i="9" s="1"/>
  <c r="V1300" i="9" s="1"/>
  <c r="V1301" i="9" s="1"/>
  <c r="V1302" i="9" s="1"/>
  <c r="V1303" i="9" s="1"/>
  <c r="V1304" i="9" s="1"/>
  <c r="V1305" i="9" s="1"/>
  <c r="V1306" i="9" s="1"/>
  <c r="V1307" i="9" s="1"/>
  <c r="V1308" i="9" s="1"/>
  <c r="V1309" i="9" s="1"/>
  <c r="V1310" i="9" s="1"/>
  <c r="V1311" i="9" s="1"/>
  <c r="V1312" i="9" s="1"/>
  <c r="V1313" i="9" s="1"/>
  <c r="V1314" i="9" s="1"/>
  <c r="V1315" i="9" s="1"/>
  <c r="V1316" i="9" s="1"/>
  <c r="V1317" i="9" s="1"/>
  <c r="V1318" i="9" s="1"/>
  <c r="V1319" i="9" s="1"/>
  <c r="V1320" i="9" s="1"/>
  <c r="V1321" i="9" s="1"/>
  <c r="V1322" i="9" s="1"/>
  <c r="V1323" i="9" s="1"/>
  <c r="V1324" i="9" s="1"/>
  <c r="V1325" i="9" s="1"/>
  <c r="V1326" i="9" s="1"/>
  <c r="V1327" i="9" s="1"/>
  <c r="V1328" i="9" s="1"/>
  <c r="V1329" i="9" s="1"/>
  <c r="V1330" i="9" s="1"/>
  <c r="V1331" i="9" s="1"/>
  <c r="V1332" i="9" s="1"/>
  <c r="V1333" i="9" s="1"/>
  <c r="R1273" i="9"/>
  <c r="R1274" i="9" s="1"/>
  <c r="R1275" i="9" s="1"/>
  <c r="R1276" i="9" s="1"/>
  <c r="R1277" i="9" s="1"/>
  <c r="R1278" i="9" s="1"/>
  <c r="R1279" i="9" s="1"/>
  <c r="R1280" i="9" s="1"/>
  <c r="R1281" i="9" s="1"/>
  <c r="R1282" i="9" s="1"/>
  <c r="R1283" i="9" s="1"/>
  <c r="R1284" i="9" s="1"/>
  <c r="R1285" i="9" s="1"/>
  <c r="R1286" i="9" s="1"/>
  <c r="R1287" i="9" s="1"/>
  <c r="R1288" i="9" s="1"/>
  <c r="R1289" i="9" s="1"/>
  <c r="R1290" i="9" s="1"/>
  <c r="R1291" i="9" s="1"/>
  <c r="R1292" i="9" s="1"/>
  <c r="R1293" i="9" s="1"/>
  <c r="R1294" i="9" s="1"/>
  <c r="R1295" i="9" s="1"/>
  <c r="R1296" i="9" s="1"/>
  <c r="R1297" i="9" s="1"/>
  <c r="R1298" i="9" s="1"/>
  <c r="R1299" i="9" s="1"/>
  <c r="R1300" i="9" s="1"/>
  <c r="R1301" i="9" s="1"/>
  <c r="R1302" i="9" s="1"/>
  <c r="R1303" i="9" s="1"/>
  <c r="R1304" i="9" s="1"/>
  <c r="R1305" i="9" s="1"/>
  <c r="R1306" i="9" s="1"/>
  <c r="R1307" i="9" s="1"/>
  <c r="R1308" i="9" s="1"/>
  <c r="R1309" i="9" s="1"/>
  <c r="R1310" i="9" s="1"/>
  <c r="R1311" i="9" s="1"/>
  <c r="R1312" i="9" s="1"/>
  <c r="R1313" i="9" s="1"/>
  <c r="R1314" i="9" s="1"/>
  <c r="R1315" i="9" s="1"/>
  <c r="R1316" i="9" s="1"/>
  <c r="R1317" i="9" s="1"/>
  <c r="R1318" i="9" s="1"/>
  <c r="R1319" i="9" s="1"/>
  <c r="R1320" i="9" s="1"/>
  <c r="R1321" i="9" s="1"/>
  <c r="R1322" i="9" s="1"/>
  <c r="R1323" i="9" s="1"/>
  <c r="R1324" i="9" s="1"/>
  <c r="R1325" i="9" s="1"/>
  <c r="R1326" i="9" s="1"/>
  <c r="R1327" i="9" s="1"/>
  <c r="R1328" i="9" s="1"/>
  <c r="R1329" i="9" s="1"/>
  <c r="R1330" i="9" s="1"/>
  <c r="R1331" i="9" s="1"/>
  <c r="R1332" i="9" s="1"/>
  <c r="R1333" i="9" s="1"/>
  <c r="AR1334" i="9" s="1"/>
  <c r="D200" i="9"/>
  <c r="F200" i="9" s="1"/>
  <c r="F199" i="9"/>
  <c r="B431" i="9"/>
  <c r="B26" i="20"/>
  <c r="S1395" i="9" l="1"/>
  <c r="S1396" i="9" s="1"/>
  <c r="S1397" i="9" s="1"/>
  <c r="S1398" i="9" s="1"/>
  <c r="S1399" i="9" s="1"/>
  <c r="S1400" i="9" s="1"/>
  <c r="S1401" i="9" s="1"/>
  <c r="S1402" i="9" s="1"/>
  <c r="S1403" i="9" s="1"/>
  <c r="S1404" i="9" s="1"/>
  <c r="S1405" i="9" s="1"/>
  <c r="S1406" i="9" s="1"/>
  <c r="S1407" i="9" s="1"/>
  <c r="S1408" i="9" s="1"/>
  <c r="S1409" i="9" s="1"/>
  <c r="S1410" i="9" s="1"/>
  <c r="S1411" i="9" s="1"/>
  <c r="S1412" i="9" s="1"/>
  <c r="S1413" i="9" s="1"/>
  <c r="S1414" i="9" s="1"/>
  <c r="S1415" i="9" s="1"/>
  <c r="S1416" i="9" s="1"/>
  <c r="S1417" i="9" s="1"/>
  <c r="S1418" i="9" s="1"/>
  <c r="S1419" i="9" s="1"/>
  <c r="S1420" i="9" s="1"/>
  <c r="S1421" i="9" s="1"/>
  <c r="S1422" i="9" s="1"/>
  <c r="S1423" i="9" s="1"/>
  <c r="S1424" i="9" s="1"/>
  <c r="S1425" i="9" s="1"/>
  <c r="S1426" i="9" s="1"/>
  <c r="S1427" i="9" s="1"/>
  <c r="S1428" i="9" s="1"/>
  <c r="S1429" i="9" s="1"/>
  <c r="S1430" i="9" s="1"/>
  <c r="S1431" i="9" s="1"/>
  <c r="S1432" i="9" s="1"/>
  <c r="S1433" i="9" s="1"/>
  <c r="S1434" i="9" s="1"/>
  <c r="S1435" i="9" s="1"/>
  <c r="S1436" i="9" s="1"/>
  <c r="S1437" i="9" s="1"/>
  <c r="S1438" i="9" s="1"/>
  <c r="S1439" i="9" s="1"/>
  <c r="S1440" i="9" s="1"/>
  <c r="S1441" i="9" s="1"/>
  <c r="S1442" i="9" s="1"/>
  <c r="S1443" i="9" s="1"/>
  <c r="S1444" i="9" s="1"/>
  <c r="S1445" i="9" s="1"/>
  <c r="S1446" i="9" s="1"/>
  <c r="S1447" i="9" s="1"/>
  <c r="S1448" i="9" s="1"/>
  <c r="S1449" i="9" s="1"/>
  <c r="S1450" i="9" s="1"/>
  <c r="S1451" i="9" s="1"/>
  <c r="S1452" i="9" s="1"/>
  <c r="S1453" i="9" s="1"/>
  <c r="S1454" i="9" s="1"/>
  <c r="S1455" i="9" s="1"/>
  <c r="AR1396" i="9"/>
  <c r="R1334" i="9"/>
  <c r="R1335" i="9" s="1"/>
  <c r="R1336" i="9" s="1"/>
  <c r="R1337" i="9" s="1"/>
  <c r="R1338" i="9" s="1"/>
  <c r="R1339" i="9" s="1"/>
  <c r="R1340" i="9" s="1"/>
  <c r="R1341" i="9" s="1"/>
  <c r="R1342" i="9" s="1"/>
  <c r="R1343" i="9" s="1"/>
  <c r="R1344" i="9" s="1"/>
  <c r="R1345" i="9" s="1"/>
  <c r="R1346" i="9" s="1"/>
  <c r="R1347" i="9" s="1"/>
  <c r="R1348" i="9" s="1"/>
  <c r="R1349" i="9" s="1"/>
  <c r="R1350" i="9" s="1"/>
  <c r="R1351" i="9" s="1"/>
  <c r="R1352" i="9" s="1"/>
  <c r="R1353" i="9" s="1"/>
  <c r="R1354" i="9" s="1"/>
  <c r="R1355" i="9" s="1"/>
  <c r="R1356" i="9" s="1"/>
  <c r="R1357" i="9" s="1"/>
  <c r="R1358" i="9" s="1"/>
  <c r="R1359" i="9" s="1"/>
  <c r="R1360" i="9" s="1"/>
  <c r="R1361" i="9" s="1"/>
  <c r="R1362" i="9" s="1"/>
  <c r="R1363" i="9" s="1"/>
  <c r="R1364" i="9" s="1"/>
  <c r="R1365" i="9" s="1"/>
  <c r="R1366" i="9" s="1"/>
  <c r="R1367" i="9" s="1"/>
  <c r="R1368" i="9" s="1"/>
  <c r="R1369" i="9" s="1"/>
  <c r="R1370" i="9" s="1"/>
  <c r="R1371" i="9" s="1"/>
  <c r="R1372" i="9" s="1"/>
  <c r="R1373" i="9" s="1"/>
  <c r="R1374" i="9" s="1"/>
  <c r="R1375" i="9" s="1"/>
  <c r="R1376" i="9" s="1"/>
  <c r="R1377" i="9" s="1"/>
  <c r="R1378" i="9" s="1"/>
  <c r="R1379" i="9" s="1"/>
  <c r="R1380" i="9" s="1"/>
  <c r="R1381" i="9" s="1"/>
  <c r="R1382" i="9" s="1"/>
  <c r="R1383" i="9" s="1"/>
  <c r="R1384" i="9" s="1"/>
  <c r="R1385" i="9" s="1"/>
  <c r="R1386" i="9" s="1"/>
  <c r="R1387" i="9" s="1"/>
  <c r="R1388" i="9" s="1"/>
  <c r="R1389" i="9" s="1"/>
  <c r="R1390" i="9" s="1"/>
  <c r="R1391" i="9" s="1"/>
  <c r="R1392" i="9" s="1"/>
  <c r="R1393" i="9" s="1"/>
  <c r="R1394" i="9" s="1"/>
  <c r="AR1395" i="9" s="1"/>
  <c r="V1334" i="9"/>
  <c r="V1335" i="9" s="1"/>
  <c r="V1336" i="9" s="1"/>
  <c r="V1337" i="9" s="1"/>
  <c r="V1338" i="9" s="1"/>
  <c r="V1339" i="9" s="1"/>
  <c r="V1340" i="9" s="1"/>
  <c r="V1341" i="9" s="1"/>
  <c r="V1342" i="9" s="1"/>
  <c r="V1343" i="9" s="1"/>
  <c r="V1344" i="9" s="1"/>
  <c r="V1345" i="9" s="1"/>
  <c r="V1346" i="9" s="1"/>
  <c r="V1347" i="9" s="1"/>
  <c r="V1348" i="9" s="1"/>
  <c r="V1349" i="9" s="1"/>
  <c r="V1350" i="9" s="1"/>
  <c r="V1351" i="9" s="1"/>
  <c r="V1352" i="9" s="1"/>
  <c r="V1353" i="9" s="1"/>
  <c r="V1354" i="9" s="1"/>
  <c r="V1355" i="9" s="1"/>
  <c r="V1356" i="9" s="1"/>
  <c r="V1357" i="9" s="1"/>
  <c r="V1358" i="9" s="1"/>
  <c r="V1359" i="9" s="1"/>
  <c r="V1360" i="9" s="1"/>
  <c r="V1361" i="9" s="1"/>
  <c r="V1362" i="9" s="1"/>
  <c r="V1363" i="9" s="1"/>
  <c r="V1364" i="9" s="1"/>
  <c r="V1365" i="9" s="1"/>
  <c r="V1366" i="9" s="1"/>
  <c r="V1367" i="9" s="1"/>
  <c r="V1368" i="9" s="1"/>
  <c r="V1369" i="9" s="1"/>
  <c r="V1370" i="9" s="1"/>
  <c r="V1371" i="9" s="1"/>
  <c r="V1372" i="9" s="1"/>
  <c r="V1373" i="9" s="1"/>
  <c r="V1374" i="9" s="1"/>
  <c r="V1375" i="9" s="1"/>
  <c r="V1376" i="9" s="1"/>
  <c r="V1377" i="9" s="1"/>
  <c r="V1378" i="9" s="1"/>
  <c r="V1379" i="9" s="1"/>
  <c r="V1380" i="9" s="1"/>
  <c r="V1381" i="9" s="1"/>
  <c r="V1382" i="9" s="1"/>
  <c r="V1383" i="9" s="1"/>
  <c r="V1384" i="9" s="1"/>
  <c r="V1385" i="9" s="1"/>
  <c r="V1386" i="9" s="1"/>
  <c r="V1387" i="9" s="1"/>
  <c r="V1388" i="9" s="1"/>
  <c r="V1389" i="9" s="1"/>
  <c r="V1390" i="9" s="1"/>
  <c r="V1391" i="9" s="1"/>
  <c r="V1392" i="9" s="1"/>
  <c r="V1393" i="9" s="1"/>
  <c r="V1394" i="9" s="1"/>
  <c r="T1335" i="9"/>
  <c r="T1336" i="9" s="1"/>
  <c r="T1337" i="9" s="1"/>
  <c r="T1338" i="9" s="1"/>
  <c r="T1339" i="9" s="1"/>
  <c r="T1340" i="9" s="1"/>
  <c r="T1341" i="9" s="1"/>
  <c r="T1342" i="9" s="1"/>
  <c r="T1343" i="9" s="1"/>
  <c r="T1344" i="9" s="1"/>
  <c r="T1345" i="9" s="1"/>
  <c r="T1346" i="9" s="1"/>
  <c r="T1347" i="9" s="1"/>
  <c r="T1348" i="9" s="1"/>
  <c r="T1349" i="9" s="1"/>
  <c r="T1350" i="9" s="1"/>
  <c r="T1351" i="9" s="1"/>
  <c r="T1352" i="9" s="1"/>
  <c r="T1353" i="9" s="1"/>
  <c r="T1354" i="9" s="1"/>
  <c r="T1355" i="9" s="1"/>
  <c r="T1356" i="9" s="1"/>
  <c r="T1357" i="9" s="1"/>
  <c r="T1358" i="9" s="1"/>
  <c r="T1359" i="9" s="1"/>
  <c r="T1360" i="9" s="1"/>
  <c r="T1361" i="9" s="1"/>
  <c r="T1362" i="9" s="1"/>
  <c r="T1363" i="9" s="1"/>
  <c r="T1364" i="9" s="1"/>
  <c r="T1365" i="9" s="1"/>
  <c r="T1366" i="9" s="1"/>
  <c r="T1367" i="9" s="1"/>
  <c r="T1368" i="9" s="1"/>
  <c r="T1369" i="9" s="1"/>
  <c r="T1370" i="9" s="1"/>
  <c r="T1371" i="9" s="1"/>
  <c r="T1372" i="9" s="1"/>
  <c r="T1373" i="9" s="1"/>
  <c r="T1374" i="9" s="1"/>
  <c r="T1375" i="9" s="1"/>
  <c r="T1376" i="9" s="1"/>
  <c r="T1377" i="9" s="1"/>
  <c r="T1378" i="9" s="1"/>
  <c r="T1379" i="9" s="1"/>
  <c r="T1380" i="9" s="1"/>
  <c r="T1381" i="9" s="1"/>
  <c r="T1382" i="9" s="1"/>
  <c r="T1383" i="9" s="1"/>
  <c r="T1384" i="9" s="1"/>
  <c r="T1385" i="9" s="1"/>
  <c r="T1386" i="9" s="1"/>
  <c r="T1387" i="9" s="1"/>
  <c r="T1388" i="9" s="1"/>
  <c r="T1389" i="9" s="1"/>
  <c r="T1390" i="9" s="1"/>
  <c r="T1391" i="9" s="1"/>
  <c r="T1392" i="9" s="1"/>
  <c r="T1393" i="9" s="1"/>
  <c r="T1394" i="9" s="1"/>
  <c r="T1395" i="9" s="1"/>
  <c r="B27" i="20"/>
  <c r="B432" i="9"/>
  <c r="S1456" i="9" l="1"/>
  <c r="S1457" i="9" s="1"/>
  <c r="S1458" i="9" s="1"/>
  <c r="S1459" i="9" s="1"/>
  <c r="S1460" i="9" s="1"/>
  <c r="S1461" i="9" s="1"/>
  <c r="S1462" i="9" s="1"/>
  <c r="S1463" i="9" s="1"/>
  <c r="S1464" i="9" s="1"/>
  <c r="S1465" i="9" s="1"/>
  <c r="S1466" i="9" s="1"/>
  <c r="S1467" i="9" s="1"/>
  <c r="S1468" i="9" s="1"/>
  <c r="S1469" i="9" s="1"/>
  <c r="S1470" i="9" s="1"/>
  <c r="S1471" i="9" s="1"/>
  <c r="S1472" i="9" s="1"/>
  <c r="S1473" i="9" s="1"/>
  <c r="S1474" i="9" s="1"/>
  <c r="S1475" i="9" s="1"/>
  <c r="S1476" i="9" s="1"/>
  <c r="S1477" i="9" s="1"/>
  <c r="S1478" i="9" s="1"/>
  <c r="S1479" i="9" s="1"/>
  <c r="S1480" i="9" s="1"/>
  <c r="S1481" i="9" s="1"/>
  <c r="S1482" i="9" s="1"/>
  <c r="S1483" i="9" s="1"/>
  <c r="S1484" i="9" s="1"/>
  <c r="S1485" i="9" s="1"/>
  <c r="S1486" i="9" s="1"/>
  <c r="S1487" i="9" s="1"/>
  <c r="S1488" i="9" s="1"/>
  <c r="S1489" i="9" s="1"/>
  <c r="S1490" i="9" s="1"/>
  <c r="S1491" i="9" s="1"/>
  <c r="S1492" i="9" s="1"/>
  <c r="S1493" i="9" s="1"/>
  <c r="S1494" i="9" s="1"/>
  <c r="S1495" i="9" s="1"/>
  <c r="S1496" i="9" s="1"/>
  <c r="S1497" i="9" s="1"/>
  <c r="S1498" i="9" s="1"/>
  <c r="S1499" i="9" s="1"/>
  <c r="S1500" i="9" s="1"/>
  <c r="S1501" i="9" s="1"/>
  <c r="S1502" i="9" s="1"/>
  <c r="S1503" i="9" s="1"/>
  <c r="S1504" i="9" s="1"/>
  <c r="S1505" i="9" s="1"/>
  <c r="S1506" i="9" s="1"/>
  <c r="S1507" i="9" s="1"/>
  <c r="S1508" i="9" s="1"/>
  <c r="S1509" i="9" s="1"/>
  <c r="S1510" i="9" s="1"/>
  <c r="S1511" i="9" s="1"/>
  <c r="S1512" i="9" s="1"/>
  <c r="S1513" i="9" s="1"/>
  <c r="S1514" i="9" s="1"/>
  <c r="S1515" i="9" s="1"/>
  <c r="S1516" i="9" s="1"/>
  <c r="AR1457" i="9"/>
  <c r="T1396" i="9"/>
  <c r="T1397" i="9" s="1"/>
  <c r="T1398" i="9" s="1"/>
  <c r="T1399" i="9" s="1"/>
  <c r="T1400" i="9" s="1"/>
  <c r="T1401" i="9" s="1"/>
  <c r="T1402" i="9" s="1"/>
  <c r="T1403" i="9" s="1"/>
  <c r="T1404" i="9" s="1"/>
  <c r="T1405" i="9" s="1"/>
  <c r="T1406" i="9" s="1"/>
  <c r="T1407" i="9" s="1"/>
  <c r="T1408" i="9" s="1"/>
  <c r="T1409" i="9" s="1"/>
  <c r="T1410" i="9" s="1"/>
  <c r="T1411" i="9" s="1"/>
  <c r="T1412" i="9" s="1"/>
  <c r="T1413" i="9" s="1"/>
  <c r="T1414" i="9" s="1"/>
  <c r="T1415" i="9" s="1"/>
  <c r="T1416" i="9" s="1"/>
  <c r="T1417" i="9" s="1"/>
  <c r="T1418" i="9" s="1"/>
  <c r="T1419" i="9" s="1"/>
  <c r="T1420" i="9" s="1"/>
  <c r="T1421" i="9" s="1"/>
  <c r="T1422" i="9" s="1"/>
  <c r="T1423" i="9" s="1"/>
  <c r="T1424" i="9" s="1"/>
  <c r="T1425" i="9" s="1"/>
  <c r="T1426" i="9" s="1"/>
  <c r="T1427" i="9" s="1"/>
  <c r="T1428" i="9" s="1"/>
  <c r="T1429" i="9" s="1"/>
  <c r="T1430" i="9" s="1"/>
  <c r="T1431" i="9" s="1"/>
  <c r="T1432" i="9" s="1"/>
  <c r="T1433" i="9" s="1"/>
  <c r="T1434" i="9" s="1"/>
  <c r="T1435" i="9" s="1"/>
  <c r="T1436" i="9" s="1"/>
  <c r="T1437" i="9" s="1"/>
  <c r="T1438" i="9" s="1"/>
  <c r="T1439" i="9" s="1"/>
  <c r="T1440" i="9" s="1"/>
  <c r="T1441" i="9" s="1"/>
  <c r="T1442" i="9" s="1"/>
  <c r="T1443" i="9" s="1"/>
  <c r="T1444" i="9" s="1"/>
  <c r="T1445" i="9" s="1"/>
  <c r="T1446" i="9" s="1"/>
  <c r="T1447" i="9" s="1"/>
  <c r="T1448" i="9" s="1"/>
  <c r="T1449" i="9" s="1"/>
  <c r="T1450" i="9" s="1"/>
  <c r="T1451" i="9" s="1"/>
  <c r="T1452" i="9" s="1"/>
  <c r="T1453" i="9" s="1"/>
  <c r="T1454" i="9" s="1"/>
  <c r="T1455" i="9" s="1"/>
  <c r="T1456" i="9" s="1"/>
  <c r="V1395" i="9"/>
  <c r="V1396" i="9" s="1"/>
  <c r="V1397" i="9" s="1"/>
  <c r="V1398" i="9" s="1"/>
  <c r="V1399" i="9" s="1"/>
  <c r="V1400" i="9" s="1"/>
  <c r="V1401" i="9" s="1"/>
  <c r="V1402" i="9" s="1"/>
  <c r="V1403" i="9" s="1"/>
  <c r="V1404" i="9" s="1"/>
  <c r="V1405" i="9" s="1"/>
  <c r="V1406" i="9" s="1"/>
  <c r="V1407" i="9" s="1"/>
  <c r="V1408" i="9" s="1"/>
  <c r="V1409" i="9" s="1"/>
  <c r="V1410" i="9" s="1"/>
  <c r="V1411" i="9" s="1"/>
  <c r="V1412" i="9" s="1"/>
  <c r="V1413" i="9" s="1"/>
  <c r="V1414" i="9" s="1"/>
  <c r="V1415" i="9" s="1"/>
  <c r="V1416" i="9" s="1"/>
  <c r="V1417" i="9" s="1"/>
  <c r="V1418" i="9" s="1"/>
  <c r="V1419" i="9" s="1"/>
  <c r="V1420" i="9" s="1"/>
  <c r="V1421" i="9" s="1"/>
  <c r="V1422" i="9" s="1"/>
  <c r="V1423" i="9" s="1"/>
  <c r="V1424" i="9" s="1"/>
  <c r="V1425" i="9" s="1"/>
  <c r="V1426" i="9" s="1"/>
  <c r="V1427" i="9" s="1"/>
  <c r="V1428" i="9" s="1"/>
  <c r="V1429" i="9" s="1"/>
  <c r="V1430" i="9" s="1"/>
  <c r="V1431" i="9" s="1"/>
  <c r="V1432" i="9" s="1"/>
  <c r="V1433" i="9" s="1"/>
  <c r="V1434" i="9" s="1"/>
  <c r="V1435" i="9" s="1"/>
  <c r="V1436" i="9" s="1"/>
  <c r="V1437" i="9" s="1"/>
  <c r="V1438" i="9" s="1"/>
  <c r="V1439" i="9" s="1"/>
  <c r="V1440" i="9" s="1"/>
  <c r="V1441" i="9" s="1"/>
  <c r="V1442" i="9" s="1"/>
  <c r="V1443" i="9" s="1"/>
  <c r="V1444" i="9" s="1"/>
  <c r="V1445" i="9" s="1"/>
  <c r="V1446" i="9" s="1"/>
  <c r="V1447" i="9" s="1"/>
  <c r="V1448" i="9" s="1"/>
  <c r="V1449" i="9" s="1"/>
  <c r="V1450" i="9" s="1"/>
  <c r="V1451" i="9" s="1"/>
  <c r="V1452" i="9" s="1"/>
  <c r="V1453" i="9" s="1"/>
  <c r="V1454" i="9" s="1"/>
  <c r="V1455" i="9" s="1"/>
  <c r="R1395" i="9"/>
  <c r="R1396" i="9" s="1"/>
  <c r="R1397" i="9" s="1"/>
  <c r="R1398" i="9" s="1"/>
  <c r="R1399" i="9" s="1"/>
  <c r="R1400" i="9" s="1"/>
  <c r="R1401" i="9" s="1"/>
  <c r="R1402" i="9" s="1"/>
  <c r="R1403" i="9" s="1"/>
  <c r="R1404" i="9" s="1"/>
  <c r="R1405" i="9" s="1"/>
  <c r="R1406" i="9" s="1"/>
  <c r="R1407" i="9" s="1"/>
  <c r="R1408" i="9" s="1"/>
  <c r="R1409" i="9" s="1"/>
  <c r="R1410" i="9" s="1"/>
  <c r="R1411" i="9" s="1"/>
  <c r="R1412" i="9" s="1"/>
  <c r="R1413" i="9" s="1"/>
  <c r="R1414" i="9" s="1"/>
  <c r="R1415" i="9" s="1"/>
  <c r="R1416" i="9" s="1"/>
  <c r="R1417" i="9" s="1"/>
  <c r="R1418" i="9" s="1"/>
  <c r="R1419" i="9" s="1"/>
  <c r="R1420" i="9" s="1"/>
  <c r="R1421" i="9" s="1"/>
  <c r="R1422" i="9" s="1"/>
  <c r="R1423" i="9" s="1"/>
  <c r="R1424" i="9" s="1"/>
  <c r="R1425" i="9" s="1"/>
  <c r="R1426" i="9" s="1"/>
  <c r="R1427" i="9" s="1"/>
  <c r="R1428" i="9" s="1"/>
  <c r="R1429" i="9" s="1"/>
  <c r="R1430" i="9" s="1"/>
  <c r="R1431" i="9" s="1"/>
  <c r="R1432" i="9" s="1"/>
  <c r="R1433" i="9" s="1"/>
  <c r="R1434" i="9" s="1"/>
  <c r="R1435" i="9" s="1"/>
  <c r="R1436" i="9" s="1"/>
  <c r="R1437" i="9" s="1"/>
  <c r="R1438" i="9" s="1"/>
  <c r="R1439" i="9" s="1"/>
  <c r="R1440" i="9" s="1"/>
  <c r="R1441" i="9" s="1"/>
  <c r="R1442" i="9" s="1"/>
  <c r="R1443" i="9" s="1"/>
  <c r="R1444" i="9" s="1"/>
  <c r="R1445" i="9" s="1"/>
  <c r="R1446" i="9" s="1"/>
  <c r="R1447" i="9" s="1"/>
  <c r="R1448" i="9" s="1"/>
  <c r="R1449" i="9" s="1"/>
  <c r="R1450" i="9" s="1"/>
  <c r="R1451" i="9" s="1"/>
  <c r="R1452" i="9" s="1"/>
  <c r="R1453" i="9" s="1"/>
  <c r="R1454" i="9" s="1"/>
  <c r="R1455" i="9" s="1"/>
  <c r="AR1456" i="9" s="1"/>
  <c r="B433" i="9"/>
  <c r="B28" i="20"/>
  <c r="R1456" i="9" l="1"/>
  <c r="R1457" i="9" s="1"/>
  <c r="R1458" i="9" s="1"/>
  <c r="R1459" i="9" s="1"/>
  <c r="R1460" i="9" s="1"/>
  <c r="R1461" i="9" s="1"/>
  <c r="R1462" i="9" s="1"/>
  <c r="R1463" i="9" s="1"/>
  <c r="R1464" i="9" s="1"/>
  <c r="R1465" i="9" s="1"/>
  <c r="R1466" i="9" s="1"/>
  <c r="R1467" i="9" s="1"/>
  <c r="R1468" i="9" s="1"/>
  <c r="R1469" i="9" s="1"/>
  <c r="R1470" i="9" s="1"/>
  <c r="R1471" i="9" s="1"/>
  <c r="R1472" i="9" s="1"/>
  <c r="R1473" i="9" s="1"/>
  <c r="R1474" i="9" s="1"/>
  <c r="R1475" i="9" s="1"/>
  <c r="R1476" i="9" s="1"/>
  <c r="R1477" i="9" s="1"/>
  <c r="R1478" i="9" s="1"/>
  <c r="R1479" i="9" s="1"/>
  <c r="R1480" i="9" s="1"/>
  <c r="R1481" i="9" s="1"/>
  <c r="R1482" i="9" s="1"/>
  <c r="R1483" i="9" s="1"/>
  <c r="R1484" i="9" s="1"/>
  <c r="R1485" i="9" s="1"/>
  <c r="R1486" i="9" s="1"/>
  <c r="R1487" i="9" s="1"/>
  <c r="R1488" i="9" s="1"/>
  <c r="R1489" i="9" s="1"/>
  <c r="R1490" i="9" s="1"/>
  <c r="R1491" i="9" s="1"/>
  <c r="R1492" i="9" s="1"/>
  <c r="R1493" i="9" s="1"/>
  <c r="R1494" i="9" s="1"/>
  <c r="R1495" i="9" s="1"/>
  <c r="R1496" i="9" s="1"/>
  <c r="R1497" i="9" s="1"/>
  <c r="R1498" i="9" s="1"/>
  <c r="R1499" i="9" s="1"/>
  <c r="R1500" i="9" s="1"/>
  <c r="R1501" i="9" s="1"/>
  <c r="R1502" i="9" s="1"/>
  <c r="R1503" i="9" s="1"/>
  <c r="R1504" i="9" s="1"/>
  <c r="R1505" i="9" s="1"/>
  <c r="R1506" i="9" s="1"/>
  <c r="R1507" i="9" s="1"/>
  <c r="R1508" i="9" s="1"/>
  <c r="R1509" i="9" s="1"/>
  <c r="R1510" i="9" s="1"/>
  <c r="R1511" i="9" s="1"/>
  <c r="R1512" i="9" s="1"/>
  <c r="R1513" i="9" s="1"/>
  <c r="R1514" i="9" s="1"/>
  <c r="R1515" i="9" s="1"/>
  <c r="R1516" i="9" s="1"/>
  <c r="V1456" i="9"/>
  <c r="V1457" i="9" s="1"/>
  <c r="V1458" i="9" s="1"/>
  <c r="V1459" i="9" s="1"/>
  <c r="V1460" i="9" s="1"/>
  <c r="V1461" i="9" s="1"/>
  <c r="V1462" i="9" s="1"/>
  <c r="V1463" i="9" s="1"/>
  <c r="V1464" i="9" s="1"/>
  <c r="V1465" i="9" s="1"/>
  <c r="V1466" i="9" s="1"/>
  <c r="V1467" i="9" s="1"/>
  <c r="V1468" i="9" s="1"/>
  <c r="V1469" i="9" s="1"/>
  <c r="V1470" i="9" s="1"/>
  <c r="V1471" i="9" s="1"/>
  <c r="V1472" i="9" s="1"/>
  <c r="V1473" i="9" s="1"/>
  <c r="V1474" i="9" s="1"/>
  <c r="V1475" i="9" s="1"/>
  <c r="V1476" i="9" s="1"/>
  <c r="V1477" i="9" s="1"/>
  <c r="V1478" i="9" s="1"/>
  <c r="V1479" i="9" s="1"/>
  <c r="V1480" i="9" s="1"/>
  <c r="V1481" i="9" s="1"/>
  <c r="V1482" i="9" s="1"/>
  <c r="V1483" i="9" s="1"/>
  <c r="V1484" i="9" s="1"/>
  <c r="V1485" i="9" s="1"/>
  <c r="V1486" i="9" s="1"/>
  <c r="V1487" i="9" s="1"/>
  <c r="V1488" i="9" s="1"/>
  <c r="V1489" i="9" s="1"/>
  <c r="V1490" i="9" s="1"/>
  <c r="V1491" i="9" s="1"/>
  <c r="V1492" i="9" s="1"/>
  <c r="V1493" i="9" s="1"/>
  <c r="V1494" i="9" s="1"/>
  <c r="V1495" i="9" s="1"/>
  <c r="V1496" i="9" s="1"/>
  <c r="V1497" i="9" s="1"/>
  <c r="V1498" i="9" s="1"/>
  <c r="V1499" i="9" s="1"/>
  <c r="V1500" i="9" s="1"/>
  <c r="V1501" i="9" s="1"/>
  <c r="V1502" i="9" s="1"/>
  <c r="V1503" i="9" s="1"/>
  <c r="V1504" i="9" s="1"/>
  <c r="V1505" i="9" s="1"/>
  <c r="V1506" i="9" s="1"/>
  <c r="V1507" i="9" s="1"/>
  <c r="V1508" i="9" s="1"/>
  <c r="V1509" i="9" s="1"/>
  <c r="V1510" i="9" s="1"/>
  <c r="V1511" i="9" s="1"/>
  <c r="V1512" i="9" s="1"/>
  <c r="V1513" i="9" s="1"/>
  <c r="V1514" i="9" s="1"/>
  <c r="V1515" i="9" s="1"/>
  <c r="V1516" i="9" s="1"/>
  <c r="T1457" i="9"/>
  <c r="T1458" i="9" s="1"/>
  <c r="T1459" i="9" s="1"/>
  <c r="T1460" i="9" s="1"/>
  <c r="T1461" i="9" s="1"/>
  <c r="T1462" i="9" s="1"/>
  <c r="T1463" i="9" s="1"/>
  <c r="T1464" i="9" s="1"/>
  <c r="T1465" i="9" s="1"/>
  <c r="T1466" i="9" s="1"/>
  <c r="T1467" i="9" s="1"/>
  <c r="T1468" i="9" s="1"/>
  <c r="T1469" i="9" s="1"/>
  <c r="T1470" i="9" s="1"/>
  <c r="T1471" i="9" s="1"/>
  <c r="T1472" i="9" s="1"/>
  <c r="T1473" i="9" s="1"/>
  <c r="T1474" i="9" s="1"/>
  <c r="T1475" i="9" s="1"/>
  <c r="T1476" i="9" s="1"/>
  <c r="T1477" i="9" s="1"/>
  <c r="T1478" i="9" s="1"/>
  <c r="T1479" i="9" s="1"/>
  <c r="T1480" i="9" s="1"/>
  <c r="T1481" i="9" s="1"/>
  <c r="T1482" i="9" s="1"/>
  <c r="T1483" i="9" s="1"/>
  <c r="T1484" i="9" s="1"/>
  <c r="T1485" i="9" s="1"/>
  <c r="T1486" i="9" s="1"/>
  <c r="T1487" i="9" s="1"/>
  <c r="T1488" i="9" s="1"/>
  <c r="T1489" i="9" s="1"/>
  <c r="T1490" i="9" s="1"/>
  <c r="T1491" i="9" s="1"/>
  <c r="T1492" i="9" s="1"/>
  <c r="T1493" i="9" s="1"/>
  <c r="T1494" i="9" s="1"/>
  <c r="T1495" i="9" s="1"/>
  <c r="T1496" i="9" s="1"/>
  <c r="T1497" i="9" s="1"/>
  <c r="T1498" i="9" s="1"/>
  <c r="T1499" i="9" s="1"/>
  <c r="T1500" i="9" s="1"/>
  <c r="T1501" i="9" s="1"/>
  <c r="T1502" i="9" s="1"/>
  <c r="T1503" i="9" s="1"/>
  <c r="T1504" i="9" s="1"/>
  <c r="T1505" i="9" s="1"/>
  <c r="T1506" i="9" s="1"/>
  <c r="T1507" i="9" s="1"/>
  <c r="T1508" i="9" s="1"/>
  <c r="T1509" i="9" s="1"/>
  <c r="T1510" i="9" s="1"/>
  <c r="T1511" i="9" s="1"/>
  <c r="T1512" i="9" s="1"/>
  <c r="T1513" i="9" s="1"/>
  <c r="T1514" i="9" s="1"/>
  <c r="T1515" i="9" s="1"/>
  <c r="T1516" i="9" s="1"/>
  <c r="B29" i="20"/>
  <c r="B434" i="9"/>
  <c r="B30" i="20" l="1"/>
  <c r="B435" i="9"/>
  <c r="B31" i="20" l="1"/>
  <c r="B436" i="9"/>
  <c r="B32" i="20" l="1"/>
  <c r="B437" i="9"/>
  <c r="B33" i="20" l="1"/>
  <c r="B438" i="9"/>
  <c r="B439" i="9" l="1"/>
  <c r="B34" i="20"/>
  <c r="B440" i="9" l="1"/>
  <c r="B35" i="20"/>
  <c r="B441" i="9" l="1"/>
  <c r="B36" i="20"/>
  <c r="B442" i="9" l="1"/>
  <c r="B37" i="20"/>
  <c r="B38" i="20" l="1"/>
  <c r="B443" i="9"/>
  <c r="B39" i="20" l="1"/>
  <c r="B444" i="9"/>
  <c r="B40" i="20" l="1"/>
  <c r="B445" i="9"/>
  <c r="B41" i="20" l="1"/>
  <c r="B446" i="9"/>
  <c r="B447" i="9" l="1"/>
  <c r="B42" i="20"/>
  <c r="B43" i="20" l="1"/>
  <c r="B448" i="9"/>
  <c r="B449" i="9" l="1"/>
  <c r="B44" i="20"/>
  <c r="B45" i="20" l="1"/>
  <c r="B450" i="9"/>
  <c r="B46" i="20" l="1"/>
  <c r="B451" i="9"/>
  <c r="B47" i="20" l="1"/>
  <c r="B452" i="9"/>
  <c r="B48" i="20" l="1"/>
  <c r="B453" i="9"/>
  <c r="B49" i="20" l="1"/>
  <c r="B454" i="9"/>
  <c r="B455" i="9" l="1"/>
  <c r="B50" i="20"/>
  <c r="B456" i="9" l="1"/>
  <c r="B51" i="20"/>
  <c r="B457" i="9" l="1"/>
  <c r="B52" i="20"/>
  <c r="B458" i="9" l="1"/>
  <c r="B53" i="20"/>
  <c r="B54" i="20" l="1"/>
  <c r="B459" i="9"/>
  <c r="B55" i="20" l="1"/>
  <c r="B460" i="9"/>
  <c r="B56" i="20" l="1"/>
  <c r="B461" i="9"/>
  <c r="B57" i="20" l="1"/>
  <c r="B462" i="9"/>
  <c r="B463" i="9" l="1"/>
  <c r="B58" i="20"/>
  <c r="B59" i="20" l="1"/>
  <c r="B464" i="9"/>
  <c r="B465" i="9" l="1"/>
  <c r="B60" i="20"/>
  <c r="B61" i="20" l="1"/>
  <c r="B466" i="9"/>
  <c r="B62" i="20" l="1"/>
  <c r="B467" i="9"/>
  <c r="B63" i="20" l="1"/>
  <c r="B468" i="9"/>
  <c r="B64" i="20" l="1"/>
  <c r="B469" i="9"/>
  <c r="B65" i="20" l="1"/>
  <c r="B470" i="9"/>
  <c r="B471" i="9" l="1"/>
  <c r="B66" i="20"/>
  <c r="B472" i="9" l="1"/>
  <c r="B67" i="20"/>
  <c r="B473" i="9" l="1"/>
  <c r="B68" i="20"/>
  <c r="B474" i="9" l="1"/>
  <c r="B69" i="20"/>
  <c r="B70" i="20" l="1"/>
  <c r="B475" i="9"/>
  <c r="B71" i="20" l="1"/>
  <c r="B476" i="9"/>
  <c r="B72" i="20" l="1"/>
  <c r="B477" i="9"/>
  <c r="B73" i="20" l="1"/>
  <c r="B478" i="9"/>
  <c r="B479" i="9" l="1"/>
  <c r="B74" i="20"/>
  <c r="B75" i="20" l="1"/>
  <c r="B480" i="9"/>
  <c r="B481" i="9" l="1"/>
  <c r="B76" i="20"/>
  <c r="B77" i="20" l="1"/>
  <c r="B482" i="9"/>
  <c r="B78" i="20" l="1"/>
  <c r="B483" i="9"/>
  <c r="B79" i="20" l="1"/>
  <c r="B484" i="9"/>
  <c r="B80" i="20" l="1"/>
  <c r="B485" i="9"/>
  <c r="B81" i="20" l="1"/>
  <c r="B486" i="9"/>
  <c r="B487" i="9" l="1"/>
  <c r="B82" i="20"/>
  <c r="B488" i="9" l="1"/>
  <c r="B83" i="20"/>
  <c r="B489" i="9" l="1"/>
  <c r="B84" i="20"/>
  <c r="B490" i="9" l="1"/>
  <c r="B85" i="20"/>
  <c r="B86" i="20" l="1"/>
  <c r="B491" i="9"/>
  <c r="B87" i="20" l="1"/>
  <c r="B492" i="9"/>
  <c r="B88" i="20" l="1"/>
  <c r="B493" i="9"/>
  <c r="B89" i="20" l="1"/>
  <c r="B494" i="9"/>
  <c r="B495" i="9" l="1"/>
  <c r="B90" i="20"/>
  <c r="B91" i="20" l="1"/>
  <c r="B496" i="9"/>
  <c r="B497" i="9" l="1"/>
  <c r="B92" i="20"/>
  <c r="B93" i="20" l="1"/>
  <c r="B498" i="9"/>
  <c r="B94" i="20" l="1"/>
  <c r="B499" i="9"/>
  <c r="B95" i="20" l="1"/>
  <c r="B500" i="9"/>
  <c r="B96" i="20" l="1"/>
  <c r="B501" i="9"/>
  <c r="B97" i="20" l="1"/>
  <c r="B502" i="9"/>
  <c r="B503" i="9" l="1"/>
  <c r="B98" i="20"/>
  <c r="B504" i="9" l="1"/>
  <c r="B99" i="20"/>
  <c r="B505" i="9" l="1"/>
  <c r="B100" i="20"/>
  <c r="B506" i="9" l="1"/>
  <c r="B101" i="20"/>
  <c r="B102" i="20" l="1"/>
  <c r="B507" i="9"/>
  <c r="B103" i="20" l="1"/>
  <c r="B509" i="9" s="1"/>
  <c r="B508" i="9"/>
</calcChain>
</file>

<file path=xl/sharedStrings.xml><?xml version="1.0" encoding="utf-8"?>
<sst xmlns="http://schemas.openxmlformats.org/spreadsheetml/2006/main" count="1194" uniqueCount="343">
  <si>
    <t>Length</t>
  </si>
  <si>
    <t>Channel</t>
  </si>
  <si>
    <t>Freq</t>
  </si>
  <si>
    <t>Column ID</t>
  </si>
  <si>
    <t>Comment</t>
  </si>
  <si>
    <t>Control</t>
  </si>
  <si>
    <t>Amplitude</t>
  </si>
  <si>
    <t>Freq (Hz)</t>
  </si>
  <si>
    <t>on Control</t>
  </si>
  <si>
    <t>Function</t>
  </si>
  <si>
    <t>(dB)</t>
  </si>
  <si>
    <t>(1-8)</t>
  </si>
  <si>
    <t>(Beats)</t>
  </si>
  <si>
    <t>or Param</t>
  </si>
  <si>
    <t>DON'T USE ANY COMMAS!</t>
  </si>
  <si>
    <t>Assign sample rate (Hz)</t>
  </si>
  <si>
    <t>Assign bit rate (8 16 24 32)</t>
  </si>
  <si>
    <t>Pad before and after (s)</t>
  </si>
  <si>
    <t>Assign beats per minute</t>
  </si>
  <si>
    <t>Num</t>
  </si>
  <si>
    <t>Denom</t>
  </si>
  <si>
    <t xml:space="preserve"> </t>
  </si>
  <si>
    <t>Control Message</t>
  </si>
  <si>
    <t>Meaning</t>
  </si>
  <si>
    <t>Channel required?</t>
  </si>
  <si>
    <t>Length required?</t>
  </si>
  <si>
    <t>Amplitude required?</t>
  </si>
  <si>
    <t>Sequencer version</t>
  </si>
  <si>
    <t>sequencer10</t>
  </si>
  <si>
    <t>(from 18th Nov 2016)</t>
  </si>
  <si>
    <t>YES</t>
  </si>
  <si>
    <t>BLANK</t>
  </si>
  <si>
    <t>Amplitude - Decay - dB peak (in seconds)</t>
  </si>
  <si>
    <t>Amplitude - Decay - decay rate in dB/s</t>
  </si>
  <si>
    <t>Amplitude - Decay - reference frequency (Hz)</t>
  </si>
  <si>
    <t>Amplitude - Decay - power rule</t>
  </si>
  <si>
    <t>Amplitude - Tremolo - period in beats</t>
  </si>
  <si>
    <t>Amplitude - Tremolo - depth in dB (peak to trough)</t>
  </si>
  <si>
    <t>Typical Parameter (or freq)</t>
  </si>
  <si>
    <t>NOT USED (except sliding pitch on prev note)</t>
  </si>
  <si>
    <t>IMPLEMENTED?</t>
  </si>
  <si>
    <t>NOT YET</t>
  </si>
  <si>
    <t>Frequency - Noise Sample Length (make 0 to switch this off)</t>
  </si>
  <si>
    <t>Note is a rest. (Note will only play if freq&gt;0, length&gt;0 and control&gt;=0)</t>
  </si>
  <si>
    <t>Filter - TrapeziumPass - f1 (start ramp up)</t>
  </si>
  <si>
    <t>Filter - TrapeziumPass - f2 (end ramp up) - from f2 to f3 no filtering</t>
  </si>
  <si>
    <t>Filter - TrapeziumPass - decibel reduction below f1 and above f4</t>
  </si>
  <si>
    <t>Filter - TrapeziumPass - f3 (start ramp down)</t>
  </si>
  <si>
    <t>Filter - TrapeziumPass - f4 (end ramp down)</t>
  </si>
  <si>
    <t>ONCE PER CHANNEL</t>
  </si>
  <si>
    <t>OVERALL SETUP</t>
  </si>
  <si>
    <t>CHANNEL SETUP</t>
  </si>
  <si>
    <t>Use how many times</t>
  </si>
  <si>
    <t>ONCE PER FILE</t>
  </si>
  <si>
    <t>TRANSIENTLY</t>
  </si>
  <si>
    <t>Control Type</t>
  </si>
  <si>
    <t>Offset</t>
  </si>
  <si>
    <t>X</t>
  </si>
  <si>
    <t>Frequency Multiplier in final wav</t>
  </si>
  <si>
    <t>COMMA (SPECIAL)</t>
  </si>
  <si>
    <t>Comma shift</t>
  </si>
  <si>
    <t>Cents</t>
  </si>
  <si>
    <t>Cumul Cents</t>
  </si>
  <si>
    <t>Note Name</t>
  </si>
  <si>
    <t>C4</t>
  </si>
  <si>
    <t>Sharps</t>
  </si>
  <si>
    <t>5-commas</t>
  </si>
  <si>
    <t>Octave Shift</t>
  </si>
  <si>
    <t>Note Label</t>
  </si>
  <si>
    <t>[</t>
  </si>
  <si>
    <t>/</t>
  </si>
  <si>
    <t>]</t>
  </si>
  <si>
    <t>F</t>
  </si>
  <si>
    <t>C</t>
  </si>
  <si>
    <t>G</t>
  </si>
  <si>
    <t>D</t>
  </si>
  <si>
    <t>A</t>
  </si>
  <si>
    <t>E</t>
  </si>
  <si>
    <t>B</t>
  </si>
  <si>
    <t>Fraction</t>
  </si>
  <si>
    <t>Note Label Reference</t>
  </si>
  <si>
    <t>Comma Reference</t>
  </si>
  <si>
    <t>Should only need to supply primes &gt; 5. Lower prime info recorded in other ways</t>
  </si>
  <si>
    <t>Comma Num</t>
  </si>
  <si>
    <t>Comma Denom</t>
  </si>
  <si>
    <t>Find Note</t>
  </si>
  <si>
    <t>Find Upper</t>
  </si>
  <si>
    <t>Find Lower</t>
  </si>
  <si>
    <t>Upper commas</t>
  </si>
  <si>
    <t>Lower commas</t>
  </si>
  <si>
    <t>Note Freq</t>
  </si>
  <si>
    <t>Octave Freq</t>
  </si>
  <si>
    <t>Sharps Freq</t>
  </si>
  <si>
    <t>5-comma Freq</t>
  </si>
  <si>
    <t>Upper commas freq</t>
  </si>
  <si>
    <t>Missing Comma Error</t>
  </si>
  <si>
    <t>Freq (dec)</t>
  </si>
  <si>
    <t>Lower commas freq</t>
  </si>
  <si>
    <t>Freq (cents)</t>
  </si>
  <si>
    <t>Octave Freq (cents)</t>
  </si>
  <si>
    <t>Freq (fraction)</t>
  </si>
  <si>
    <t>Waveform - Select Type (0 Sine / 1 Sawtooth / 2 Square / 3 Triangle / 4 Trapezium / 5 Square5 / 6 Square Random)</t>
  </si>
  <si>
    <t>Channel 1 Comma Timescale (s)</t>
  </si>
  <si>
    <t>Channel 1 Comma Timescale. Greater than 0 is a timescale in seconds. 0 for channel 1 play as normal (not commas). -1 for don't play channel 1. -2 for unnormalised comma version.</t>
  </si>
  <si>
    <t>1) Do cumulative comma shifts</t>
  </si>
  <si>
    <t>Multiply freqs by constant</t>
  </si>
  <si>
    <t>Column</t>
  </si>
  <si>
    <t>Name</t>
  </si>
  <si>
    <t>Freq of C4</t>
  </si>
  <si>
    <t>1/1 (Hz)</t>
  </si>
  <si>
    <t>Change at start of bar</t>
  </si>
  <si>
    <t>Starting Bar</t>
  </si>
  <si>
    <t>Comma Cumul Shift</t>
  </si>
  <si>
    <t>Length (beats)</t>
  </si>
  <si>
    <t>2) Do standard notes</t>
  </si>
  <si>
    <t>Control Function</t>
  </si>
  <si>
    <t>X = Rest</t>
  </si>
  <si>
    <t>Bar (beats)</t>
  </si>
  <si>
    <t>Options: -2 (unnormalised), -1 (don't play), 0 (Channel 1 standard track), &gt;0 for smoothing timescale (in seconds). For normalised commas, 0.15 to 3.5 seconds have been compared.</t>
  </si>
  <si>
    <t>D4</t>
  </si>
  <si>
    <t>For final version:</t>
  </si>
  <si>
    <t>Set</t>
  </si>
  <si>
    <t>Maximum</t>
  </si>
  <si>
    <t>Decibels Here</t>
  </si>
  <si>
    <t>Source: table of prime commas</t>
  </si>
  <si>
    <t>Do composite numbers here</t>
  </si>
  <si>
    <t>Currently up to row 1000 is accepted</t>
  </si>
  <si>
    <t>5-rough number</t>
  </si>
  <si>
    <t>Mute Channel (blank for play, 1 for mute)</t>
  </si>
  <si>
    <t>blank or 1</t>
  </si>
  <si>
    <t>Mute Channel (blank to play 1 to mute)</t>
  </si>
  <si>
    <t>NO COMMAS!</t>
  </si>
  <si>
    <t>Play all channels at full volume</t>
  </si>
  <si>
    <t>Play all channels at full volume, i.e. not at 1/channels normalised volume. This is to get full 16 bit channels for final master.</t>
  </si>
  <si>
    <t>C6</t>
  </si>
  <si>
    <t>D5</t>
  </si>
  <si>
    <t>Bass L</t>
  </si>
  <si>
    <t>(1 beat is a semiquaver)</t>
  </si>
  <si>
    <t>C[7]6</t>
  </si>
  <si>
    <t>A5</t>
  </si>
  <si>
    <t>(161 = 7 * 23)</t>
  </si>
  <si>
    <t>Chord 1</t>
  </si>
  <si>
    <t>Chord 2</t>
  </si>
  <si>
    <t>Leading Bar Silence</t>
  </si>
  <si>
    <t>A6</t>
  </si>
  <si>
    <t>B[1/7]5</t>
  </si>
  <si>
    <t>(End)</t>
  </si>
  <si>
    <t>dB Amp</t>
  </si>
  <si>
    <t>NA</t>
  </si>
  <si>
    <t>Stereo Pos</t>
  </si>
  <si>
    <t>Stereo Position</t>
  </si>
  <si>
    <t>-100 L 0 M   +100 R</t>
  </si>
  <si>
    <t>Stereo</t>
  </si>
  <si>
    <t>Amp</t>
  </si>
  <si>
    <t>Interp</t>
  </si>
  <si>
    <t>Amp tied</t>
  </si>
  <si>
    <t>to prev?</t>
  </si>
  <si>
    <t>Amp Interp</t>
  </si>
  <si>
    <t>Amp tied to prev?</t>
  </si>
  <si>
    <t>Freq Interp</t>
  </si>
  <si>
    <t>Stereo Interp</t>
  </si>
  <si>
    <t>Amp end</t>
  </si>
  <si>
    <t>at next?</t>
  </si>
  <si>
    <t>Amp end at next?</t>
  </si>
  <si>
    <t>Freq Interp Type</t>
  </si>
  <si>
    <t>Stereo Interp Type</t>
  </si>
  <si>
    <t>dB Interp Type</t>
  </si>
  <si>
    <t>Tied to prev?</t>
  </si>
  <si>
    <t>End on next?</t>
  </si>
  <si>
    <t>(default 1)</t>
  </si>
  <si>
    <t>(less useful in seq11)</t>
  </si>
  <si>
    <t>Bar</t>
  </si>
  <si>
    <t>Voice Number</t>
  </si>
  <si>
    <t>Relative Freq</t>
  </si>
  <si>
    <t>Relative Amp</t>
  </si>
  <si>
    <t>Rel Freq. (cents)</t>
  </si>
  <si>
    <t>Freq. in octave (cents)</t>
  </si>
  <si>
    <t>n</t>
  </si>
  <si>
    <t>(if going beyond this, copy some cells on main page)</t>
  </si>
  <si>
    <t>Specify partials for a voice</t>
  </si>
  <si>
    <t>2, 3, 4, 5</t>
  </si>
  <si>
    <t>ONE SET PER FILE</t>
  </si>
  <si>
    <t>CONTROL</t>
  </si>
  <si>
    <t>(blank)</t>
  </si>
  <si>
    <t>Comment (voice partial row number)</t>
  </si>
  <si>
    <t>(Recommended that the first row of a voice always be relative freq 1, amplitude 1)</t>
  </si>
  <si>
    <t>Voice Name / Comment</t>
  </si>
  <si>
    <t>(Currently for voice N select wavetype -N)</t>
  </si>
  <si>
    <t>Length, Freq, Amplitude are used to supply Voice, Rel Freq, Rel Amp respectively.</t>
  </si>
  <si>
    <t>Rel Freq Num</t>
  </si>
  <si>
    <t>Rel Freq Denom</t>
  </si>
  <si>
    <t>Xylophone Stereo</t>
  </si>
  <si>
    <t>D2</t>
  </si>
  <si>
    <t>A1</t>
  </si>
  <si>
    <t>Skip rest of channel</t>
  </si>
  <si>
    <t>Filter Number</t>
  </si>
  <si>
    <t>Filter Name / Comment</t>
  </si>
  <si>
    <t>Frequency (Hz)</t>
  </si>
  <si>
    <t>(Orange cells select partial. 0 is sine, 1 is sawtooth, 2 is square…)</t>
  </si>
  <si>
    <t>Voice Definitions (additive construction from partials)</t>
  </si>
  <si>
    <t>Filter definitions (linear interpolation between defined points)</t>
  </si>
  <si>
    <t>Specify points for a filter</t>
  </si>
  <si>
    <t>dB at point (normally negative)</t>
  </si>
  <si>
    <t>Relative Loudness (dB)</t>
  </si>
  <si>
    <t>(Use 0 for same loudness, 5-10 to boost a range, have endpoints between -120 and -30 dB)</t>
  </si>
  <si>
    <t>Pad before (s)</t>
  </si>
  <si>
    <t>Pad after (s)</t>
  </si>
  <si>
    <t>REMOVED</t>
  </si>
  <si>
    <t>Filter Type - 0 is off</t>
  </si>
  <si>
    <t>Pitch (Octaves)</t>
  </si>
  <si>
    <t>Slope (dB/octave)</t>
  </si>
  <si>
    <t>Bass Voice</t>
  </si>
  <si>
    <t>Waveform - Select Type (0 Sine / 1 Sawtooth / 2 Square / 3 Triangle / 4 Trapezium / 5 Square5 / 6 Square Random. Overridden by -450 Voice Type)</t>
  </si>
  <si>
    <t>Voice Type - 0 is none selected, 1+ is a setting</t>
  </si>
  <si>
    <t>Voice Type - 0 is none selected - overrides waveform (-400)</t>
  </si>
  <si>
    <t>A2</t>
  </si>
  <si>
    <t>C.2</t>
  </si>
  <si>
    <t>G[7]2</t>
  </si>
  <si>
    <t>C[7]3</t>
  </si>
  <si>
    <t>E2</t>
  </si>
  <si>
    <t>G.2</t>
  </si>
  <si>
    <t>B2</t>
  </si>
  <si>
    <t>C#[1/7]3</t>
  </si>
  <si>
    <t>Position (0-10)</t>
  </si>
  <si>
    <t>Stereo position is periodic, period 11</t>
  </si>
  <si>
    <t>Note 1</t>
  </si>
  <si>
    <t>Note 2</t>
  </si>
  <si>
    <t>Note 3</t>
  </si>
  <si>
    <t>Note 4</t>
  </si>
  <si>
    <t>Note 5</t>
  </si>
  <si>
    <t>Chord</t>
  </si>
  <si>
    <t>AU</t>
  </si>
  <si>
    <t>AO</t>
  </si>
  <si>
    <t>DU</t>
  </si>
  <si>
    <t>DO</t>
  </si>
  <si>
    <t>EU</t>
  </si>
  <si>
    <t>EO</t>
  </si>
  <si>
    <t>Chords will cycle through each of these notes in the bar</t>
  </si>
  <si>
    <t>A4</t>
  </si>
  <si>
    <t>C.5</t>
  </si>
  <si>
    <t>E5</t>
  </si>
  <si>
    <t>F#[1/7]5</t>
  </si>
  <si>
    <t>C.6</t>
  </si>
  <si>
    <t>G[1/13]5</t>
  </si>
  <si>
    <t>B[1/11]5</t>
  </si>
  <si>
    <t>C#'5</t>
  </si>
  <si>
    <t>G[7]5</t>
  </si>
  <si>
    <t>B5</t>
  </si>
  <si>
    <t>C#'6</t>
  </si>
  <si>
    <t>F#'5</t>
  </si>
  <si>
    <t>F.5</t>
  </si>
  <si>
    <t>B4</t>
  </si>
  <si>
    <t>G.5</t>
  </si>
  <si>
    <t>C#[1/7]6</t>
  </si>
  <si>
    <t>D[7]5</t>
  </si>
  <si>
    <t>G#'5</t>
  </si>
  <si>
    <t>Chord 1 Voice</t>
  </si>
  <si>
    <t>Chord 2 Voice</t>
  </si>
  <si>
    <t>Lead 1</t>
  </si>
  <si>
    <t>Lead 2</t>
  </si>
  <si>
    <t>E6</t>
  </si>
  <si>
    <t>Xyl Note</t>
  </si>
  <si>
    <t>B6</t>
  </si>
  <si>
    <t>C.7</t>
  </si>
  <si>
    <t>E7</t>
  </si>
  <si>
    <t>G[1/13]6</t>
  </si>
  <si>
    <t>B[1/11]6</t>
  </si>
  <si>
    <t>C#'7</t>
  </si>
  <si>
    <t>G[7]6</t>
  </si>
  <si>
    <t>C5</t>
  </si>
  <si>
    <t>E'4</t>
  </si>
  <si>
    <t>Bass 1</t>
  </si>
  <si>
    <t>Bass 2</t>
  </si>
  <si>
    <t>Bass 3</t>
  </si>
  <si>
    <t>Bass 4</t>
  </si>
  <si>
    <t>F#[1/7]2</t>
  </si>
  <si>
    <t>C#'2</t>
  </si>
  <si>
    <t>F#[13]2</t>
  </si>
  <si>
    <t>F.2</t>
  </si>
  <si>
    <t>B[1/7]2</t>
  </si>
  <si>
    <t>B[13]2</t>
  </si>
  <si>
    <t>F#'2</t>
  </si>
  <si>
    <t>D[7]2</t>
  </si>
  <si>
    <t>C#[13]2</t>
  </si>
  <si>
    <t>B1</t>
  </si>
  <si>
    <t>F#[13]5</t>
  </si>
  <si>
    <t>B[13]5</t>
  </si>
  <si>
    <t>Chord 2a</t>
  </si>
  <si>
    <t>Chord 2b</t>
  </si>
  <si>
    <t>Chord 2c</t>
  </si>
  <si>
    <t>Chord 2d</t>
  </si>
  <si>
    <t>C#[13]6</t>
  </si>
  <si>
    <t>C3</t>
  </si>
  <si>
    <t>This column is used</t>
  </si>
  <si>
    <t>(Other columns are not used)</t>
  </si>
  <si>
    <t>(lower down - these are not yet used.)</t>
  </si>
  <si>
    <t>Start the notes here</t>
  </si>
  <si>
    <t>G4</t>
  </si>
  <si>
    <t>C[1/1]</t>
  </si>
  <si>
    <t>x</t>
  </si>
  <si>
    <t>Shaker</t>
  </si>
  <si>
    <t>Lead Voice</t>
  </si>
  <si>
    <t>Clave Voice</t>
  </si>
  <si>
    <t>Shaker Voice</t>
  </si>
  <si>
    <t>Default Stereo Position (if blank. -100 to +100)</t>
  </si>
  <si>
    <t>Similar to square5 (1, 5, 7, 11, …)</t>
  </si>
  <si>
    <t>Similar to square (1, 3, 5, 7…)</t>
  </si>
  <si>
    <t>Similar to sawtooth (1, 2, 3, 4, 5…)</t>
  </si>
  <si>
    <t>Similar to sawtooth (1, 2, 4, 5, 7…)</t>
  </si>
  <si>
    <t>Bass Drum</t>
  </si>
  <si>
    <t>Bass</t>
  </si>
  <si>
    <t>Snare</t>
  </si>
  <si>
    <t>Hi Hat</t>
  </si>
  <si>
    <t>Hat</t>
  </si>
  <si>
    <t>Tom</t>
  </si>
  <si>
    <t>Cymbal</t>
  </si>
  <si>
    <t>Max DB Amp</t>
  </si>
  <si>
    <t>Count bars on each channel</t>
  </si>
  <si>
    <t>(ms)</t>
  </si>
  <si>
    <t>Play (ms)</t>
  </si>
  <si>
    <t>Play</t>
  </si>
  <si>
    <t>Play (default ms)</t>
  </si>
  <si>
    <t>Play (% of orig)</t>
  </si>
  <si>
    <t>(% of original)</t>
  </si>
  <si>
    <t>Play (default % of original)</t>
  </si>
  <si>
    <t>Ride</t>
  </si>
  <si>
    <t>Crash</t>
  </si>
  <si>
    <t>Hi-Hat Open</t>
  </si>
  <si>
    <t>Hi-Hat Closed</t>
  </si>
  <si>
    <t>Shaker (Med)</t>
  </si>
  <si>
    <t>Shaker (Hi)</t>
  </si>
  <si>
    <t>Shaker (Low)</t>
  </si>
  <si>
    <t>Reference Percussion</t>
  </si>
  <si>
    <t>(Hat channel)</t>
  </si>
  <si>
    <t>(Ride channel)</t>
  </si>
  <si>
    <t>(Crash channel)</t>
  </si>
  <si>
    <t>USE ME!</t>
  </si>
  <si>
    <t>USE ME!!</t>
  </si>
  <si>
    <t>(Old Bass Drum)</t>
  </si>
  <si>
    <t>Low Tom</t>
  </si>
  <si>
    <t>F[11]4</t>
  </si>
  <si>
    <t>A[13]4</t>
  </si>
  <si>
    <t>Bb[7]4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</si>
</sst>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????????/????????"/>
    <numFmt numFmtId="166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9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2" borderId="1" xfId="0" applyNumberFormat="1" applyFill="1" applyBorder="1"/>
    <xf numFmtId="0" fontId="0" fillId="5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0" borderId="0" xfId="0" applyFont="1"/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2" fontId="0" fillId="2" borderId="1" xfId="0" applyNumberFormat="1" applyFill="1" applyBorder="1"/>
    <xf numFmtId="164" fontId="0" fillId="8" borderId="1" xfId="0" applyNumberFormat="1" applyFill="1" applyBorder="1"/>
    <xf numFmtId="0" fontId="0" fillId="0" borderId="1" xfId="0" applyBorder="1" applyAlignment="1">
      <alignment horizontal="center" vertical="center" wrapText="1"/>
    </xf>
    <xf numFmtId="0" fontId="6" fillId="0" borderId="0" xfId="0" applyFont="1"/>
    <xf numFmtId="164" fontId="0" fillId="2" borderId="1" xfId="0" applyNumberFormat="1" applyFill="1" applyBorder="1" applyAlignment="1">
      <alignment vertical="top" wrapText="1"/>
    </xf>
    <xf numFmtId="2" fontId="0" fillId="2" borderId="1" xfId="0" applyNumberFormat="1" applyFill="1" applyBorder="1" applyAlignment="1">
      <alignment vertical="top" wrapText="1"/>
    </xf>
    <xf numFmtId="0" fontId="0" fillId="5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164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0" fontId="0" fillId="1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vertical="top"/>
    </xf>
    <xf numFmtId="0" fontId="0" fillId="2" borderId="1" xfId="0" applyNumberFormat="1" applyFill="1" applyBorder="1" applyAlignment="1">
      <alignment horizontal="center" vertical="top"/>
    </xf>
    <xf numFmtId="0" fontId="0" fillId="8" borderId="1" xfId="0" applyFill="1" applyBorder="1" applyAlignment="1">
      <alignment horizontal="center"/>
    </xf>
    <xf numFmtId="0" fontId="0" fillId="6" borderId="1" xfId="0" applyNumberFormat="1" applyFill="1" applyBorder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4" borderId="1" xfId="0" applyNumberFormat="1" applyFill="1" applyBorder="1" applyAlignment="1">
      <alignment vertical="top"/>
    </xf>
    <xf numFmtId="0" fontId="7" fillId="5" borderId="1" xfId="0" applyFont="1" applyFill="1" applyBorder="1" applyAlignment="1">
      <alignment vertical="top" wrapText="1"/>
    </xf>
    <xf numFmtId="164" fontId="7" fillId="2" borderId="1" xfId="0" applyNumberFormat="1" applyFont="1" applyFill="1" applyBorder="1" applyAlignment="1">
      <alignment vertical="top" wrapText="1"/>
    </xf>
    <xf numFmtId="2" fontId="7" fillId="2" borderId="1" xfId="0" applyNumberFormat="1" applyFont="1" applyFill="1" applyBorder="1" applyAlignment="1">
      <alignment vertical="top" wrapText="1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right"/>
    </xf>
    <xf numFmtId="0" fontId="0" fillId="5" borderId="1" xfId="0" applyNumberFormat="1" applyFill="1" applyBorder="1" applyAlignment="1">
      <alignment horizontal="left" vertical="top"/>
    </xf>
    <xf numFmtId="0" fontId="0" fillId="6" borderId="1" xfId="0" applyNumberFormat="1" applyFill="1" applyBorder="1" applyAlignment="1">
      <alignment horizontal="center" vertical="top"/>
    </xf>
    <xf numFmtId="0" fontId="0" fillId="13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3" borderId="1" xfId="0" applyNumberForma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horizontal="center" vertical="top" wrapText="1"/>
    </xf>
    <xf numFmtId="164" fontId="0" fillId="5" borderId="1" xfId="0" applyNumberFormat="1" applyFill="1" applyBorder="1" applyAlignment="1">
      <alignment vertical="top" wrapText="1"/>
    </xf>
    <xf numFmtId="2" fontId="0" fillId="5" borderId="1" xfId="0" applyNumberFormat="1" applyFill="1" applyBorder="1" applyAlignment="1">
      <alignment vertical="top" wrapText="1"/>
    </xf>
    <xf numFmtId="0" fontId="0" fillId="8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8" borderId="1" xfId="0" applyNumberFormat="1" applyFill="1" applyBorder="1" applyAlignment="1">
      <alignment vertical="top" wrapText="1"/>
    </xf>
    <xf numFmtId="0" fontId="0" fillId="8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14" borderId="1" xfId="0" applyFill="1" applyBorder="1" applyAlignment="1">
      <alignment vertical="top"/>
    </xf>
    <xf numFmtId="0" fontId="0" fillId="15" borderId="1" xfId="0" applyNumberFormat="1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0" fillId="0" borderId="1" xfId="0" applyBorder="1"/>
    <xf numFmtId="166" fontId="0" fillId="4" borderId="1" xfId="0" applyNumberFormat="1" applyFill="1" applyBorder="1" applyAlignment="1">
      <alignment vertical="top"/>
    </xf>
    <xf numFmtId="2" fontId="0" fillId="4" borderId="1" xfId="0" applyNumberFormat="1" applyFill="1" applyBorder="1" applyAlignment="1">
      <alignment vertical="top"/>
    </xf>
    <xf numFmtId="164" fontId="0" fillId="6" borderId="1" xfId="0" applyNumberFormat="1" applyFill="1" applyBorder="1" applyAlignment="1">
      <alignment vertical="top"/>
    </xf>
    <xf numFmtId="2" fontId="0" fillId="4" borderId="1" xfId="0" applyNumberFormat="1" applyFill="1" applyBorder="1"/>
    <xf numFmtId="0" fontId="0" fillId="17" borderId="1" xfId="0" applyFill="1" applyBorder="1" applyAlignment="1">
      <alignment vertical="top"/>
    </xf>
    <xf numFmtId="0" fontId="1" fillId="7" borderId="4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8" borderId="1" xfId="0" applyFill="1" applyBorder="1" applyAlignment="1">
      <alignment vertical="top" wrapText="1"/>
    </xf>
    <xf numFmtId="0" fontId="0" fillId="14" borderId="1" xfId="0" applyFill="1" applyBorder="1"/>
    <xf numFmtId="0" fontId="0" fillId="19" borderId="1" xfId="0" applyNumberFormat="1" applyFill="1" applyBorder="1" applyAlignment="1">
      <alignment vertical="top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top" wrapText="1"/>
    </xf>
    <xf numFmtId="0" fontId="0" fillId="20" borderId="1" xfId="0" applyFill="1" applyBorder="1" applyAlignment="1">
      <alignment vertical="top"/>
    </xf>
    <xf numFmtId="0" fontId="0" fillId="21" borderId="1" xfId="0" applyFill="1" applyBorder="1" applyAlignment="1">
      <alignment vertical="top"/>
    </xf>
    <xf numFmtId="0" fontId="1" fillId="22" borderId="1" xfId="0" applyFont="1" applyFill="1" applyBorder="1" applyAlignment="1">
      <alignment horizontal="center" vertical="center" wrapText="1"/>
    </xf>
    <xf numFmtId="0" fontId="0" fillId="2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D883FF"/>
      <color rgb="FFFF8AD8"/>
      <color rgb="FFFF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Filters: dB vs frequency (Hz)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FilterSetup!$C$4</c:f>
              <c:strCache>
                <c:ptCount val="1"/>
                <c:pt idx="0">
                  <c:v>Bass Drum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FilterSetup!$E$4:$E$23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  <c:pt idx="8">
                  <c:v>1000</c:v>
                </c:pt>
              </c:numCache>
            </c:numRef>
          </c:xVal>
          <c:yVal>
            <c:numRef>
              <c:f>FilterSetup!$F$4:$F$23</c:f>
              <c:numCache>
                <c:formatCode>General</c:formatCode>
                <c:ptCount val="20"/>
                <c:pt idx="0">
                  <c:v>-100</c:v>
                </c:pt>
                <c:pt idx="1">
                  <c:v>-20</c:v>
                </c:pt>
                <c:pt idx="2">
                  <c:v>-5</c:v>
                </c:pt>
                <c:pt idx="3">
                  <c:v>0</c:v>
                </c:pt>
                <c:pt idx="4">
                  <c:v>0</c:v>
                </c:pt>
                <c:pt idx="5">
                  <c:v>-5</c:v>
                </c:pt>
                <c:pt idx="6">
                  <c:v>-20</c:v>
                </c:pt>
                <c:pt idx="7">
                  <c:v>-50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D-7C49-9286-D909630127A2}"/>
            </c:ext>
          </c:extLst>
        </c:ser>
        <c:ser>
          <c:idx val="1"/>
          <c:order val="1"/>
          <c:tx>
            <c:strRef>
              <c:f>FilterSetup!$C$24</c:f>
              <c:strCache>
                <c:ptCount val="1"/>
                <c:pt idx="0">
                  <c:v>Tom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FilterSetup!$E$24:$E$43</c:f>
              <c:numCache>
                <c:formatCode>General</c:formatCode>
                <c:ptCount val="20"/>
                <c:pt idx="0">
                  <c:v>1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160</c:v>
                </c:pt>
                <c:pt idx="5">
                  <c:v>240</c:v>
                </c:pt>
                <c:pt idx="6">
                  <c:v>300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FilterSetup!$F$24:$F$43</c:f>
              <c:numCache>
                <c:formatCode>General</c:formatCode>
                <c:ptCount val="20"/>
                <c:pt idx="0">
                  <c:v>-50</c:v>
                </c:pt>
                <c:pt idx="1">
                  <c:v>-20</c:v>
                </c:pt>
                <c:pt idx="2">
                  <c:v>-2</c:v>
                </c:pt>
                <c:pt idx="3">
                  <c:v>0</c:v>
                </c:pt>
                <c:pt idx="4">
                  <c:v>-8</c:v>
                </c:pt>
                <c:pt idx="5">
                  <c:v>-15</c:v>
                </c:pt>
                <c:pt idx="6">
                  <c:v>-10</c:v>
                </c:pt>
                <c:pt idx="7">
                  <c:v>-17</c:v>
                </c:pt>
                <c:pt idx="8">
                  <c:v>-22</c:v>
                </c:pt>
                <c:pt idx="9">
                  <c:v>-50</c:v>
                </c:pt>
                <c:pt idx="1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D-7C49-9286-D909630127A2}"/>
            </c:ext>
          </c:extLst>
        </c:ser>
        <c:ser>
          <c:idx val="2"/>
          <c:order val="2"/>
          <c:tx>
            <c:strRef>
              <c:f>FilterSetup!$C$44</c:f>
              <c:strCache>
                <c:ptCount val="1"/>
                <c:pt idx="0">
                  <c:v>Snare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FilterSetup!$E$44:$E$63</c:f>
              <c:numCache>
                <c:formatCode>General</c:formatCode>
                <c:ptCount val="20"/>
                <c:pt idx="0">
                  <c:v>1</c:v>
                </c:pt>
                <c:pt idx="1">
                  <c:v>50</c:v>
                </c:pt>
                <c:pt idx="2">
                  <c:v>200</c:v>
                </c:pt>
                <c:pt idx="3">
                  <c:v>450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  <c:pt idx="7">
                  <c:v>18000</c:v>
                </c:pt>
              </c:numCache>
            </c:numRef>
          </c:xVal>
          <c:yVal>
            <c:numRef>
              <c:f>FilterSetup!$F$44:$F$63</c:f>
              <c:numCache>
                <c:formatCode>General</c:formatCode>
                <c:ptCount val="20"/>
                <c:pt idx="0">
                  <c:v>-30</c:v>
                </c:pt>
                <c:pt idx="1">
                  <c:v>-12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-5</c:v>
                </c:pt>
                <c:pt idx="6">
                  <c:v>-20</c:v>
                </c:pt>
                <c:pt idx="7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D-7C49-9286-D909630127A2}"/>
            </c:ext>
          </c:extLst>
        </c:ser>
        <c:ser>
          <c:idx val="3"/>
          <c:order val="3"/>
          <c:tx>
            <c:strRef>
              <c:f>FilterSetup!$C$64</c:f>
              <c:strCache>
                <c:ptCount val="1"/>
                <c:pt idx="0">
                  <c:v>Shaker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FilterSetup!$E$64:$E$83</c:f>
              <c:numCache>
                <c:formatCode>General</c:formatCode>
                <c:ptCount val="20"/>
                <c:pt idx="0">
                  <c:v>1000</c:v>
                </c:pt>
                <c:pt idx="1">
                  <c:v>2500</c:v>
                </c:pt>
                <c:pt idx="2">
                  <c:v>20000</c:v>
                </c:pt>
                <c:pt idx="3">
                  <c:v>22000</c:v>
                </c:pt>
              </c:numCache>
            </c:numRef>
          </c:xVal>
          <c:yVal>
            <c:numRef>
              <c:f>FilterSetup!$F$64:$F$83</c:f>
              <c:numCache>
                <c:formatCode>General</c:formatCode>
                <c:ptCount val="20"/>
                <c:pt idx="0">
                  <c:v>-100</c:v>
                </c:pt>
                <c:pt idx="1">
                  <c:v>0</c:v>
                </c:pt>
                <c:pt idx="2">
                  <c:v>0</c:v>
                </c:pt>
                <c:pt idx="3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CD-7C49-9286-D909630127A2}"/>
            </c:ext>
          </c:extLst>
        </c:ser>
        <c:ser>
          <c:idx val="4"/>
          <c:order val="4"/>
          <c:tx>
            <c:strRef>
              <c:f>FilterSetup!$C$84</c:f>
              <c:strCache>
                <c:ptCount val="1"/>
                <c:pt idx="0">
                  <c:v>Hat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FilterSetup!$E$84:$E$103</c:f>
              <c:numCache>
                <c:formatCode>General</c:formatCode>
                <c:ptCount val="20"/>
                <c:pt idx="0">
                  <c:v>1500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13000</c:v>
                </c:pt>
                <c:pt idx="5">
                  <c:v>15000</c:v>
                </c:pt>
                <c:pt idx="6">
                  <c:v>18000</c:v>
                </c:pt>
                <c:pt idx="7">
                  <c:v>22000</c:v>
                </c:pt>
              </c:numCache>
            </c:numRef>
          </c:xVal>
          <c:yVal>
            <c:numRef>
              <c:f>FilterSetup!$F$84:$F$103</c:f>
              <c:numCache>
                <c:formatCode>General</c:formatCode>
                <c:ptCount val="20"/>
                <c:pt idx="0">
                  <c:v>-50</c:v>
                </c:pt>
                <c:pt idx="1">
                  <c:v>-20</c:v>
                </c:pt>
                <c:pt idx="2">
                  <c:v>-5</c:v>
                </c:pt>
                <c:pt idx="3">
                  <c:v>0</c:v>
                </c:pt>
                <c:pt idx="4">
                  <c:v>0</c:v>
                </c:pt>
                <c:pt idx="5">
                  <c:v>-5</c:v>
                </c:pt>
                <c:pt idx="6">
                  <c:v>-20</c:v>
                </c:pt>
                <c:pt idx="7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CD-7C49-9286-D909630127A2}"/>
            </c:ext>
          </c:extLst>
        </c:ser>
        <c:ser>
          <c:idx val="5"/>
          <c:order val="5"/>
          <c:tx>
            <c:strRef>
              <c:f>FilterSetup!$C$104</c:f>
              <c:strCache>
                <c:ptCount val="1"/>
                <c:pt idx="0">
                  <c:v>Cymbal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FilterSetup!$E$104:$E$123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1500</c:v>
                </c:pt>
                <c:pt idx="3">
                  <c:v>2500</c:v>
                </c:pt>
                <c:pt idx="4">
                  <c:v>7000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FilterSetup!$F$104:$F$123</c:f>
              <c:numCache>
                <c:formatCode>General</c:formatCode>
                <c:ptCount val="20"/>
                <c:pt idx="0">
                  <c:v>-50</c:v>
                </c:pt>
                <c:pt idx="1">
                  <c:v>-20</c:v>
                </c:pt>
                <c:pt idx="2">
                  <c:v>-5</c:v>
                </c:pt>
                <c:pt idx="3">
                  <c:v>0</c:v>
                </c:pt>
                <c:pt idx="4">
                  <c:v>-7</c:v>
                </c:pt>
                <c:pt idx="5">
                  <c:v>0</c:v>
                </c:pt>
                <c:pt idx="6">
                  <c:v>-5</c:v>
                </c:pt>
                <c:pt idx="7">
                  <c:v>-20</c:v>
                </c:pt>
                <c:pt idx="8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D-7C49-9286-D909630127A2}"/>
            </c:ext>
          </c:extLst>
        </c:ser>
        <c:ser>
          <c:idx val="6"/>
          <c:order val="6"/>
          <c:tx>
            <c:strRef>
              <c:f>FilterSetup!$C$124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FilterSetup!$E$124:$E$143</c:f>
              <c:numCache>
                <c:formatCode>General</c:formatCode>
                <c:ptCount val="2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30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4000</c:v>
                </c:pt>
              </c:numCache>
            </c:numRef>
          </c:xVal>
          <c:yVal>
            <c:numRef>
              <c:f>FilterSetup!$F$124:$F$143</c:f>
              <c:numCache>
                <c:formatCode>General</c:formatCode>
                <c:ptCount val="20"/>
                <c:pt idx="0">
                  <c:v>-50</c:v>
                </c:pt>
                <c:pt idx="1">
                  <c:v>-20</c:v>
                </c:pt>
                <c:pt idx="2">
                  <c:v>-5</c:v>
                </c:pt>
                <c:pt idx="3">
                  <c:v>0</c:v>
                </c:pt>
                <c:pt idx="4">
                  <c:v>0</c:v>
                </c:pt>
                <c:pt idx="5">
                  <c:v>-5</c:v>
                </c:pt>
                <c:pt idx="6">
                  <c:v>-20</c:v>
                </c:pt>
                <c:pt idx="7">
                  <c:v>-50</c:v>
                </c:pt>
                <c:pt idx="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CD-7C49-9286-D9096301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3185760"/>
        <c:axId val="-1214956688"/>
      </c:scatterChart>
      <c:valAx>
        <c:axId val="-1213185760"/>
        <c:scaling>
          <c:logBase val="10"/>
          <c:orientation val="minMax"/>
          <c:max val="23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351148911659876"/>
              <c:y val="0.9037342304263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56688"/>
        <c:crossesAt val="-1000"/>
        <c:crossBetween val="midCat"/>
      </c:valAx>
      <c:valAx>
        <c:axId val="-1214956688"/>
        <c:scaling>
          <c:orientation val="minMax"/>
          <c:max val="5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Loudness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185760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517"/>
  <sheetViews>
    <sheetView tabSelected="1" topLeftCell="T1" zoomScale="110" zoomScaleNormal="110" zoomScalePageLayoutView="110" workbookViewId="0">
      <pane ySplit="3" topLeftCell="A599" activePane="bottomLeft" state="frozen"/>
      <selection pane="bottomLeft" activeCell="AF614" sqref="AF614"/>
    </sheetView>
  </sheetViews>
  <sheetFormatPr baseColWidth="10" defaultRowHeight="16" x14ac:dyDescent="0.2"/>
  <cols>
    <col min="1" max="1" width="9.5" bestFit="1" customWidth="1"/>
    <col min="2" max="2" width="22.83203125" customWidth="1"/>
    <col min="3" max="3" width="8.1640625" bestFit="1" customWidth="1"/>
    <col min="4" max="4" width="7.6640625" bestFit="1" customWidth="1"/>
    <col min="5" max="5" width="8.1640625" bestFit="1" customWidth="1"/>
    <col min="6" max="6" width="8.5" bestFit="1" customWidth="1"/>
    <col min="7" max="7" width="8.1640625" customWidth="1"/>
    <col min="8" max="8" width="9.5" bestFit="1" customWidth="1"/>
    <col min="9" max="13" width="8.1640625" customWidth="1"/>
    <col min="14" max="14" width="6.5" customWidth="1"/>
    <col min="15" max="15" width="8.1640625" customWidth="1"/>
    <col min="16" max="16" width="2.5" customWidth="1"/>
    <col min="17" max="28" width="6.5" customWidth="1"/>
    <col min="29" max="29" width="2" customWidth="1"/>
    <col min="30" max="30" width="11" customWidth="1"/>
    <col min="31" max="32" width="9.33203125" customWidth="1"/>
    <col min="33" max="33" width="9.83203125" customWidth="1"/>
    <col min="34" max="34" width="6.5" customWidth="1"/>
    <col min="35" max="35" width="8.5" customWidth="1"/>
    <col min="36" max="36" width="6.5" customWidth="1"/>
    <col min="37" max="37" width="8.33203125" customWidth="1"/>
    <col min="38" max="38" width="6.5" customWidth="1"/>
    <col min="39" max="41" width="5.83203125" customWidth="1"/>
    <col min="42" max="42" width="6.83203125" customWidth="1"/>
    <col min="43" max="43" width="9.33203125" customWidth="1"/>
    <col min="44" max="44" width="8.5" customWidth="1"/>
    <col min="45" max="45" width="3" customWidth="1"/>
    <col min="46" max="46" width="8" bestFit="1" customWidth="1"/>
    <col min="47" max="47" width="8.5" customWidth="1"/>
    <col min="48" max="51" width="8.6640625" customWidth="1"/>
    <col min="52" max="52" width="18" bestFit="1" customWidth="1"/>
    <col min="53" max="53" width="8" customWidth="1"/>
    <col min="54" max="58" width="8.1640625" customWidth="1"/>
    <col min="68" max="68" width="18" bestFit="1" customWidth="1"/>
    <col min="71" max="71" width="3.33203125" customWidth="1"/>
    <col min="72" max="72" width="9.33203125" bestFit="1" customWidth="1"/>
  </cols>
  <sheetData>
    <row r="1" spans="1:73" x14ac:dyDescent="0.2">
      <c r="A1" s="10" t="s">
        <v>3</v>
      </c>
      <c r="B1" s="10">
        <v>0</v>
      </c>
      <c r="C1" s="10">
        <v>200</v>
      </c>
      <c r="D1" s="10">
        <v>300</v>
      </c>
      <c r="E1" s="10">
        <v>400</v>
      </c>
      <c r="F1" s="10">
        <v>500</v>
      </c>
      <c r="G1" s="10">
        <v>510</v>
      </c>
      <c r="H1" s="10">
        <v>600</v>
      </c>
      <c r="I1" s="10">
        <v>610</v>
      </c>
      <c r="J1" s="10">
        <v>620</v>
      </c>
      <c r="K1" s="10">
        <v>630</v>
      </c>
      <c r="L1" s="10">
        <v>640</v>
      </c>
      <c r="M1" s="10">
        <v>650</v>
      </c>
      <c r="N1" s="10">
        <v>700</v>
      </c>
      <c r="O1" s="10">
        <v>710</v>
      </c>
      <c r="P1" s="10"/>
      <c r="Q1" s="10">
        <v>0</v>
      </c>
      <c r="R1" s="10">
        <v>0</v>
      </c>
      <c r="S1" s="10">
        <v>0</v>
      </c>
      <c r="T1" s="10">
        <v>0</v>
      </c>
      <c r="U1" s="10">
        <v>0</v>
      </c>
      <c r="V1" s="10">
        <v>0</v>
      </c>
      <c r="W1" s="10">
        <v>0</v>
      </c>
      <c r="X1" s="10">
        <v>0</v>
      </c>
      <c r="Y1" s="10">
        <v>0</v>
      </c>
      <c r="Z1" s="10">
        <v>0</v>
      </c>
      <c r="AA1" s="10">
        <v>0</v>
      </c>
      <c r="AB1" s="10">
        <v>0</v>
      </c>
      <c r="AC1" s="10"/>
      <c r="AD1" s="10">
        <v>0</v>
      </c>
      <c r="AE1" s="10">
        <v>0</v>
      </c>
      <c r="AF1" s="10" t="s">
        <v>117</v>
      </c>
      <c r="AG1" s="10">
        <v>0</v>
      </c>
      <c r="AH1" s="10">
        <v>0</v>
      </c>
      <c r="AI1" s="10">
        <v>0</v>
      </c>
      <c r="AJ1" s="10">
        <v>0</v>
      </c>
      <c r="AK1" s="10">
        <v>0</v>
      </c>
      <c r="AL1" s="10">
        <v>0</v>
      </c>
      <c r="AM1" s="10">
        <v>0</v>
      </c>
      <c r="AN1" s="10">
        <v>0</v>
      </c>
      <c r="AO1" s="10">
        <v>0</v>
      </c>
      <c r="AP1" s="10">
        <v>0</v>
      </c>
      <c r="AQ1" s="10">
        <v>0</v>
      </c>
      <c r="AR1" s="10">
        <v>0</v>
      </c>
      <c r="AS1" s="10"/>
      <c r="AT1" s="10">
        <v>0</v>
      </c>
      <c r="AU1" s="10">
        <v>0</v>
      </c>
      <c r="AV1" s="10">
        <v>0</v>
      </c>
      <c r="AW1" s="10">
        <v>0</v>
      </c>
      <c r="AX1" s="10">
        <v>0</v>
      </c>
      <c r="AY1" s="10">
        <v>0</v>
      </c>
      <c r="AZ1" s="10">
        <v>0</v>
      </c>
      <c r="BA1" s="10">
        <v>0</v>
      </c>
      <c r="BB1" s="10">
        <v>0</v>
      </c>
      <c r="BC1" s="10">
        <v>0</v>
      </c>
      <c r="BD1" s="10">
        <v>0</v>
      </c>
      <c r="BE1" s="10">
        <v>0</v>
      </c>
      <c r="BF1" s="10">
        <v>0</v>
      </c>
      <c r="BG1" s="10">
        <v>0</v>
      </c>
      <c r="BH1" s="10">
        <v>0</v>
      </c>
      <c r="BI1" s="10">
        <v>0</v>
      </c>
      <c r="BJ1" s="10">
        <v>0</v>
      </c>
      <c r="BK1" s="10">
        <v>0</v>
      </c>
      <c r="BL1" s="10">
        <v>0</v>
      </c>
      <c r="BM1" s="10">
        <v>0</v>
      </c>
      <c r="BN1" s="10">
        <v>0</v>
      </c>
      <c r="BO1" s="10">
        <v>0</v>
      </c>
      <c r="BP1" s="10">
        <v>0</v>
      </c>
      <c r="BQ1" s="10">
        <v>0</v>
      </c>
      <c r="BR1" s="10">
        <v>0</v>
      </c>
      <c r="BS1" s="10"/>
      <c r="BT1" s="10" t="s">
        <v>108</v>
      </c>
      <c r="BU1" t="s">
        <v>191</v>
      </c>
    </row>
    <row r="2" spans="1:73" x14ac:dyDescent="0.2">
      <c r="A2" s="65" t="s">
        <v>106</v>
      </c>
      <c r="B2" s="65" t="s">
        <v>4</v>
      </c>
      <c r="C2" s="65" t="s">
        <v>5</v>
      </c>
      <c r="D2" s="65" t="s">
        <v>1</v>
      </c>
      <c r="E2" s="65" t="s">
        <v>0</v>
      </c>
      <c r="F2" s="65" t="s">
        <v>7</v>
      </c>
      <c r="G2" s="65" t="s">
        <v>2</v>
      </c>
      <c r="H2" s="65" t="s">
        <v>6</v>
      </c>
      <c r="I2" s="65" t="s">
        <v>153</v>
      </c>
      <c r="J2" s="65" t="s">
        <v>155</v>
      </c>
      <c r="K2" s="65" t="s">
        <v>161</v>
      </c>
      <c r="L2" s="65" t="s">
        <v>320</v>
      </c>
      <c r="M2" s="65" t="s">
        <v>320</v>
      </c>
      <c r="N2" s="65" t="s">
        <v>152</v>
      </c>
      <c r="O2" s="65" t="s">
        <v>152</v>
      </c>
      <c r="P2" t="s">
        <v>21</v>
      </c>
      <c r="Q2" s="10" t="s">
        <v>317</v>
      </c>
      <c r="R2" s="97" t="str">
        <f>ChannelSetup!F$3</f>
        <v>Bass L</v>
      </c>
      <c r="S2" s="97" t="str">
        <f>ChannelSetup!G$3</f>
        <v>Chord 1</v>
      </c>
      <c r="T2" s="97" t="str">
        <f>ChannelSetup!H$3</f>
        <v>Chord 2</v>
      </c>
      <c r="U2" s="97" t="str">
        <f>ChannelSetup!I$3</f>
        <v>Lead 1</v>
      </c>
      <c r="V2" s="97" t="str">
        <f>ChannelSetup!J$3</f>
        <v>Lead 2</v>
      </c>
      <c r="W2" s="97" t="str">
        <f>ChannelSetup!K$3</f>
        <v>Bass Drum</v>
      </c>
      <c r="X2" s="97" t="str">
        <f>ChannelSetup!L$3</f>
        <v>Low Tom</v>
      </c>
      <c r="Y2" s="97" t="str">
        <f>ChannelSetup!M$3</f>
        <v>Snare</v>
      </c>
      <c r="Z2" s="97" t="str">
        <f>ChannelSetup!N$3</f>
        <v>Hi Hat</v>
      </c>
      <c r="AA2" s="97" t="str">
        <f>ChannelSetup!O$3</f>
        <v>Ride</v>
      </c>
      <c r="AB2" s="97" t="str">
        <f>ChannelSetup!P$3</f>
        <v>Crash</v>
      </c>
      <c r="AF2" s="21">
        <v>24</v>
      </c>
      <c r="AG2" t="s">
        <v>116</v>
      </c>
      <c r="AL2" s="10" t="s">
        <v>169</v>
      </c>
      <c r="AQ2" s="10" t="s">
        <v>170</v>
      </c>
      <c r="AT2" s="59" t="str">
        <f>IF(AU2&gt;0,"Error Count: "&amp;AU2,"")</f>
        <v>Error Count: 9192</v>
      </c>
      <c r="AU2" s="58">
        <f>9995-COUNTBLANK($AT$3:$AT$808)</f>
        <v>9192</v>
      </c>
      <c r="BT2" t="s">
        <v>109</v>
      </c>
      <c r="BU2" s="3">
        <f>-BU3</f>
        <v>-90</v>
      </c>
    </row>
    <row r="3" spans="1:73" ht="64" x14ac:dyDescent="0.2">
      <c r="A3" s="66" t="s">
        <v>107</v>
      </c>
      <c r="B3" s="66" t="s">
        <v>8</v>
      </c>
      <c r="C3" s="66" t="s">
        <v>9</v>
      </c>
      <c r="D3" s="66" t="s">
        <v>11</v>
      </c>
      <c r="E3" s="66" t="s">
        <v>12</v>
      </c>
      <c r="F3" s="66" t="s">
        <v>13</v>
      </c>
      <c r="G3" s="66" t="s">
        <v>154</v>
      </c>
      <c r="H3" s="66" t="s">
        <v>10</v>
      </c>
      <c r="I3" s="66" t="s">
        <v>154</v>
      </c>
      <c r="J3" s="66" t="s">
        <v>156</v>
      </c>
      <c r="K3" s="66" t="s">
        <v>162</v>
      </c>
      <c r="L3" s="66" t="s">
        <v>318</v>
      </c>
      <c r="M3" s="98" t="s">
        <v>323</v>
      </c>
      <c r="N3" s="67" t="s">
        <v>151</v>
      </c>
      <c r="O3" s="66" t="s">
        <v>154</v>
      </c>
      <c r="Q3" s="29">
        <v>1</v>
      </c>
      <c r="R3" s="30">
        <f t="shared" ref="R3:AB3" si="0">Q3+1</f>
        <v>2</v>
      </c>
      <c r="S3" s="30">
        <f t="shared" si="0"/>
        <v>3</v>
      </c>
      <c r="T3" s="30">
        <f t="shared" si="0"/>
        <v>4</v>
      </c>
      <c r="U3" s="30">
        <f t="shared" si="0"/>
        <v>5</v>
      </c>
      <c r="V3" s="30">
        <f t="shared" si="0"/>
        <v>6</v>
      </c>
      <c r="W3" s="30">
        <f t="shared" si="0"/>
        <v>7</v>
      </c>
      <c r="X3" s="30">
        <f t="shared" si="0"/>
        <v>8</v>
      </c>
      <c r="Y3" s="30">
        <f t="shared" si="0"/>
        <v>9</v>
      </c>
      <c r="Z3" s="30">
        <f t="shared" si="0"/>
        <v>10</v>
      </c>
      <c r="AA3" s="30">
        <f t="shared" si="0"/>
        <v>11</v>
      </c>
      <c r="AB3" s="30">
        <f t="shared" si="0"/>
        <v>12</v>
      </c>
      <c r="AD3" s="34" t="s">
        <v>4</v>
      </c>
      <c r="AE3" s="34" t="s">
        <v>1</v>
      </c>
      <c r="AF3" s="34" t="s">
        <v>113</v>
      </c>
      <c r="AG3" s="34" t="s">
        <v>63</v>
      </c>
      <c r="AH3" s="34" t="s">
        <v>164</v>
      </c>
      <c r="AI3" s="34" t="s">
        <v>150</v>
      </c>
      <c r="AJ3" s="34" t="s">
        <v>165</v>
      </c>
      <c r="AK3" s="34" t="s">
        <v>147</v>
      </c>
      <c r="AL3" s="34" t="s">
        <v>166</v>
      </c>
      <c r="AM3" s="34" t="s">
        <v>167</v>
      </c>
      <c r="AN3" s="34" t="s">
        <v>168</v>
      </c>
      <c r="AO3" s="34" t="s">
        <v>319</v>
      </c>
      <c r="AP3" s="34" t="s">
        <v>322</v>
      </c>
      <c r="AQ3" s="34" t="s">
        <v>115</v>
      </c>
      <c r="AR3" s="34" t="s">
        <v>171</v>
      </c>
      <c r="AT3" s="34" t="s">
        <v>95</v>
      </c>
      <c r="AU3" s="34" t="s">
        <v>63</v>
      </c>
      <c r="AV3" s="34" t="s">
        <v>7</v>
      </c>
      <c r="AW3" s="34" t="s">
        <v>96</v>
      </c>
      <c r="AX3" s="34" t="s">
        <v>98</v>
      </c>
      <c r="AY3" s="34" t="s">
        <v>99</v>
      </c>
      <c r="AZ3" s="34" t="s">
        <v>100</v>
      </c>
      <c r="BA3" s="46" t="s">
        <v>68</v>
      </c>
      <c r="BB3" s="46" t="s">
        <v>67</v>
      </c>
      <c r="BC3" s="46" t="s">
        <v>65</v>
      </c>
      <c r="BD3" s="46" t="s">
        <v>66</v>
      </c>
      <c r="BE3" s="46" t="s">
        <v>69</v>
      </c>
      <c r="BF3" s="46" t="s">
        <v>70</v>
      </c>
      <c r="BG3" s="46" t="s">
        <v>71</v>
      </c>
      <c r="BH3" s="46" t="s">
        <v>85</v>
      </c>
      <c r="BI3" s="46" t="s">
        <v>86</v>
      </c>
      <c r="BJ3" s="46" t="s">
        <v>87</v>
      </c>
      <c r="BK3" s="46" t="s">
        <v>88</v>
      </c>
      <c r="BL3" s="46" t="s">
        <v>89</v>
      </c>
      <c r="BM3" s="46" t="s">
        <v>90</v>
      </c>
      <c r="BN3" s="46" t="s">
        <v>91</v>
      </c>
      <c r="BO3" s="46" t="s">
        <v>92</v>
      </c>
      <c r="BP3" s="46" t="s">
        <v>93</v>
      </c>
      <c r="BQ3" s="46" t="s">
        <v>94</v>
      </c>
      <c r="BR3" s="46" t="s">
        <v>97</v>
      </c>
      <c r="BT3" s="75">
        <v>256</v>
      </c>
      <c r="BU3" s="5">
        <v>90</v>
      </c>
    </row>
    <row r="5" spans="1:73" x14ac:dyDescent="0.2">
      <c r="B5" t="s">
        <v>14</v>
      </c>
    </row>
    <row r="7" spans="1:73" x14ac:dyDescent="0.2">
      <c r="B7" t="s">
        <v>50</v>
      </c>
      <c r="Q7" t="s">
        <v>120</v>
      </c>
    </row>
    <row r="8" spans="1:73" x14ac:dyDescent="0.2">
      <c r="B8" s="9" t="s">
        <v>15</v>
      </c>
      <c r="C8">
        <v>100</v>
      </c>
      <c r="F8" s="5">
        <v>44100</v>
      </c>
      <c r="Q8">
        <v>44100</v>
      </c>
      <c r="R8">
        <v>8000</v>
      </c>
    </row>
    <row r="9" spans="1:73" ht="32" x14ac:dyDescent="0.2">
      <c r="B9" s="9" t="s">
        <v>16</v>
      </c>
      <c r="C9">
        <v>110</v>
      </c>
      <c r="F9" s="5">
        <v>16</v>
      </c>
      <c r="Q9">
        <v>16</v>
      </c>
      <c r="R9">
        <v>8</v>
      </c>
    </row>
    <row r="10" spans="1:73" ht="32" x14ac:dyDescent="0.2">
      <c r="B10" s="9" t="s">
        <v>132</v>
      </c>
      <c r="C10">
        <v>111</v>
      </c>
      <c r="F10" s="4">
        <v>1</v>
      </c>
    </row>
    <row r="11" spans="1:73" x14ac:dyDescent="0.2">
      <c r="B11" s="9" t="s">
        <v>205</v>
      </c>
      <c r="C11">
        <v>120</v>
      </c>
      <c r="F11" s="4">
        <v>0.2</v>
      </c>
    </row>
    <row r="12" spans="1:73" x14ac:dyDescent="0.2">
      <c r="B12" s="9" t="s">
        <v>206</v>
      </c>
      <c r="C12">
        <v>121</v>
      </c>
      <c r="F12" s="4">
        <v>2</v>
      </c>
      <c r="Q12" t="s">
        <v>137</v>
      </c>
    </row>
    <row r="13" spans="1:73" x14ac:dyDescent="0.2">
      <c r="B13" s="9" t="s">
        <v>18</v>
      </c>
      <c r="C13">
        <v>130</v>
      </c>
      <c r="F13" s="5">
        <v>575</v>
      </c>
    </row>
    <row r="14" spans="1:73" x14ac:dyDescent="0.2">
      <c r="B14" s="9" t="s">
        <v>105</v>
      </c>
      <c r="C14">
        <v>180</v>
      </c>
      <c r="F14" s="4">
        <v>1</v>
      </c>
    </row>
    <row r="15" spans="1:73" ht="32" x14ac:dyDescent="0.2">
      <c r="B15" s="9" t="s">
        <v>102</v>
      </c>
      <c r="C15">
        <v>190</v>
      </c>
      <c r="F15" s="5">
        <v>3</v>
      </c>
    </row>
    <row r="16" spans="1:73" x14ac:dyDescent="0.2">
      <c r="B16" t="s">
        <v>118</v>
      </c>
    </row>
    <row r="19" spans="1:15" x14ac:dyDescent="0.2">
      <c r="B19" s="9" t="s">
        <v>51</v>
      </c>
    </row>
    <row r="21" spans="1:15" x14ac:dyDescent="0.2">
      <c r="A21" t="s">
        <v>56</v>
      </c>
      <c r="B21" s="3" t="str">
        <f ca="1">"Channel " &amp; $D22 &amp; " - " &amp;OFFSET(ChannelSetup!$E$3,0,$D22-1)</f>
        <v>Channel 1 - COMMA (SPECIAL)</v>
      </c>
    </row>
    <row r="22" spans="1:15" x14ac:dyDescent="0.2">
      <c r="A22" s="2">
        <v>1</v>
      </c>
      <c r="B22" s="1" t="str">
        <f ca="1">OFFSET(ChannelSetup!$C$8,$A22,0)</f>
        <v>Amplitude - Decay - dB peak (in seconds)</v>
      </c>
      <c r="C22" s="1">
        <f ca="1">OFFSET(ChannelSetup!$D$8,$A22,0)</f>
        <v>-100</v>
      </c>
      <c r="D22" s="5">
        <v>1</v>
      </c>
      <c r="E22" s="1" t="str">
        <f>""</f>
        <v/>
      </c>
      <c r="F22" s="1">
        <f ca="1">OFFSET(ChannelSetup!$D$8,$A22,$D22)</f>
        <v>0</v>
      </c>
      <c r="G22" s="1" t="str">
        <f>""</f>
        <v/>
      </c>
      <c r="H22" s="1" t="str">
        <f>""</f>
        <v/>
      </c>
      <c r="I22" s="1" t="str">
        <f>""</f>
        <v/>
      </c>
      <c r="J22" s="1" t="str">
        <f>""</f>
        <v/>
      </c>
      <c r="K22" s="1" t="str">
        <f>""</f>
        <v/>
      </c>
      <c r="L22" s="1" t="str">
        <f>""</f>
        <v/>
      </c>
      <c r="M22" s="1" t="str">
        <f>""</f>
        <v/>
      </c>
      <c r="N22" s="1" t="str">
        <f>""</f>
        <v/>
      </c>
      <c r="O22" s="1" t="str">
        <f>""</f>
        <v/>
      </c>
    </row>
    <row r="23" spans="1:15" x14ac:dyDescent="0.2">
      <c r="A23" s="1">
        <f>A22+1</f>
        <v>2</v>
      </c>
      <c r="B23" s="1" t="str">
        <f ca="1">OFFSET(ChannelSetup!$C$8,$A23,0)</f>
        <v>Amplitude - Decay - decay rate in dB/s</v>
      </c>
      <c r="C23" s="1">
        <f ca="1">OFFSET(ChannelSetup!$D$8,$A23,0)</f>
        <v>-101</v>
      </c>
      <c r="D23" s="1">
        <f>D22</f>
        <v>1</v>
      </c>
      <c r="E23" s="1" t="str">
        <f>""</f>
        <v/>
      </c>
      <c r="F23" s="1">
        <f ca="1">OFFSET(ChannelSetup!$D$8,$A23,$D23)</f>
        <v>0</v>
      </c>
      <c r="G23" s="1" t="str">
        <f>""</f>
        <v/>
      </c>
      <c r="H23" s="1" t="str">
        <f>""</f>
        <v/>
      </c>
      <c r="I23" s="1" t="str">
        <f>""</f>
        <v/>
      </c>
      <c r="J23" s="1" t="str">
        <f>""</f>
        <v/>
      </c>
      <c r="K23" s="1" t="str">
        <f>""</f>
        <v/>
      </c>
      <c r="L23" s="1" t="str">
        <f>""</f>
        <v/>
      </c>
      <c r="M23" s="1" t="str">
        <f>""</f>
        <v/>
      </c>
      <c r="N23" s="1" t="str">
        <f>""</f>
        <v/>
      </c>
      <c r="O23" s="1" t="str">
        <f>""</f>
        <v/>
      </c>
    </row>
    <row r="24" spans="1:15" x14ac:dyDescent="0.2">
      <c r="A24" s="1">
        <f t="shared" ref="A24:A35" si="1">A23+1</f>
        <v>3</v>
      </c>
      <c r="B24" s="1" t="str">
        <f ca="1">OFFSET(ChannelSetup!$C$8,$A24,0)</f>
        <v>Amplitude - Decay - reference frequency (Hz)</v>
      </c>
      <c r="C24" s="1">
        <f ca="1">OFFSET(ChannelSetup!$D$8,$A24,0)</f>
        <v>-102</v>
      </c>
      <c r="D24" s="1">
        <f t="shared" ref="D24:D35" si="2">D23</f>
        <v>1</v>
      </c>
      <c r="E24" s="1" t="str">
        <f>""</f>
        <v/>
      </c>
      <c r="F24" s="1">
        <f ca="1">OFFSET(ChannelSetup!$D$8,$A24,$D24)</f>
        <v>256</v>
      </c>
      <c r="G24" s="1" t="str">
        <f>""</f>
        <v/>
      </c>
      <c r="H24" s="1" t="str">
        <f>""</f>
        <v/>
      </c>
      <c r="I24" s="1" t="str">
        <f>""</f>
        <v/>
      </c>
      <c r="J24" s="1" t="str">
        <f>""</f>
        <v/>
      </c>
      <c r="K24" s="1" t="str">
        <f>""</f>
        <v/>
      </c>
      <c r="L24" s="1" t="str">
        <f>""</f>
        <v/>
      </c>
      <c r="M24" s="1" t="str">
        <f>""</f>
        <v/>
      </c>
      <c r="N24" s="1" t="str">
        <f>""</f>
        <v/>
      </c>
      <c r="O24" s="1" t="str">
        <f>""</f>
        <v/>
      </c>
    </row>
    <row r="25" spans="1:15" x14ac:dyDescent="0.2">
      <c r="A25" s="1">
        <f t="shared" si="1"/>
        <v>4</v>
      </c>
      <c r="B25" s="1" t="str">
        <f ca="1">OFFSET(ChannelSetup!$C$8,$A25,0)</f>
        <v>Amplitude - Decay - power rule</v>
      </c>
      <c r="C25" s="1">
        <f ca="1">OFFSET(ChannelSetup!$D$8,$A25,0)</f>
        <v>-103</v>
      </c>
      <c r="D25" s="1">
        <f t="shared" si="2"/>
        <v>1</v>
      </c>
      <c r="E25" s="1" t="str">
        <f>""</f>
        <v/>
      </c>
      <c r="F25" s="1">
        <f ca="1">OFFSET(ChannelSetup!$D$8,$A25,$D25)</f>
        <v>0.5</v>
      </c>
      <c r="G25" s="1" t="str">
        <f>""</f>
        <v/>
      </c>
      <c r="H25" s="1" t="str">
        <f>""</f>
        <v/>
      </c>
      <c r="I25" s="1" t="str">
        <f>""</f>
        <v/>
      </c>
      <c r="J25" s="1" t="str">
        <f>""</f>
        <v/>
      </c>
      <c r="K25" s="1" t="str">
        <f>""</f>
        <v/>
      </c>
      <c r="L25" s="1" t="str">
        <f>""</f>
        <v/>
      </c>
      <c r="M25" s="1" t="str">
        <f>""</f>
        <v/>
      </c>
      <c r="N25" s="1" t="str">
        <f>""</f>
        <v/>
      </c>
      <c r="O25" s="1" t="str">
        <f>""</f>
        <v/>
      </c>
    </row>
    <row r="26" spans="1:15" x14ac:dyDescent="0.2">
      <c r="A26" s="1">
        <f t="shared" si="1"/>
        <v>5</v>
      </c>
      <c r="B26" s="1" t="str">
        <f ca="1">OFFSET(ChannelSetup!$C$8,$A26,0)</f>
        <v>Amplitude - Tremolo - period in beats</v>
      </c>
      <c r="C26" s="1">
        <f ca="1">OFFSET(ChannelSetup!$D$8,$A26,0)</f>
        <v>-150</v>
      </c>
      <c r="D26" s="1">
        <f t="shared" si="2"/>
        <v>1</v>
      </c>
      <c r="E26" s="1" t="str">
        <f>""</f>
        <v/>
      </c>
      <c r="F26" s="1">
        <f ca="1">OFFSET(ChannelSetup!$D$8,$A26,$D26)</f>
        <v>0</v>
      </c>
      <c r="G26" s="1" t="str">
        <f>""</f>
        <v/>
      </c>
      <c r="H26" s="1" t="str">
        <f>""</f>
        <v/>
      </c>
      <c r="I26" s="1" t="str">
        <f>""</f>
        <v/>
      </c>
      <c r="J26" s="1" t="str">
        <f>""</f>
        <v/>
      </c>
      <c r="K26" s="1" t="str">
        <f>""</f>
        <v/>
      </c>
      <c r="L26" s="1" t="str">
        <f>""</f>
        <v/>
      </c>
      <c r="M26" s="1" t="str">
        <f>""</f>
        <v/>
      </c>
      <c r="N26" s="1" t="str">
        <f>""</f>
        <v/>
      </c>
      <c r="O26" s="1" t="str">
        <f>""</f>
        <v/>
      </c>
    </row>
    <row r="27" spans="1:15" x14ac:dyDescent="0.2">
      <c r="A27" s="1">
        <f t="shared" si="1"/>
        <v>6</v>
      </c>
      <c r="B27" s="1" t="str">
        <f ca="1">OFFSET(ChannelSetup!$C$8,$A27,0)</f>
        <v>Amplitude - Tremolo - depth in dB (peak to trough)</v>
      </c>
      <c r="C27" s="1">
        <f ca="1">OFFSET(ChannelSetup!$D$8,$A27,0)</f>
        <v>-151</v>
      </c>
      <c r="D27" s="1">
        <f t="shared" si="2"/>
        <v>1</v>
      </c>
      <c r="E27" s="1" t="str">
        <f>""</f>
        <v/>
      </c>
      <c r="F27" s="1">
        <f ca="1">OFFSET(ChannelSetup!$D$8,$A27,$D27)</f>
        <v>0</v>
      </c>
      <c r="G27" s="1" t="str">
        <f>""</f>
        <v/>
      </c>
      <c r="H27" s="1" t="str">
        <f>""</f>
        <v/>
      </c>
      <c r="I27" s="1" t="str">
        <f>""</f>
        <v/>
      </c>
      <c r="J27" s="1" t="str">
        <f>""</f>
        <v/>
      </c>
      <c r="K27" s="1" t="str">
        <f>""</f>
        <v/>
      </c>
      <c r="L27" s="1" t="str">
        <f>""</f>
        <v/>
      </c>
      <c r="M27" s="1" t="str">
        <f>""</f>
        <v/>
      </c>
      <c r="N27" s="1" t="str">
        <f>""</f>
        <v/>
      </c>
      <c r="O27" s="1" t="str">
        <f>""</f>
        <v/>
      </c>
    </row>
    <row r="28" spans="1:15" x14ac:dyDescent="0.2">
      <c r="A28" s="1">
        <f t="shared" si="1"/>
        <v>7</v>
      </c>
      <c r="B28" s="1" t="str">
        <f ca="1">OFFSET(ChannelSetup!$C$8,$A28,0)</f>
        <v>Frequency - Noise Sample Length (make 0 to switch this off)</v>
      </c>
      <c r="C28" s="1">
        <f ca="1">OFFSET(ChannelSetup!$D$8,$A28,0)</f>
        <v>-200</v>
      </c>
      <c r="D28" s="1">
        <f t="shared" si="2"/>
        <v>1</v>
      </c>
      <c r="E28" s="1" t="str">
        <f>""</f>
        <v/>
      </c>
      <c r="F28" s="1">
        <f ca="1">OFFSET(ChannelSetup!$D$8,$A28,$D28)</f>
        <v>0</v>
      </c>
      <c r="G28" s="1" t="str">
        <f>""</f>
        <v/>
      </c>
      <c r="H28" s="1" t="str">
        <f>""</f>
        <v/>
      </c>
      <c r="I28" s="1" t="str">
        <f>""</f>
        <v/>
      </c>
      <c r="J28" s="1" t="str">
        <f>""</f>
        <v/>
      </c>
      <c r="K28" s="1" t="str">
        <f>""</f>
        <v/>
      </c>
      <c r="L28" s="1" t="str">
        <f>""</f>
        <v/>
      </c>
      <c r="M28" s="1" t="str">
        <f>""</f>
        <v/>
      </c>
      <c r="N28" s="1" t="str">
        <f>""</f>
        <v/>
      </c>
      <c r="O28" s="1" t="str">
        <f>""</f>
        <v/>
      </c>
    </row>
    <row r="29" spans="1:15" x14ac:dyDescent="0.2">
      <c r="A29" s="1">
        <f t="shared" si="1"/>
        <v>8</v>
      </c>
      <c r="B29" s="1" t="str">
        <f ca="1">OFFSET(ChannelSetup!$C$8,$A29,0)</f>
        <v>Filter Type - 0 is off</v>
      </c>
      <c r="C29" s="1">
        <f ca="1">OFFSET(ChannelSetup!$D$8,$A29,0)</f>
        <v>-350</v>
      </c>
      <c r="D29" s="1">
        <f t="shared" si="2"/>
        <v>1</v>
      </c>
      <c r="E29" s="1" t="str">
        <f>""</f>
        <v/>
      </c>
      <c r="F29" s="1">
        <f ca="1">OFFSET(ChannelSetup!$D$8,$A29,$D29)</f>
        <v>0</v>
      </c>
      <c r="G29" s="1" t="str">
        <f>""</f>
        <v/>
      </c>
      <c r="H29" s="1" t="str">
        <f>""</f>
        <v/>
      </c>
      <c r="I29" s="1" t="str">
        <f>""</f>
        <v/>
      </c>
      <c r="J29" s="1" t="str">
        <f>""</f>
        <v/>
      </c>
      <c r="K29" s="1" t="str">
        <f>""</f>
        <v/>
      </c>
      <c r="L29" s="1" t="str">
        <f>""</f>
        <v/>
      </c>
      <c r="M29" s="1" t="str">
        <f>""</f>
        <v/>
      </c>
      <c r="N29" s="1" t="str">
        <f>""</f>
        <v/>
      </c>
      <c r="O29" s="1" t="str">
        <f>""</f>
        <v/>
      </c>
    </row>
    <row r="30" spans="1:15" x14ac:dyDescent="0.2">
      <c r="A30" s="1">
        <f t="shared" si="1"/>
        <v>9</v>
      </c>
      <c r="B30" s="1" t="str">
        <f ca="1">OFFSET(ChannelSetup!$C$8,$A30,0)</f>
        <v>Voice Type - 0 is none selected - overrides waveform (-400)</v>
      </c>
      <c r="C30" s="1">
        <f ca="1">OFFSET(ChannelSetup!$D$8,$A30,0)</f>
        <v>-450</v>
      </c>
      <c r="D30" s="1">
        <f t="shared" si="2"/>
        <v>1</v>
      </c>
      <c r="E30" s="1" t="str">
        <f>""</f>
        <v/>
      </c>
      <c r="F30" s="1">
        <f ca="1">OFFSET(ChannelSetup!$D$8,$A30,$D30)</f>
        <v>0</v>
      </c>
      <c r="G30" s="1" t="str">
        <f>""</f>
        <v/>
      </c>
      <c r="H30" s="1" t="str">
        <f>""</f>
        <v/>
      </c>
      <c r="I30" s="1" t="str">
        <f>""</f>
        <v/>
      </c>
      <c r="J30" s="1" t="str">
        <f>""</f>
        <v/>
      </c>
      <c r="K30" s="1" t="str">
        <f>""</f>
        <v/>
      </c>
      <c r="L30" s="1" t="str">
        <f>""</f>
        <v/>
      </c>
      <c r="M30" s="1" t="str">
        <f>""</f>
        <v/>
      </c>
      <c r="N30" s="1" t="str">
        <f>""</f>
        <v/>
      </c>
      <c r="O30" s="1" t="str">
        <f>""</f>
        <v/>
      </c>
    </row>
    <row r="31" spans="1:15" x14ac:dyDescent="0.2">
      <c r="A31" s="1">
        <f t="shared" si="1"/>
        <v>10</v>
      </c>
      <c r="B31" s="1" t="str">
        <f ca="1">OFFSET(ChannelSetup!$C$8,$A31,0)</f>
        <v>Waveform - Select Type (0 Sine / 1 Sawtooth / 2 Square / 3 Triangle / 4 Trapezium / 5 Square5 / 6 Square Random. Overridden by -450 Voice Type)</v>
      </c>
      <c r="C31" s="1">
        <f ca="1">OFFSET(ChannelSetup!$D$8,$A31,0)</f>
        <v>-400</v>
      </c>
      <c r="D31" s="1">
        <f t="shared" si="2"/>
        <v>1</v>
      </c>
      <c r="E31" s="1" t="str">
        <f>""</f>
        <v/>
      </c>
      <c r="F31" s="1">
        <f ca="1">OFFSET(ChannelSetup!$D$8,$A31,$D31)</f>
        <v>0</v>
      </c>
      <c r="G31" s="1" t="str">
        <f>""</f>
        <v/>
      </c>
      <c r="H31" s="1" t="str">
        <f>""</f>
        <v/>
      </c>
      <c r="I31" s="1" t="str">
        <f>""</f>
        <v/>
      </c>
      <c r="J31" s="1" t="str">
        <f>""</f>
        <v/>
      </c>
      <c r="K31" s="1" t="str">
        <f>""</f>
        <v/>
      </c>
      <c r="L31" s="1" t="str">
        <f>""</f>
        <v/>
      </c>
      <c r="M31" s="1" t="str">
        <f>""</f>
        <v/>
      </c>
      <c r="N31" s="1" t="str">
        <f>""</f>
        <v/>
      </c>
      <c r="O31" s="1" t="str">
        <f>""</f>
        <v/>
      </c>
    </row>
    <row r="32" spans="1:15" x14ac:dyDescent="0.2">
      <c r="A32" s="1">
        <f t="shared" si="1"/>
        <v>11</v>
      </c>
      <c r="B32" s="1" t="str">
        <f ca="1">OFFSET(ChannelSetup!$C$8,$A32,0)</f>
        <v>Mute Channel (blank to play 1 to mute)</v>
      </c>
      <c r="C32" s="1">
        <f ca="1">OFFSET(ChannelSetup!$D$8,$A32,0)</f>
        <v>-500</v>
      </c>
      <c r="D32" s="1">
        <f t="shared" si="2"/>
        <v>1</v>
      </c>
      <c r="E32" s="1" t="str">
        <f>""</f>
        <v/>
      </c>
      <c r="F32" s="1">
        <f ca="1">OFFSET(ChannelSetup!$D$8,$A32,$D32)</f>
        <v>0</v>
      </c>
      <c r="G32" s="1" t="str">
        <f>""</f>
        <v/>
      </c>
      <c r="H32" s="1" t="str">
        <f>""</f>
        <v/>
      </c>
      <c r="I32" s="1" t="str">
        <f>""</f>
        <v/>
      </c>
      <c r="J32" s="1" t="str">
        <f>""</f>
        <v/>
      </c>
      <c r="K32" s="1" t="str">
        <f>""</f>
        <v/>
      </c>
      <c r="L32" s="1" t="str">
        <f>""</f>
        <v/>
      </c>
      <c r="M32" s="1" t="str">
        <f>""</f>
        <v/>
      </c>
      <c r="N32" s="1" t="str">
        <f>""</f>
        <v/>
      </c>
      <c r="O32" s="1" t="str">
        <f>""</f>
        <v/>
      </c>
    </row>
    <row r="33" spans="1:15" x14ac:dyDescent="0.2">
      <c r="A33" s="1">
        <f t="shared" si="1"/>
        <v>12</v>
      </c>
      <c r="B33" s="1" t="str">
        <f ca="1">OFFSET(ChannelSetup!$C$8,$A33,0)</f>
        <v>(empty function 12)</v>
      </c>
      <c r="C33" s="1">
        <f ca="1">OFFSET(ChannelSetup!$D$8,$A33,0)</f>
        <v>0</v>
      </c>
      <c r="D33" s="1">
        <f t="shared" si="2"/>
        <v>1</v>
      </c>
      <c r="E33" s="1" t="str">
        <f>""</f>
        <v/>
      </c>
      <c r="F33" s="1">
        <f ca="1">OFFSET(ChannelSetup!$D$8,$A33,$D33)</f>
        <v>0</v>
      </c>
      <c r="G33" s="1" t="str">
        <f>""</f>
        <v/>
      </c>
      <c r="H33" s="1" t="str">
        <f>""</f>
        <v/>
      </c>
      <c r="I33" s="1" t="str">
        <f>""</f>
        <v/>
      </c>
      <c r="J33" s="1" t="str">
        <f>""</f>
        <v/>
      </c>
      <c r="K33" s="1" t="str">
        <f>""</f>
        <v/>
      </c>
      <c r="L33" s="1" t="str">
        <f>""</f>
        <v/>
      </c>
      <c r="M33" s="1" t="str">
        <f>""</f>
        <v/>
      </c>
      <c r="N33" s="1" t="str">
        <f>""</f>
        <v/>
      </c>
      <c r="O33" s="1" t="str">
        <f>""</f>
        <v/>
      </c>
    </row>
    <row r="34" spans="1:15" x14ac:dyDescent="0.2">
      <c r="A34" s="1">
        <f t="shared" si="1"/>
        <v>13</v>
      </c>
      <c r="B34" s="1" t="str">
        <f ca="1">OFFSET(ChannelSetup!$C$8,$A34,0)</f>
        <v>(empty function 13)</v>
      </c>
      <c r="C34" s="1">
        <f ca="1">OFFSET(ChannelSetup!$D$8,$A34,0)</f>
        <v>0</v>
      </c>
      <c r="D34" s="1">
        <f t="shared" si="2"/>
        <v>1</v>
      </c>
      <c r="E34" s="1" t="str">
        <f>""</f>
        <v/>
      </c>
      <c r="F34" s="1">
        <f ca="1">OFFSET(ChannelSetup!$D$8,$A34,$D34)</f>
        <v>0</v>
      </c>
      <c r="G34" s="1" t="str">
        <f>""</f>
        <v/>
      </c>
      <c r="H34" s="1" t="str">
        <f>""</f>
        <v/>
      </c>
      <c r="I34" s="1" t="str">
        <f>""</f>
        <v/>
      </c>
      <c r="J34" s="1" t="str">
        <f>""</f>
        <v/>
      </c>
      <c r="K34" s="1" t="str">
        <f>""</f>
        <v/>
      </c>
      <c r="L34" s="1" t="str">
        <f>""</f>
        <v/>
      </c>
      <c r="M34" s="1" t="str">
        <f>""</f>
        <v/>
      </c>
      <c r="N34" s="1" t="str">
        <f>""</f>
        <v/>
      </c>
      <c r="O34" s="1" t="str">
        <f>""</f>
        <v/>
      </c>
    </row>
    <row r="35" spans="1:15" x14ac:dyDescent="0.2">
      <c r="A35" s="1">
        <f t="shared" si="1"/>
        <v>14</v>
      </c>
      <c r="B35" s="1" t="str">
        <f ca="1">OFFSET(ChannelSetup!$C$8,$A35,0)</f>
        <v>(empty function 14)</v>
      </c>
      <c r="C35" s="1">
        <f ca="1">OFFSET(ChannelSetup!$D$8,$A35,0)</f>
        <v>0</v>
      </c>
      <c r="D35" s="1">
        <f t="shared" si="2"/>
        <v>1</v>
      </c>
      <c r="E35" s="1" t="str">
        <f>""</f>
        <v/>
      </c>
      <c r="F35" s="1">
        <f ca="1">OFFSET(ChannelSetup!$D$8,$A35,$D35)</f>
        <v>0</v>
      </c>
      <c r="G35" s="1" t="str">
        <f>""</f>
        <v/>
      </c>
      <c r="H35" s="1" t="str">
        <f>""</f>
        <v/>
      </c>
      <c r="I35" s="1" t="str">
        <f>""</f>
        <v/>
      </c>
      <c r="J35" s="1" t="str">
        <f>""</f>
        <v/>
      </c>
      <c r="K35" s="1" t="str">
        <f>""</f>
        <v/>
      </c>
      <c r="L35" s="1" t="str">
        <f>""</f>
        <v/>
      </c>
      <c r="M35" s="1" t="str">
        <f>""</f>
        <v/>
      </c>
      <c r="N35" s="1" t="str">
        <f>""</f>
        <v/>
      </c>
      <c r="O35" s="1" t="str">
        <f>""</f>
        <v/>
      </c>
    </row>
    <row r="36" spans="1:15" x14ac:dyDescent="0.2">
      <c r="A36" t="s">
        <v>56</v>
      </c>
      <c r="B36" s="3" t="str">
        <f ca="1">"Channel " &amp; $D37 &amp; " - " &amp;OFFSET(ChannelSetup!$E$3,0,$D37-1)</f>
        <v>Channel 2 - Bass L</v>
      </c>
    </row>
    <row r="37" spans="1:15" x14ac:dyDescent="0.2">
      <c r="A37" s="2">
        <v>1</v>
      </c>
      <c r="B37" s="1" t="str">
        <f ca="1">OFFSET(ChannelSetup!$C$8,$A37,0)</f>
        <v>Amplitude - Decay - dB peak (in seconds)</v>
      </c>
      <c r="C37" s="1">
        <f ca="1">OFFSET(ChannelSetup!$D$8,$A37,0)</f>
        <v>-100</v>
      </c>
      <c r="D37" s="8">
        <f>D22+1</f>
        <v>2</v>
      </c>
      <c r="E37" s="1" t="str">
        <f>""</f>
        <v/>
      </c>
      <c r="F37" s="1">
        <f ca="1">OFFSET(ChannelSetup!$D$8,$A37,$D37)</f>
        <v>0.02</v>
      </c>
      <c r="G37" s="1" t="str">
        <f>""</f>
        <v/>
      </c>
      <c r="H37" s="1" t="str">
        <f>""</f>
        <v/>
      </c>
      <c r="I37" s="1" t="str">
        <f>""</f>
        <v/>
      </c>
      <c r="J37" s="1" t="str">
        <f>""</f>
        <v/>
      </c>
      <c r="K37" s="1" t="str">
        <f>""</f>
        <v/>
      </c>
      <c r="L37" s="1" t="str">
        <f>""</f>
        <v/>
      </c>
      <c r="M37" s="1" t="str">
        <f>""</f>
        <v/>
      </c>
      <c r="N37" s="1" t="str">
        <f>""</f>
        <v/>
      </c>
      <c r="O37" s="1" t="str">
        <f>""</f>
        <v/>
      </c>
    </row>
    <row r="38" spans="1:15" x14ac:dyDescent="0.2">
      <c r="A38" s="1">
        <f t="shared" ref="A38:A50" si="3">A37+1</f>
        <v>2</v>
      </c>
      <c r="B38" s="1" t="str">
        <f ca="1">OFFSET(ChannelSetup!$C$8,$A38,0)</f>
        <v>Amplitude - Decay - decay rate in dB/s</v>
      </c>
      <c r="C38" s="1">
        <f ca="1">OFFSET(ChannelSetup!$D$8,$A38,0)</f>
        <v>-101</v>
      </c>
      <c r="D38" s="1">
        <f t="shared" ref="D38:D50" si="4">D37</f>
        <v>2</v>
      </c>
      <c r="E38" s="1" t="str">
        <f>""</f>
        <v/>
      </c>
      <c r="F38" s="1">
        <f ca="1">OFFSET(ChannelSetup!$D$8,$A38,$D38)</f>
        <v>10</v>
      </c>
      <c r="G38" s="1" t="str">
        <f>""</f>
        <v/>
      </c>
      <c r="H38" s="1" t="str">
        <f>""</f>
        <v/>
      </c>
      <c r="I38" s="1" t="str">
        <f>""</f>
        <v/>
      </c>
      <c r="J38" s="1" t="str">
        <f>""</f>
        <v/>
      </c>
      <c r="K38" s="1" t="str">
        <f>""</f>
        <v/>
      </c>
      <c r="L38" s="1" t="str">
        <f>""</f>
        <v/>
      </c>
      <c r="M38" s="1" t="str">
        <f>""</f>
        <v/>
      </c>
      <c r="N38" s="1" t="str">
        <f>""</f>
        <v/>
      </c>
      <c r="O38" s="1" t="str">
        <f>""</f>
        <v/>
      </c>
    </row>
    <row r="39" spans="1:15" x14ac:dyDescent="0.2">
      <c r="A39" s="1">
        <f t="shared" si="3"/>
        <v>3</v>
      </c>
      <c r="B39" s="1" t="str">
        <f ca="1">OFFSET(ChannelSetup!$C$8,$A39,0)</f>
        <v>Amplitude - Decay - reference frequency (Hz)</v>
      </c>
      <c r="C39" s="1">
        <f ca="1">OFFSET(ChannelSetup!$D$8,$A39,0)</f>
        <v>-102</v>
      </c>
      <c r="D39" s="1">
        <f t="shared" si="4"/>
        <v>2</v>
      </c>
      <c r="E39" s="1" t="str">
        <f>""</f>
        <v/>
      </c>
      <c r="F39" s="1">
        <f ca="1">OFFSET(ChannelSetup!$D$8,$A39,$D39)</f>
        <v>128</v>
      </c>
      <c r="G39" s="1" t="str">
        <f>""</f>
        <v/>
      </c>
      <c r="H39" s="1" t="str">
        <f>""</f>
        <v/>
      </c>
      <c r="I39" s="1" t="str">
        <f>""</f>
        <v/>
      </c>
      <c r="J39" s="1" t="str">
        <f>""</f>
        <v/>
      </c>
      <c r="K39" s="1" t="str">
        <f>""</f>
        <v/>
      </c>
      <c r="L39" s="1" t="str">
        <f>""</f>
        <v/>
      </c>
      <c r="M39" s="1" t="str">
        <f>""</f>
        <v/>
      </c>
      <c r="N39" s="1" t="str">
        <f>""</f>
        <v/>
      </c>
      <c r="O39" s="1" t="str">
        <f>""</f>
        <v/>
      </c>
    </row>
    <row r="40" spans="1:15" x14ac:dyDescent="0.2">
      <c r="A40" s="1">
        <f t="shared" si="3"/>
        <v>4</v>
      </c>
      <c r="B40" s="1" t="str">
        <f ca="1">OFFSET(ChannelSetup!$C$8,$A40,0)</f>
        <v>Amplitude - Decay - power rule</v>
      </c>
      <c r="C40" s="1">
        <f ca="1">OFFSET(ChannelSetup!$D$8,$A40,0)</f>
        <v>-103</v>
      </c>
      <c r="D40" s="1">
        <f t="shared" si="4"/>
        <v>2</v>
      </c>
      <c r="E40" s="1" t="str">
        <f>""</f>
        <v/>
      </c>
      <c r="F40" s="1">
        <f ca="1">OFFSET(ChannelSetup!$D$8,$A40,$D40)</f>
        <v>0.5</v>
      </c>
      <c r="G40" s="1" t="str">
        <f>""</f>
        <v/>
      </c>
      <c r="H40" s="1" t="str">
        <f>""</f>
        <v/>
      </c>
      <c r="I40" s="1" t="str">
        <f>""</f>
        <v/>
      </c>
      <c r="J40" s="1" t="str">
        <f>""</f>
        <v/>
      </c>
      <c r="K40" s="1" t="str">
        <f>""</f>
        <v/>
      </c>
      <c r="L40" s="1" t="str">
        <f>""</f>
        <v/>
      </c>
      <c r="M40" s="1" t="str">
        <f>""</f>
        <v/>
      </c>
      <c r="N40" s="1" t="str">
        <f>""</f>
        <v/>
      </c>
      <c r="O40" s="1" t="str">
        <f>""</f>
        <v/>
      </c>
    </row>
    <row r="41" spans="1:15" x14ac:dyDescent="0.2">
      <c r="A41" s="1">
        <f t="shared" si="3"/>
        <v>5</v>
      </c>
      <c r="B41" s="1" t="str">
        <f ca="1">OFFSET(ChannelSetup!$C$8,$A41,0)</f>
        <v>Amplitude - Tremolo - period in beats</v>
      </c>
      <c r="C41" s="1">
        <f ca="1">OFFSET(ChannelSetup!$D$8,$A41,0)</f>
        <v>-150</v>
      </c>
      <c r="D41" s="1">
        <f t="shared" si="4"/>
        <v>2</v>
      </c>
      <c r="E41" s="1" t="str">
        <f>""</f>
        <v/>
      </c>
      <c r="F41" s="1">
        <f ca="1">OFFSET(ChannelSetup!$D$8,$A41,$D41)</f>
        <v>1</v>
      </c>
      <c r="G41" s="1" t="str">
        <f>""</f>
        <v/>
      </c>
      <c r="H41" s="1" t="str">
        <f>""</f>
        <v/>
      </c>
      <c r="I41" s="1" t="str">
        <f>""</f>
        <v/>
      </c>
      <c r="J41" s="1" t="str">
        <f>""</f>
        <v/>
      </c>
      <c r="K41" s="1" t="str">
        <f>""</f>
        <v/>
      </c>
      <c r="L41" s="1" t="str">
        <f>""</f>
        <v/>
      </c>
      <c r="M41" s="1" t="str">
        <f>""</f>
        <v/>
      </c>
      <c r="N41" s="1" t="str">
        <f>""</f>
        <v/>
      </c>
      <c r="O41" s="1" t="str">
        <f>""</f>
        <v/>
      </c>
    </row>
    <row r="42" spans="1:15" x14ac:dyDescent="0.2">
      <c r="A42" s="1">
        <f t="shared" si="3"/>
        <v>6</v>
      </c>
      <c r="B42" s="1" t="str">
        <f ca="1">OFFSET(ChannelSetup!$C$8,$A42,0)</f>
        <v>Amplitude - Tremolo - depth in dB (peak to trough)</v>
      </c>
      <c r="C42" s="1">
        <f ca="1">OFFSET(ChannelSetup!$D$8,$A42,0)</f>
        <v>-151</v>
      </c>
      <c r="D42" s="1">
        <f t="shared" si="4"/>
        <v>2</v>
      </c>
      <c r="E42" s="1" t="str">
        <f>""</f>
        <v/>
      </c>
      <c r="F42" s="1">
        <f ca="1">OFFSET(ChannelSetup!$D$8,$A42,$D42)</f>
        <v>0</v>
      </c>
      <c r="G42" s="1" t="str">
        <f>""</f>
        <v/>
      </c>
      <c r="H42" s="1" t="str">
        <f>""</f>
        <v/>
      </c>
      <c r="I42" s="1" t="str">
        <f>""</f>
        <v/>
      </c>
      <c r="J42" s="1" t="str">
        <f>""</f>
        <v/>
      </c>
      <c r="K42" s="1" t="str">
        <f>""</f>
        <v/>
      </c>
      <c r="L42" s="1" t="str">
        <f>""</f>
        <v/>
      </c>
      <c r="M42" s="1" t="str">
        <f>""</f>
        <v/>
      </c>
      <c r="N42" s="1" t="str">
        <f>""</f>
        <v/>
      </c>
      <c r="O42" s="1" t="str">
        <f>""</f>
        <v/>
      </c>
    </row>
    <row r="43" spans="1:15" x14ac:dyDescent="0.2">
      <c r="A43" s="1">
        <f t="shared" si="3"/>
        <v>7</v>
      </c>
      <c r="B43" s="1" t="str">
        <f ca="1">OFFSET(ChannelSetup!$C$8,$A43,0)</f>
        <v>Frequency - Noise Sample Length (make 0 to switch this off)</v>
      </c>
      <c r="C43" s="1">
        <f ca="1">OFFSET(ChannelSetup!$D$8,$A43,0)</f>
        <v>-200</v>
      </c>
      <c r="D43" s="1">
        <f t="shared" si="4"/>
        <v>2</v>
      </c>
      <c r="E43" s="1" t="str">
        <f>""</f>
        <v/>
      </c>
      <c r="F43" s="1">
        <f ca="1">OFFSET(ChannelSetup!$D$8,$A43,$D43)</f>
        <v>0</v>
      </c>
      <c r="G43" s="1" t="str">
        <f>""</f>
        <v/>
      </c>
      <c r="H43" s="1" t="str">
        <f>""</f>
        <v/>
      </c>
      <c r="I43" s="1" t="str">
        <f>""</f>
        <v/>
      </c>
      <c r="J43" s="1" t="str">
        <f>""</f>
        <v/>
      </c>
      <c r="K43" s="1" t="str">
        <f>""</f>
        <v/>
      </c>
      <c r="L43" s="1" t="str">
        <f>""</f>
        <v/>
      </c>
      <c r="M43" s="1" t="str">
        <f>""</f>
        <v/>
      </c>
      <c r="N43" s="1" t="str">
        <f>""</f>
        <v/>
      </c>
      <c r="O43" s="1" t="str">
        <f>""</f>
        <v/>
      </c>
    </row>
    <row r="44" spans="1:15" x14ac:dyDescent="0.2">
      <c r="A44" s="1">
        <f t="shared" si="3"/>
        <v>8</v>
      </c>
      <c r="B44" s="1" t="str">
        <f ca="1">OFFSET(ChannelSetup!$C$8,$A44,0)</f>
        <v>Filter Type - 0 is off</v>
      </c>
      <c r="C44" s="1">
        <f ca="1">OFFSET(ChannelSetup!$D$8,$A44,0)</f>
        <v>-350</v>
      </c>
      <c r="D44" s="1">
        <f t="shared" si="4"/>
        <v>2</v>
      </c>
      <c r="E44" s="1" t="str">
        <f>""</f>
        <v/>
      </c>
      <c r="F44" s="1">
        <f ca="1">OFFSET(ChannelSetup!$D$8,$A44,$D44)</f>
        <v>0</v>
      </c>
      <c r="G44" s="1" t="str">
        <f>""</f>
        <v/>
      </c>
      <c r="H44" s="1" t="str">
        <f>""</f>
        <v/>
      </c>
      <c r="I44" s="1" t="str">
        <f>""</f>
        <v/>
      </c>
      <c r="J44" s="1" t="str">
        <f>""</f>
        <v/>
      </c>
      <c r="K44" s="1" t="str">
        <f>""</f>
        <v/>
      </c>
      <c r="L44" s="1" t="str">
        <f>""</f>
        <v/>
      </c>
      <c r="M44" s="1" t="str">
        <f>""</f>
        <v/>
      </c>
      <c r="N44" s="1" t="str">
        <f>""</f>
        <v/>
      </c>
      <c r="O44" s="1" t="str">
        <f>""</f>
        <v/>
      </c>
    </row>
    <row r="45" spans="1:15" x14ac:dyDescent="0.2">
      <c r="A45" s="1">
        <f t="shared" si="3"/>
        <v>9</v>
      </c>
      <c r="B45" s="1" t="str">
        <f ca="1">OFFSET(ChannelSetup!$C$8,$A45,0)</f>
        <v>Voice Type - 0 is none selected - overrides waveform (-400)</v>
      </c>
      <c r="C45" s="1">
        <f ca="1">OFFSET(ChannelSetup!$D$8,$A45,0)</f>
        <v>-450</v>
      </c>
      <c r="D45" s="1">
        <f t="shared" si="4"/>
        <v>2</v>
      </c>
      <c r="E45" s="1" t="str">
        <f>""</f>
        <v/>
      </c>
      <c r="F45" s="1">
        <f ca="1">OFFSET(ChannelSetup!$D$8,$A45,$D45)</f>
        <v>1</v>
      </c>
      <c r="G45" s="1" t="str">
        <f>""</f>
        <v/>
      </c>
      <c r="H45" s="1" t="str">
        <f>""</f>
        <v/>
      </c>
      <c r="I45" s="1" t="str">
        <f>""</f>
        <v/>
      </c>
      <c r="J45" s="1" t="str">
        <f>""</f>
        <v/>
      </c>
      <c r="K45" s="1" t="str">
        <f>""</f>
        <v/>
      </c>
      <c r="L45" s="1" t="str">
        <f>""</f>
        <v/>
      </c>
      <c r="M45" s="1" t="str">
        <f>""</f>
        <v/>
      </c>
      <c r="N45" s="1" t="str">
        <f>""</f>
        <v/>
      </c>
      <c r="O45" s="1" t="str">
        <f>""</f>
        <v/>
      </c>
    </row>
    <row r="46" spans="1:15" x14ac:dyDescent="0.2">
      <c r="A46" s="1">
        <f t="shared" si="3"/>
        <v>10</v>
      </c>
      <c r="B46" s="1" t="str">
        <f ca="1">OFFSET(ChannelSetup!$C$8,$A46,0)</f>
        <v>Waveform - Select Type (0 Sine / 1 Sawtooth / 2 Square / 3 Triangle / 4 Trapezium / 5 Square5 / 6 Square Random. Overridden by -450 Voice Type)</v>
      </c>
      <c r="C46" s="1">
        <f ca="1">OFFSET(ChannelSetup!$D$8,$A46,0)</f>
        <v>-400</v>
      </c>
      <c r="D46" s="1">
        <f t="shared" si="4"/>
        <v>2</v>
      </c>
      <c r="E46" s="1" t="str">
        <f>""</f>
        <v/>
      </c>
      <c r="F46" s="1">
        <f ca="1">OFFSET(ChannelSetup!$D$8,$A46,$D46)</f>
        <v>0</v>
      </c>
      <c r="G46" s="1" t="str">
        <f>""</f>
        <v/>
      </c>
      <c r="H46" s="1" t="str">
        <f>""</f>
        <v/>
      </c>
      <c r="I46" s="1" t="str">
        <f>""</f>
        <v/>
      </c>
      <c r="J46" s="1" t="str">
        <f>""</f>
        <v/>
      </c>
      <c r="K46" s="1" t="str">
        <f>""</f>
        <v/>
      </c>
      <c r="L46" s="1" t="str">
        <f>""</f>
        <v/>
      </c>
      <c r="M46" s="1" t="str">
        <f>""</f>
        <v/>
      </c>
      <c r="N46" s="1" t="str">
        <f>""</f>
        <v/>
      </c>
      <c r="O46" s="1" t="str">
        <f>""</f>
        <v/>
      </c>
    </row>
    <row r="47" spans="1:15" x14ac:dyDescent="0.2">
      <c r="A47" s="1">
        <f t="shared" si="3"/>
        <v>11</v>
      </c>
      <c r="B47" s="1" t="str">
        <f ca="1">OFFSET(ChannelSetup!$C$8,$A47,0)</f>
        <v>Mute Channel (blank to play 1 to mute)</v>
      </c>
      <c r="C47" s="1">
        <f ca="1">OFFSET(ChannelSetup!$D$8,$A47,0)</f>
        <v>-500</v>
      </c>
      <c r="D47" s="1">
        <f t="shared" si="4"/>
        <v>2</v>
      </c>
      <c r="E47" s="1" t="str">
        <f>""</f>
        <v/>
      </c>
      <c r="F47" s="1">
        <f ca="1">OFFSET(ChannelSetup!$D$8,$A47,$D47)</f>
        <v>0</v>
      </c>
      <c r="G47" s="1" t="str">
        <f>""</f>
        <v/>
      </c>
      <c r="H47" s="1" t="str">
        <f>""</f>
        <v/>
      </c>
      <c r="I47" s="1" t="str">
        <f>""</f>
        <v/>
      </c>
      <c r="J47" s="1" t="str">
        <f>""</f>
        <v/>
      </c>
      <c r="K47" s="1" t="str">
        <f>""</f>
        <v/>
      </c>
      <c r="L47" s="1" t="str">
        <f>""</f>
        <v/>
      </c>
      <c r="M47" s="1" t="str">
        <f>""</f>
        <v/>
      </c>
      <c r="N47" s="1" t="str">
        <f>""</f>
        <v/>
      </c>
      <c r="O47" s="1" t="str">
        <f>""</f>
        <v/>
      </c>
    </row>
    <row r="48" spans="1:15" x14ac:dyDescent="0.2">
      <c r="A48" s="1">
        <f t="shared" si="3"/>
        <v>12</v>
      </c>
      <c r="B48" s="1" t="str">
        <f ca="1">OFFSET(ChannelSetup!$C$8,$A48,0)</f>
        <v>(empty function 12)</v>
      </c>
      <c r="C48" s="1">
        <f ca="1">OFFSET(ChannelSetup!$D$8,$A48,0)</f>
        <v>0</v>
      </c>
      <c r="D48" s="1">
        <f t="shared" si="4"/>
        <v>2</v>
      </c>
      <c r="E48" s="1" t="str">
        <f>""</f>
        <v/>
      </c>
      <c r="F48" s="1">
        <f ca="1">OFFSET(ChannelSetup!$D$8,$A48,$D48)</f>
        <v>0</v>
      </c>
      <c r="G48" s="1" t="str">
        <f>""</f>
        <v/>
      </c>
      <c r="H48" s="1" t="str">
        <f>""</f>
        <v/>
      </c>
      <c r="I48" s="1" t="str">
        <f>""</f>
        <v/>
      </c>
      <c r="J48" s="1" t="str">
        <f>""</f>
        <v/>
      </c>
      <c r="K48" s="1" t="str">
        <f>""</f>
        <v/>
      </c>
      <c r="L48" s="1" t="str">
        <f>""</f>
        <v/>
      </c>
      <c r="M48" s="1" t="str">
        <f>""</f>
        <v/>
      </c>
      <c r="N48" s="1" t="str">
        <f>""</f>
        <v/>
      </c>
      <c r="O48" s="1" t="str">
        <f>""</f>
        <v/>
      </c>
    </row>
    <row r="49" spans="1:15" x14ac:dyDescent="0.2">
      <c r="A49" s="1">
        <f t="shared" si="3"/>
        <v>13</v>
      </c>
      <c r="B49" s="1" t="str">
        <f ca="1">OFFSET(ChannelSetup!$C$8,$A49,0)</f>
        <v>(empty function 13)</v>
      </c>
      <c r="C49" s="1">
        <f ca="1">OFFSET(ChannelSetup!$D$8,$A49,0)</f>
        <v>0</v>
      </c>
      <c r="D49" s="1">
        <f t="shared" si="4"/>
        <v>2</v>
      </c>
      <c r="E49" s="1" t="str">
        <f>""</f>
        <v/>
      </c>
      <c r="F49" s="1">
        <f ca="1">OFFSET(ChannelSetup!$D$8,$A49,$D49)</f>
        <v>0</v>
      </c>
      <c r="G49" s="1" t="str">
        <f>""</f>
        <v/>
      </c>
      <c r="H49" s="1" t="str">
        <f>""</f>
        <v/>
      </c>
      <c r="I49" s="1" t="str">
        <f>""</f>
        <v/>
      </c>
      <c r="J49" s="1" t="str">
        <f>""</f>
        <v/>
      </c>
      <c r="K49" s="1" t="str">
        <f>""</f>
        <v/>
      </c>
      <c r="L49" s="1" t="str">
        <f>""</f>
        <v/>
      </c>
      <c r="M49" s="1" t="str">
        <f>""</f>
        <v/>
      </c>
      <c r="N49" s="1" t="str">
        <f>""</f>
        <v/>
      </c>
      <c r="O49" s="1" t="str">
        <f>""</f>
        <v/>
      </c>
    </row>
    <row r="50" spans="1:15" x14ac:dyDescent="0.2">
      <c r="A50" s="1">
        <f t="shared" si="3"/>
        <v>14</v>
      </c>
      <c r="B50" s="1" t="str">
        <f ca="1">OFFSET(ChannelSetup!$C$8,$A50,0)</f>
        <v>(empty function 14)</v>
      </c>
      <c r="C50" s="1">
        <f ca="1">OFFSET(ChannelSetup!$D$8,$A50,0)</f>
        <v>0</v>
      </c>
      <c r="D50" s="1">
        <f t="shared" si="4"/>
        <v>2</v>
      </c>
      <c r="E50" s="1" t="str">
        <f>""</f>
        <v/>
      </c>
      <c r="F50" s="1">
        <f ca="1">OFFSET(ChannelSetup!$D$8,$A50,$D50)</f>
        <v>0</v>
      </c>
      <c r="G50" s="1" t="str">
        <f>""</f>
        <v/>
      </c>
      <c r="H50" s="1" t="str">
        <f>""</f>
        <v/>
      </c>
      <c r="I50" s="1" t="str">
        <f>""</f>
        <v/>
      </c>
      <c r="J50" s="1" t="str">
        <f>""</f>
        <v/>
      </c>
      <c r="K50" s="1" t="str">
        <f>""</f>
        <v/>
      </c>
      <c r="L50" s="1" t="str">
        <f>""</f>
        <v/>
      </c>
      <c r="M50" s="1" t="str">
        <f>""</f>
        <v/>
      </c>
      <c r="N50" s="1" t="str">
        <f>""</f>
        <v/>
      </c>
      <c r="O50" s="1" t="str">
        <f>""</f>
        <v/>
      </c>
    </row>
    <row r="51" spans="1:15" x14ac:dyDescent="0.2">
      <c r="A51" t="s">
        <v>56</v>
      </c>
      <c r="B51" s="3" t="str">
        <f ca="1">"Channel " &amp; $D52 &amp; " - " &amp;OFFSET(ChannelSetup!$E$3,0,$D52-1)</f>
        <v>Channel 3 - Chord 1</v>
      </c>
    </row>
    <row r="52" spans="1:15" x14ac:dyDescent="0.2">
      <c r="A52" s="2">
        <v>1</v>
      </c>
      <c r="B52" s="1" t="str">
        <f ca="1">OFFSET(ChannelSetup!$C$8,$A52,0)</f>
        <v>Amplitude - Decay - dB peak (in seconds)</v>
      </c>
      <c r="C52" s="1">
        <f ca="1">OFFSET(ChannelSetup!$D$8,$A52,0)</f>
        <v>-100</v>
      </c>
      <c r="D52" s="8">
        <f t="shared" ref="D52" si="5">D37+1</f>
        <v>3</v>
      </c>
      <c r="E52" s="1" t="str">
        <f>""</f>
        <v/>
      </c>
      <c r="F52" s="1">
        <f ca="1">OFFSET(ChannelSetup!$D$8,$A52,$D52)</f>
        <v>0.02</v>
      </c>
      <c r="G52" s="1" t="str">
        <f>""</f>
        <v/>
      </c>
      <c r="H52" s="1" t="str">
        <f>""</f>
        <v/>
      </c>
      <c r="I52" s="1" t="str">
        <f>""</f>
        <v/>
      </c>
      <c r="J52" s="1" t="str">
        <f>""</f>
        <v/>
      </c>
      <c r="K52" s="1" t="str">
        <f>""</f>
        <v/>
      </c>
      <c r="L52" s="1" t="str">
        <f>""</f>
        <v/>
      </c>
      <c r="M52" s="1" t="str">
        <f>""</f>
        <v/>
      </c>
      <c r="N52" s="1" t="str">
        <f>""</f>
        <v/>
      </c>
      <c r="O52" s="1" t="str">
        <f>""</f>
        <v/>
      </c>
    </row>
    <row r="53" spans="1:15" x14ac:dyDescent="0.2">
      <c r="A53" s="1">
        <f t="shared" ref="A53:A116" si="6">A52+1</f>
        <v>2</v>
      </c>
      <c r="B53" s="1" t="str">
        <f ca="1">OFFSET(ChannelSetup!$C$8,$A53,0)</f>
        <v>Amplitude - Decay - decay rate in dB/s</v>
      </c>
      <c r="C53" s="1">
        <f ca="1">OFFSET(ChannelSetup!$D$8,$A53,0)</f>
        <v>-101</v>
      </c>
      <c r="D53" s="1">
        <f t="shared" ref="D53:D116" si="7">D52</f>
        <v>3</v>
      </c>
      <c r="E53" s="1" t="str">
        <f>""</f>
        <v/>
      </c>
      <c r="F53" s="1">
        <f ca="1">OFFSET(ChannelSetup!$D$8,$A53,$D53)</f>
        <v>18</v>
      </c>
      <c r="G53" s="1" t="str">
        <f>""</f>
        <v/>
      </c>
      <c r="H53" s="1" t="str">
        <f>""</f>
        <v/>
      </c>
      <c r="I53" s="1" t="str">
        <f>""</f>
        <v/>
      </c>
      <c r="J53" s="1" t="str">
        <f>""</f>
        <v/>
      </c>
      <c r="K53" s="1" t="str">
        <f>""</f>
        <v/>
      </c>
      <c r="L53" s="1" t="str">
        <f>""</f>
        <v/>
      </c>
      <c r="M53" s="1" t="str">
        <f>""</f>
        <v/>
      </c>
      <c r="N53" s="1" t="str">
        <f>""</f>
        <v/>
      </c>
      <c r="O53" s="1" t="str">
        <f>""</f>
        <v/>
      </c>
    </row>
    <row r="54" spans="1:15" x14ac:dyDescent="0.2">
      <c r="A54" s="1">
        <f t="shared" si="6"/>
        <v>3</v>
      </c>
      <c r="B54" s="1" t="str">
        <f ca="1">OFFSET(ChannelSetup!$C$8,$A54,0)</f>
        <v>Amplitude - Decay - reference frequency (Hz)</v>
      </c>
      <c r="C54" s="1">
        <f ca="1">OFFSET(ChannelSetup!$D$8,$A54,0)</f>
        <v>-102</v>
      </c>
      <c r="D54" s="1">
        <f t="shared" si="7"/>
        <v>3</v>
      </c>
      <c r="E54" s="1" t="str">
        <f>""</f>
        <v/>
      </c>
      <c r="F54" s="1">
        <f ca="1">OFFSET(ChannelSetup!$D$8,$A54,$D54)</f>
        <v>256</v>
      </c>
      <c r="G54" s="1" t="str">
        <f>""</f>
        <v/>
      </c>
      <c r="H54" s="1" t="str">
        <f>""</f>
        <v/>
      </c>
      <c r="I54" s="1" t="str">
        <f>""</f>
        <v/>
      </c>
      <c r="J54" s="1" t="str">
        <f>""</f>
        <v/>
      </c>
      <c r="K54" s="1" t="str">
        <f>""</f>
        <v/>
      </c>
      <c r="L54" s="1" t="str">
        <f>""</f>
        <v/>
      </c>
      <c r="M54" s="1" t="str">
        <f>""</f>
        <v/>
      </c>
      <c r="N54" s="1" t="str">
        <f>""</f>
        <v/>
      </c>
      <c r="O54" s="1" t="str">
        <f>""</f>
        <v/>
      </c>
    </row>
    <row r="55" spans="1:15" x14ac:dyDescent="0.2">
      <c r="A55" s="1">
        <f t="shared" si="6"/>
        <v>4</v>
      </c>
      <c r="B55" s="1" t="str">
        <f ca="1">OFFSET(ChannelSetup!$C$8,$A55,0)</f>
        <v>Amplitude - Decay - power rule</v>
      </c>
      <c r="C55" s="1">
        <f ca="1">OFFSET(ChannelSetup!$D$8,$A55,0)</f>
        <v>-103</v>
      </c>
      <c r="D55" s="1">
        <f t="shared" si="7"/>
        <v>3</v>
      </c>
      <c r="E55" s="1" t="str">
        <f>""</f>
        <v/>
      </c>
      <c r="F55" s="1">
        <f ca="1">OFFSET(ChannelSetup!$D$8,$A55,$D55)</f>
        <v>0.5</v>
      </c>
      <c r="G55" s="1" t="str">
        <f>""</f>
        <v/>
      </c>
      <c r="H55" s="1" t="str">
        <f>""</f>
        <v/>
      </c>
      <c r="I55" s="1" t="str">
        <f>""</f>
        <v/>
      </c>
      <c r="J55" s="1" t="str">
        <f>""</f>
        <v/>
      </c>
      <c r="K55" s="1" t="str">
        <f>""</f>
        <v/>
      </c>
      <c r="L55" s="1" t="str">
        <f>""</f>
        <v/>
      </c>
      <c r="M55" s="1" t="str">
        <f>""</f>
        <v/>
      </c>
      <c r="N55" s="1" t="str">
        <f>""</f>
        <v/>
      </c>
      <c r="O55" s="1" t="str">
        <f>""</f>
        <v/>
      </c>
    </row>
    <row r="56" spans="1:15" x14ac:dyDescent="0.2">
      <c r="A56" s="1">
        <f t="shared" si="6"/>
        <v>5</v>
      </c>
      <c r="B56" s="1" t="str">
        <f ca="1">OFFSET(ChannelSetup!$C$8,$A56,0)</f>
        <v>Amplitude - Tremolo - period in beats</v>
      </c>
      <c r="C56" s="1">
        <f ca="1">OFFSET(ChannelSetup!$D$8,$A56,0)</f>
        <v>-150</v>
      </c>
      <c r="D56" s="1">
        <f t="shared" si="7"/>
        <v>3</v>
      </c>
      <c r="E56" s="1" t="str">
        <f>""</f>
        <v/>
      </c>
      <c r="F56" s="1">
        <f ca="1">OFFSET(ChannelSetup!$D$8,$A56,$D56)</f>
        <v>1</v>
      </c>
      <c r="G56" s="1" t="str">
        <f>""</f>
        <v/>
      </c>
      <c r="H56" s="1" t="str">
        <f>""</f>
        <v/>
      </c>
      <c r="I56" s="1" t="str">
        <f>""</f>
        <v/>
      </c>
      <c r="J56" s="1" t="str">
        <f>""</f>
        <v/>
      </c>
      <c r="K56" s="1" t="str">
        <f>""</f>
        <v/>
      </c>
      <c r="L56" s="1" t="str">
        <f>""</f>
        <v/>
      </c>
      <c r="M56" s="1" t="str">
        <f>""</f>
        <v/>
      </c>
      <c r="N56" s="1" t="str">
        <f>""</f>
        <v/>
      </c>
      <c r="O56" s="1" t="str">
        <f>""</f>
        <v/>
      </c>
    </row>
    <row r="57" spans="1:15" x14ac:dyDescent="0.2">
      <c r="A57" s="1">
        <f t="shared" si="6"/>
        <v>6</v>
      </c>
      <c r="B57" s="1" t="str">
        <f ca="1">OFFSET(ChannelSetup!$C$8,$A57,0)</f>
        <v>Amplitude - Tremolo - depth in dB (peak to trough)</v>
      </c>
      <c r="C57" s="1">
        <f ca="1">OFFSET(ChannelSetup!$D$8,$A57,0)</f>
        <v>-151</v>
      </c>
      <c r="D57" s="1">
        <f t="shared" si="7"/>
        <v>3</v>
      </c>
      <c r="E57" s="1" t="str">
        <f>""</f>
        <v/>
      </c>
      <c r="F57" s="1">
        <f ca="1">OFFSET(ChannelSetup!$D$8,$A57,$D57)</f>
        <v>0</v>
      </c>
      <c r="G57" s="1" t="str">
        <f>""</f>
        <v/>
      </c>
      <c r="H57" s="1" t="str">
        <f>""</f>
        <v/>
      </c>
      <c r="I57" s="1" t="str">
        <f>""</f>
        <v/>
      </c>
      <c r="J57" s="1" t="str">
        <f>""</f>
        <v/>
      </c>
      <c r="K57" s="1" t="str">
        <f>""</f>
        <v/>
      </c>
      <c r="L57" s="1" t="str">
        <f>""</f>
        <v/>
      </c>
      <c r="M57" s="1" t="str">
        <f>""</f>
        <v/>
      </c>
      <c r="N57" s="1" t="str">
        <f>""</f>
        <v/>
      </c>
      <c r="O57" s="1" t="str">
        <f>""</f>
        <v/>
      </c>
    </row>
    <row r="58" spans="1:15" x14ac:dyDescent="0.2">
      <c r="A58" s="1">
        <f t="shared" si="6"/>
        <v>7</v>
      </c>
      <c r="B58" s="1" t="str">
        <f ca="1">OFFSET(ChannelSetup!$C$8,$A58,0)</f>
        <v>Frequency - Noise Sample Length (make 0 to switch this off)</v>
      </c>
      <c r="C58" s="1">
        <f ca="1">OFFSET(ChannelSetup!$D$8,$A58,0)</f>
        <v>-200</v>
      </c>
      <c r="D58" s="1">
        <f t="shared" si="7"/>
        <v>3</v>
      </c>
      <c r="E58" s="1" t="str">
        <f>""</f>
        <v/>
      </c>
      <c r="F58" s="1">
        <f ca="1">OFFSET(ChannelSetup!$D$8,$A58,$D58)</f>
        <v>0</v>
      </c>
      <c r="G58" s="1" t="str">
        <f>""</f>
        <v/>
      </c>
      <c r="H58" s="1" t="str">
        <f>""</f>
        <v/>
      </c>
      <c r="I58" s="1" t="str">
        <f>""</f>
        <v/>
      </c>
      <c r="J58" s="1" t="str">
        <f>""</f>
        <v/>
      </c>
      <c r="K58" s="1" t="str">
        <f>""</f>
        <v/>
      </c>
      <c r="L58" s="1" t="str">
        <f>""</f>
        <v/>
      </c>
      <c r="M58" s="1" t="str">
        <f>""</f>
        <v/>
      </c>
      <c r="N58" s="1" t="str">
        <f>""</f>
        <v/>
      </c>
      <c r="O58" s="1" t="str">
        <f>""</f>
        <v/>
      </c>
    </row>
    <row r="59" spans="1:15" x14ac:dyDescent="0.2">
      <c r="A59" s="1">
        <f t="shared" si="6"/>
        <v>8</v>
      </c>
      <c r="B59" s="1" t="str">
        <f ca="1">OFFSET(ChannelSetup!$C$8,$A59,0)</f>
        <v>Filter Type - 0 is off</v>
      </c>
      <c r="C59" s="1">
        <f ca="1">OFFSET(ChannelSetup!$D$8,$A59,0)</f>
        <v>-350</v>
      </c>
      <c r="D59" s="1">
        <f t="shared" si="7"/>
        <v>3</v>
      </c>
      <c r="E59" s="1" t="str">
        <f>""</f>
        <v/>
      </c>
      <c r="F59" s="1">
        <f ca="1">OFFSET(ChannelSetup!$D$8,$A59,$D59)</f>
        <v>0</v>
      </c>
      <c r="G59" s="1" t="str">
        <f>""</f>
        <v/>
      </c>
      <c r="H59" s="1" t="str">
        <f>""</f>
        <v/>
      </c>
      <c r="I59" s="1" t="str">
        <f>""</f>
        <v/>
      </c>
      <c r="J59" s="1" t="str">
        <f>""</f>
        <v/>
      </c>
      <c r="K59" s="1" t="str">
        <f>""</f>
        <v/>
      </c>
      <c r="L59" s="1" t="str">
        <f>""</f>
        <v/>
      </c>
      <c r="M59" s="1" t="str">
        <f>""</f>
        <v/>
      </c>
      <c r="N59" s="1" t="str">
        <f>""</f>
        <v/>
      </c>
      <c r="O59" s="1" t="str">
        <f>""</f>
        <v/>
      </c>
    </row>
    <row r="60" spans="1:15" x14ac:dyDescent="0.2">
      <c r="A60" s="1">
        <f t="shared" si="6"/>
        <v>9</v>
      </c>
      <c r="B60" s="1" t="str">
        <f ca="1">OFFSET(ChannelSetup!$C$8,$A60,0)</f>
        <v>Voice Type - 0 is none selected - overrides waveform (-400)</v>
      </c>
      <c r="C60" s="1">
        <f ca="1">OFFSET(ChannelSetup!$D$8,$A60,0)</f>
        <v>-450</v>
      </c>
      <c r="D60" s="1">
        <f t="shared" si="7"/>
        <v>3</v>
      </c>
      <c r="E60" s="1" t="str">
        <f>""</f>
        <v/>
      </c>
      <c r="F60" s="1">
        <f ca="1">OFFSET(ChannelSetup!$D$8,$A60,$D60)</f>
        <v>2</v>
      </c>
      <c r="G60" s="1" t="str">
        <f>""</f>
        <v/>
      </c>
      <c r="H60" s="1" t="str">
        <f>""</f>
        <v/>
      </c>
      <c r="I60" s="1" t="str">
        <f>""</f>
        <v/>
      </c>
      <c r="J60" s="1" t="str">
        <f>""</f>
        <v/>
      </c>
      <c r="K60" s="1" t="str">
        <f>""</f>
        <v/>
      </c>
      <c r="L60" s="1" t="str">
        <f>""</f>
        <v/>
      </c>
      <c r="M60" s="1" t="str">
        <f>""</f>
        <v/>
      </c>
      <c r="N60" s="1" t="str">
        <f>""</f>
        <v/>
      </c>
      <c r="O60" s="1" t="str">
        <f>""</f>
        <v/>
      </c>
    </row>
    <row r="61" spans="1:15" x14ac:dyDescent="0.2">
      <c r="A61" s="1">
        <f t="shared" si="6"/>
        <v>10</v>
      </c>
      <c r="B61" s="1" t="str">
        <f ca="1">OFFSET(ChannelSetup!$C$8,$A61,0)</f>
        <v>Waveform - Select Type (0 Sine / 1 Sawtooth / 2 Square / 3 Triangle / 4 Trapezium / 5 Square5 / 6 Square Random. Overridden by -450 Voice Type)</v>
      </c>
      <c r="C61" s="1">
        <f ca="1">OFFSET(ChannelSetup!$D$8,$A61,0)</f>
        <v>-400</v>
      </c>
      <c r="D61" s="1">
        <f t="shared" si="7"/>
        <v>3</v>
      </c>
      <c r="E61" s="1" t="str">
        <f>""</f>
        <v/>
      </c>
      <c r="F61" s="1">
        <f ca="1">OFFSET(ChannelSetup!$D$8,$A61,$D61)</f>
        <v>0</v>
      </c>
      <c r="G61" s="1" t="str">
        <f>""</f>
        <v/>
      </c>
      <c r="H61" s="1" t="str">
        <f>""</f>
        <v/>
      </c>
      <c r="I61" s="1" t="str">
        <f>""</f>
        <v/>
      </c>
      <c r="J61" s="1" t="str">
        <f>""</f>
        <v/>
      </c>
      <c r="K61" s="1" t="str">
        <f>""</f>
        <v/>
      </c>
      <c r="L61" s="1" t="str">
        <f>""</f>
        <v/>
      </c>
      <c r="M61" s="1" t="str">
        <f>""</f>
        <v/>
      </c>
      <c r="N61" s="1" t="str">
        <f>""</f>
        <v/>
      </c>
      <c r="O61" s="1" t="str">
        <f>""</f>
        <v/>
      </c>
    </row>
    <row r="62" spans="1:15" x14ac:dyDescent="0.2">
      <c r="A62" s="1">
        <f t="shared" si="6"/>
        <v>11</v>
      </c>
      <c r="B62" s="1" t="str">
        <f ca="1">OFFSET(ChannelSetup!$C$8,$A62,0)</f>
        <v>Mute Channel (blank to play 1 to mute)</v>
      </c>
      <c r="C62" s="1">
        <f ca="1">OFFSET(ChannelSetup!$D$8,$A62,0)</f>
        <v>-500</v>
      </c>
      <c r="D62" s="1">
        <f t="shared" si="7"/>
        <v>3</v>
      </c>
      <c r="E62" s="1" t="str">
        <f>""</f>
        <v/>
      </c>
      <c r="F62" s="1">
        <f ca="1">OFFSET(ChannelSetup!$D$8,$A62,$D62)</f>
        <v>0</v>
      </c>
      <c r="G62" s="1" t="str">
        <f>""</f>
        <v/>
      </c>
      <c r="H62" s="1" t="str">
        <f>""</f>
        <v/>
      </c>
      <c r="I62" s="1" t="str">
        <f>""</f>
        <v/>
      </c>
      <c r="J62" s="1" t="str">
        <f>""</f>
        <v/>
      </c>
      <c r="K62" s="1" t="str">
        <f>""</f>
        <v/>
      </c>
      <c r="L62" s="1" t="str">
        <f>""</f>
        <v/>
      </c>
      <c r="M62" s="1" t="str">
        <f>""</f>
        <v/>
      </c>
      <c r="N62" s="1" t="str">
        <f>""</f>
        <v/>
      </c>
      <c r="O62" s="1" t="str">
        <f>""</f>
        <v/>
      </c>
    </row>
    <row r="63" spans="1:15" x14ac:dyDescent="0.2">
      <c r="A63" s="1">
        <f t="shared" si="6"/>
        <v>12</v>
      </c>
      <c r="B63" s="1" t="str">
        <f ca="1">OFFSET(ChannelSetup!$C$8,$A63,0)</f>
        <v>(empty function 12)</v>
      </c>
      <c r="C63" s="1">
        <f ca="1">OFFSET(ChannelSetup!$D$8,$A63,0)</f>
        <v>0</v>
      </c>
      <c r="D63" s="1">
        <f t="shared" si="7"/>
        <v>3</v>
      </c>
      <c r="E63" s="1" t="str">
        <f>""</f>
        <v/>
      </c>
      <c r="F63" s="1">
        <f ca="1">OFFSET(ChannelSetup!$D$8,$A63,$D63)</f>
        <v>0</v>
      </c>
      <c r="G63" s="1" t="str">
        <f>""</f>
        <v/>
      </c>
      <c r="H63" s="1" t="str">
        <f>""</f>
        <v/>
      </c>
      <c r="I63" s="1" t="str">
        <f>""</f>
        <v/>
      </c>
      <c r="J63" s="1" t="str">
        <f>""</f>
        <v/>
      </c>
      <c r="K63" s="1" t="str">
        <f>""</f>
        <v/>
      </c>
      <c r="L63" s="1" t="str">
        <f>""</f>
        <v/>
      </c>
      <c r="M63" s="1" t="str">
        <f>""</f>
        <v/>
      </c>
      <c r="N63" s="1" t="str">
        <f>""</f>
        <v/>
      </c>
      <c r="O63" s="1" t="str">
        <f>""</f>
        <v/>
      </c>
    </row>
    <row r="64" spans="1:15" x14ac:dyDescent="0.2">
      <c r="A64" s="1">
        <f t="shared" si="6"/>
        <v>13</v>
      </c>
      <c r="B64" s="1" t="str">
        <f ca="1">OFFSET(ChannelSetup!$C$8,$A64,0)</f>
        <v>(empty function 13)</v>
      </c>
      <c r="C64" s="1">
        <f ca="1">OFFSET(ChannelSetup!$D$8,$A64,0)</f>
        <v>0</v>
      </c>
      <c r="D64" s="1">
        <f t="shared" si="7"/>
        <v>3</v>
      </c>
      <c r="E64" s="1" t="str">
        <f>""</f>
        <v/>
      </c>
      <c r="F64" s="1">
        <f ca="1">OFFSET(ChannelSetup!$D$8,$A64,$D64)</f>
        <v>0</v>
      </c>
      <c r="G64" s="1" t="str">
        <f>""</f>
        <v/>
      </c>
      <c r="H64" s="1" t="str">
        <f>""</f>
        <v/>
      </c>
      <c r="I64" s="1" t="str">
        <f>""</f>
        <v/>
      </c>
      <c r="J64" s="1" t="str">
        <f>""</f>
        <v/>
      </c>
      <c r="K64" s="1" t="str">
        <f>""</f>
        <v/>
      </c>
      <c r="L64" s="1" t="str">
        <f>""</f>
        <v/>
      </c>
      <c r="M64" s="1" t="str">
        <f>""</f>
        <v/>
      </c>
      <c r="N64" s="1" t="str">
        <f>""</f>
        <v/>
      </c>
      <c r="O64" s="1" t="str">
        <f>""</f>
        <v/>
      </c>
    </row>
    <row r="65" spans="1:15" x14ac:dyDescent="0.2">
      <c r="A65" s="1">
        <f t="shared" si="6"/>
        <v>14</v>
      </c>
      <c r="B65" s="1" t="str">
        <f ca="1">OFFSET(ChannelSetup!$C$8,$A65,0)</f>
        <v>(empty function 14)</v>
      </c>
      <c r="C65" s="1">
        <f ca="1">OFFSET(ChannelSetup!$D$8,$A65,0)</f>
        <v>0</v>
      </c>
      <c r="D65" s="1">
        <f t="shared" si="7"/>
        <v>3</v>
      </c>
      <c r="E65" s="1" t="str">
        <f>""</f>
        <v/>
      </c>
      <c r="F65" s="1">
        <f ca="1">OFFSET(ChannelSetup!$D$8,$A65,$D65)</f>
        <v>0</v>
      </c>
      <c r="G65" s="1" t="str">
        <f>""</f>
        <v/>
      </c>
      <c r="H65" s="1" t="str">
        <f>""</f>
        <v/>
      </c>
      <c r="I65" s="1" t="str">
        <f>""</f>
        <v/>
      </c>
      <c r="J65" s="1" t="str">
        <f>""</f>
        <v/>
      </c>
      <c r="K65" s="1" t="str">
        <f>""</f>
        <v/>
      </c>
      <c r="L65" s="1" t="str">
        <f>""</f>
        <v/>
      </c>
      <c r="M65" s="1" t="str">
        <f>""</f>
        <v/>
      </c>
      <c r="N65" s="1" t="str">
        <f>""</f>
        <v/>
      </c>
      <c r="O65" s="1" t="str">
        <f>""</f>
        <v/>
      </c>
    </row>
    <row r="66" spans="1:15" x14ac:dyDescent="0.2">
      <c r="A66" t="s">
        <v>56</v>
      </c>
      <c r="B66" s="3" t="str">
        <f ca="1">"Channel " &amp; $D67 &amp; " - " &amp;OFFSET(ChannelSetup!$E$3,0,$D67-1)</f>
        <v>Channel 4 - Chord 2</v>
      </c>
    </row>
    <row r="67" spans="1:15" x14ac:dyDescent="0.2">
      <c r="A67" s="2">
        <v>1</v>
      </c>
      <c r="B67" s="1" t="str">
        <f ca="1">OFFSET(ChannelSetup!$C$8,$A67,0)</f>
        <v>Amplitude - Decay - dB peak (in seconds)</v>
      </c>
      <c r="C67" s="1">
        <f ca="1">OFFSET(ChannelSetup!$D$8,$A67,0)</f>
        <v>-100</v>
      </c>
      <c r="D67" s="8">
        <f t="shared" ref="D67" si="8">D52+1</f>
        <v>4</v>
      </c>
      <c r="E67" s="1" t="str">
        <f>""</f>
        <v/>
      </c>
      <c r="F67" s="1">
        <f ca="1">OFFSET(ChannelSetup!$D$8,$A67,$D67)</f>
        <v>0.02</v>
      </c>
      <c r="G67" s="1" t="str">
        <f>""</f>
        <v/>
      </c>
      <c r="H67" s="1" t="str">
        <f>""</f>
        <v/>
      </c>
      <c r="I67" s="1" t="str">
        <f>""</f>
        <v/>
      </c>
      <c r="J67" s="1" t="str">
        <f>""</f>
        <v/>
      </c>
      <c r="K67" s="1" t="str">
        <f>""</f>
        <v/>
      </c>
      <c r="L67" s="1" t="str">
        <f>""</f>
        <v/>
      </c>
      <c r="M67" s="1" t="str">
        <f>""</f>
        <v/>
      </c>
      <c r="N67" s="1" t="str">
        <f>""</f>
        <v/>
      </c>
      <c r="O67" s="1" t="str">
        <f>""</f>
        <v/>
      </c>
    </row>
    <row r="68" spans="1:15" x14ac:dyDescent="0.2">
      <c r="A68" s="1">
        <f t="shared" si="6"/>
        <v>2</v>
      </c>
      <c r="B68" s="1" t="str">
        <f ca="1">OFFSET(ChannelSetup!$C$8,$A68,0)</f>
        <v>Amplitude - Decay - decay rate in dB/s</v>
      </c>
      <c r="C68" s="1">
        <f ca="1">OFFSET(ChannelSetup!$D$8,$A68,0)</f>
        <v>-101</v>
      </c>
      <c r="D68" s="1">
        <f t="shared" si="7"/>
        <v>4</v>
      </c>
      <c r="E68" s="1" t="str">
        <f>""</f>
        <v/>
      </c>
      <c r="F68" s="1">
        <f ca="1">OFFSET(ChannelSetup!$D$8,$A68,$D68)</f>
        <v>16</v>
      </c>
      <c r="G68" s="1" t="str">
        <f>""</f>
        <v/>
      </c>
      <c r="H68" s="1" t="str">
        <f>""</f>
        <v/>
      </c>
      <c r="I68" s="1" t="str">
        <f>""</f>
        <v/>
      </c>
      <c r="J68" s="1" t="str">
        <f>""</f>
        <v/>
      </c>
      <c r="K68" s="1" t="str">
        <f>""</f>
        <v/>
      </c>
      <c r="L68" s="1" t="str">
        <f>""</f>
        <v/>
      </c>
      <c r="M68" s="1" t="str">
        <f>""</f>
        <v/>
      </c>
      <c r="N68" s="1" t="str">
        <f>""</f>
        <v/>
      </c>
      <c r="O68" s="1" t="str">
        <f>""</f>
        <v/>
      </c>
    </row>
    <row r="69" spans="1:15" x14ac:dyDescent="0.2">
      <c r="A69" s="1">
        <f t="shared" si="6"/>
        <v>3</v>
      </c>
      <c r="B69" s="1" t="str">
        <f ca="1">OFFSET(ChannelSetup!$C$8,$A69,0)</f>
        <v>Amplitude - Decay - reference frequency (Hz)</v>
      </c>
      <c r="C69" s="1">
        <f ca="1">OFFSET(ChannelSetup!$D$8,$A69,0)</f>
        <v>-102</v>
      </c>
      <c r="D69" s="1">
        <f t="shared" si="7"/>
        <v>4</v>
      </c>
      <c r="E69" s="1" t="str">
        <f>""</f>
        <v/>
      </c>
      <c r="F69" s="1">
        <f ca="1">OFFSET(ChannelSetup!$D$8,$A69,$D69)</f>
        <v>256</v>
      </c>
      <c r="G69" s="1" t="str">
        <f>""</f>
        <v/>
      </c>
      <c r="H69" s="1" t="str">
        <f>""</f>
        <v/>
      </c>
      <c r="I69" s="1" t="str">
        <f>""</f>
        <v/>
      </c>
      <c r="J69" s="1" t="str">
        <f>""</f>
        <v/>
      </c>
      <c r="K69" s="1" t="str">
        <f>""</f>
        <v/>
      </c>
      <c r="L69" s="1" t="str">
        <f>""</f>
        <v/>
      </c>
      <c r="M69" s="1" t="str">
        <f>""</f>
        <v/>
      </c>
      <c r="N69" s="1" t="str">
        <f>""</f>
        <v/>
      </c>
      <c r="O69" s="1" t="str">
        <f>""</f>
        <v/>
      </c>
    </row>
    <row r="70" spans="1:15" x14ac:dyDescent="0.2">
      <c r="A70" s="1">
        <f t="shared" si="6"/>
        <v>4</v>
      </c>
      <c r="B70" s="1" t="str">
        <f ca="1">OFFSET(ChannelSetup!$C$8,$A70,0)</f>
        <v>Amplitude - Decay - power rule</v>
      </c>
      <c r="C70" s="1">
        <f ca="1">OFFSET(ChannelSetup!$D$8,$A70,0)</f>
        <v>-103</v>
      </c>
      <c r="D70" s="1">
        <f t="shared" si="7"/>
        <v>4</v>
      </c>
      <c r="E70" s="1" t="str">
        <f>""</f>
        <v/>
      </c>
      <c r="F70" s="1">
        <f ca="1">OFFSET(ChannelSetup!$D$8,$A70,$D70)</f>
        <v>0.5</v>
      </c>
      <c r="G70" s="1" t="str">
        <f>""</f>
        <v/>
      </c>
      <c r="H70" s="1" t="str">
        <f>""</f>
        <v/>
      </c>
      <c r="I70" s="1" t="str">
        <f>""</f>
        <v/>
      </c>
      <c r="J70" s="1" t="str">
        <f>""</f>
        <v/>
      </c>
      <c r="K70" s="1" t="str">
        <f>""</f>
        <v/>
      </c>
      <c r="L70" s="1" t="str">
        <f>""</f>
        <v/>
      </c>
      <c r="M70" s="1" t="str">
        <f>""</f>
        <v/>
      </c>
      <c r="N70" s="1" t="str">
        <f>""</f>
        <v/>
      </c>
      <c r="O70" s="1" t="str">
        <f>""</f>
        <v/>
      </c>
    </row>
    <row r="71" spans="1:15" x14ac:dyDescent="0.2">
      <c r="A71" s="1">
        <f t="shared" si="6"/>
        <v>5</v>
      </c>
      <c r="B71" s="1" t="str">
        <f ca="1">OFFSET(ChannelSetup!$C$8,$A71,0)</f>
        <v>Amplitude - Tremolo - period in beats</v>
      </c>
      <c r="C71" s="1">
        <f ca="1">OFFSET(ChannelSetup!$D$8,$A71,0)</f>
        <v>-150</v>
      </c>
      <c r="D71" s="1">
        <f t="shared" si="7"/>
        <v>4</v>
      </c>
      <c r="E71" s="1" t="str">
        <f>""</f>
        <v/>
      </c>
      <c r="F71" s="1">
        <f ca="1">OFFSET(ChannelSetup!$D$8,$A71,$D71)</f>
        <v>1</v>
      </c>
      <c r="G71" s="1" t="str">
        <f>""</f>
        <v/>
      </c>
      <c r="H71" s="1" t="str">
        <f>""</f>
        <v/>
      </c>
      <c r="I71" s="1" t="str">
        <f>""</f>
        <v/>
      </c>
      <c r="J71" s="1" t="str">
        <f>""</f>
        <v/>
      </c>
      <c r="K71" s="1" t="str">
        <f>""</f>
        <v/>
      </c>
      <c r="L71" s="1" t="str">
        <f>""</f>
        <v/>
      </c>
      <c r="M71" s="1" t="str">
        <f>""</f>
        <v/>
      </c>
      <c r="N71" s="1" t="str">
        <f>""</f>
        <v/>
      </c>
      <c r="O71" s="1" t="str">
        <f>""</f>
        <v/>
      </c>
    </row>
    <row r="72" spans="1:15" x14ac:dyDescent="0.2">
      <c r="A72" s="1">
        <f t="shared" si="6"/>
        <v>6</v>
      </c>
      <c r="B72" s="1" t="str">
        <f ca="1">OFFSET(ChannelSetup!$C$8,$A72,0)</f>
        <v>Amplitude - Tremolo - depth in dB (peak to trough)</v>
      </c>
      <c r="C72" s="1">
        <f ca="1">OFFSET(ChannelSetup!$D$8,$A72,0)</f>
        <v>-151</v>
      </c>
      <c r="D72" s="1">
        <f t="shared" si="7"/>
        <v>4</v>
      </c>
      <c r="E72" s="1" t="str">
        <f>""</f>
        <v/>
      </c>
      <c r="F72" s="1">
        <f ca="1">OFFSET(ChannelSetup!$D$8,$A72,$D72)</f>
        <v>0</v>
      </c>
      <c r="G72" s="1" t="str">
        <f>""</f>
        <v/>
      </c>
      <c r="H72" s="1" t="str">
        <f>""</f>
        <v/>
      </c>
      <c r="I72" s="1" t="str">
        <f>""</f>
        <v/>
      </c>
      <c r="J72" s="1" t="str">
        <f>""</f>
        <v/>
      </c>
      <c r="K72" s="1" t="str">
        <f>""</f>
        <v/>
      </c>
      <c r="L72" s="1" t="str">
        <f>""</f>
        <v/>
      </c>
      <c r="M72" s="1" t="str">
        <f>""</f>
        <v/>
      </c>
      <c r="N72" s="1" t="str">
        <f>""</f>
        <v/>
      </c>
      <c r="O72" s="1" t="str">
        <f>""</f>
        <v/>
      </c>
    </row>
    <row r="73" spans="1:15" x14ac:dyDescent="0.2">
      <c r="A73" s="1">
        <f t="shared" si="6"/>
        <v>7</v>
      </c>
      <c r="B73" s="1" t="str">
        <f ca="1">OFFSET(ChannelSetup!$C$8,$A73,0)</f>
        <v>Frequency - Noise Sample Length (make 0 to switch this off)</v>
      </c>
      <c r="C73" s="1">
        <f ca="1">OFFSET(ChannelSetup!$D$8,$A73,0)</f>
        <v>-200</v>
      </c>
      <c r="D73" s="1">
        <f t="shared" si="7"/>
        <v>4</v>
      </c>
      <c r="E73" s="1" t="str">
        <f>""</f>
        <v/>
      </c>
      <c r="F73" s="1">
        <f ca="1">OFFSET(ChannelSetup!$D$8,$A73,$D73)</f>
        <v>0</v>
      </c>
      <c r="G73" s="1" t="str">
        <f>""</f>
        <v/>
      </c>
      <c r="H73" s="1" t="str">
        <f>""</f>
        <v/>
      </c>
      <c r="I73" s="1" t="str">
        <f>""</f>
        <v/>
      </c>
      <c r="J73" s="1" t="str">
        <f>""</f>
        <v/>
      </c>
      <c r="K73" s="1" t="str">
        <f>""</f>
        <v/>
      </c>
      <c r="L73" s="1" t="str">
        <f>""</f>
        <v/>
      </c>
      <c r="M73" s="1" t="str">
        <f>""</f>
        <v/>
      </c>
      <c r="N73" s="1" t="str">
        <f>""</f>
        <v/>
      </c>
      <c r="O73" s="1" t="str">
        <f>""</f>
        <v/>
      </c>
    </row>
    <row r="74" spans="1:15" x14ac:dyDescent="0.2">
      <c r="A74" s="1">
        <f t="shared" si="6"/>
        <v>8</v>
      </c>
      <c r="B74" s="1" t="str">
        <f ca="1">OFFSET(ChannelSetup!$C$8,$A74,0)</f>
        <v>Filter Type - 0 is off</v>
      </c>
      <c r="C74" s="1">
        <f ca="1">OFFSET(ChannelSetup!$D$8,$A74,0)</f>
        <v>-350</v>
      </c>
      <c r="D74" s="1">
        <f t="shared" si="7"/>
        <v>4</v>
      </c>
      <c r="E74" s="1" t="str">
        <f>""</f>
        <v/>
      </c>
      <c r="F74" s="1">
        <f ca="1">OFFSET(ChannelSetup!$D$8,$A74,$D74)</f>
        <v>0</v>
      </c>
      <c r="G74" s="1" t="str">
        <f>""</f>
        <v/>
      </c>
      <c r="H74" s="1" t="str">
        <f>""</f>
        <v/>
      </c>
      <c r="I74" s="1" t="str">
        <f>""</f>
        <v/>
      </c>
      <c r="J74" s="1" t="str">
        <f>""</f>
        <v/>
      </c>
      <c r="K74" s="1" t="str">
        <f>""</f>
        <v/>
      </c>
      <c r="L74" s="1" t="str">
        <f>""</f>
        <v/>
      </c>
      <c r="M74" s="1" t="str">
        <f>""</f>
        <v/>
      </c>
      <c r="N74" s="1" t="str">
        <f>""</f>
        <v/>
      </c>
      <c r="O74" s="1" t="str">
        <f>""</f>
        <v/>
      </c>
    </row>
    <row r="75" spans="1:15" x14ac:dyDescent="0.2">
      <c r="A75" s="1">
        <f t="shared" si="6"/>
        <v>9</v>
      </c>
      <c r="B75" s="1" t="str">
        <f ca="1">OFFSET(ChannelSetup!$C$8,$A75,0)</f>
        <v>Voice Type - 0 is none selected - overrides waveform (-400)</v>
      </c>
      <c r="C75" s="1">
        <f ca="1">OFFSET(ChannelSetup!$D$8,$A75,0)</f>
        <v>-450</v>
      </c>
      <c r="D75" s="1">
        <f t="shared" si="7"/>
        <v>4</v>
      </c>
      <c r="E75" s="1" t="str">
        <f>""</f>
        <v/>
      </c>
      <c r="F75" s="1">
        <f ca="1">OFFSET(ChannelSetup!$D$8,$A75,$D75)</f>
        <v>3</v>
      </c>
      <c r="G75" s="1" t="str">
        <f>""</f>
        <v/>
      </c>
      <c r="H75" s="1" t="str">
        <f>""</f>
        <v/>
      </c>
      <c r="I75" s="1" t="str">
        <f>""</f>
        <v/>
      </c>
      <c r="J75" s="1" t="str">
        <f>""</f>
        <v/>
      </c>
      <c r="K75" s="1" t="str">
        <f>""</f>
        <v/>
      </c>
      <c r="L75" s="1" t="str">
        <f>""</f>
        <v/>
      </c>
      <c r="M75" s="1" t="str">
        <f>""</f>
        <v/>
      </c>
      <c r="N75" s="1" t="str">
        <f>""</f>
        <v/>
      </c>
      <c r="O75" s="1" t="str">
        <f>""</f>
        <v/>
      </c>
    </row>
    <row r="76" spans="1:15" x14ac:dyDescent="0.2">
      <c r="A76" s="1">
        <f t="shared" si="6"/>
        <v>10</v>
      </c>
      <c r="B76" s="1" t="str">
        <f ca="1">OFFSET(ChannelSetup!$C$8,$A76,0)</f>
        <v>Waveform - Select Type (0 Sine / 1 Sawtooth / 2 Square / 3 Triangle / 4 Trapezium / 5 Square5 / 6 Square Random. Overridden by -450 Voice Type)</v>
      </c>
      <c r="C76" s="1">
        <f ca="1">OFFSET(ChannelSetup!$D$8,$A76,0)</f>
        <v>-400</v>
      </c>
      <c r="D76" s="1">
        <f t="shared" si="7"/>
        <v>4</v>
      </c>
      <c r="E76" s="1" t="str">
        <f>""</f>
        <v/>
      </c>
      <c r="F76" s="1">
        <f ca="1">OFFSET(ChannelSetup!$D$8,$A76,$D76)</f>
        <v>0</v>
      </c>
      <c r="G76" s="1" t="str">
        <f>""</f>
        <v/>
      </c>
      <c r="H76" s="1" t="str">
        <f>""</f>
        <v/>
      </c>
      <c r="I76" s="1" t="str">
        <f>""</f>
        <v/>
      </c>
      <c r="J76" s="1" t="str">
        <f>""</f>
        <v/>
      </c>
      <c r="K76" s="1" t="str">
        <f>""</f>
        <v/>
      </c>
      <c r="L76" s="1" t="str">
        <f>""</f>
        <v/>
      </c>
      <c r="M76" s="1" t="str">
        <f>""</f>
        <v/>
      </c>
      <c r="N76" s="1" t="str">
        <f>""</f>
        <v/>
      </c>
      <c r="O76" s="1" t="str">
        <f>""</f>
        <v/>
      </c>
    </row>
    <row r="77" spans="1:15" x14ac:dyDescent="0.2">
      <c r="A77" s="1">
        <f t="shared" si="6"/>
        <v>11</v>
      </c>
      <c r="B77" s="1" t="str">
        <f ca="1">OFFSET(ChannelSetup!$C$8,$A77,0)</f>
        <v>Mute Channel (blank to play 1 to mute)</v>
      </c>
      <c r="C77" s="1">
        <f ca="1">OFFSET(ChannelSetup!$D$8,$A77,0)</f>
        <v>-500</v>
      </c>
      <c r="D77" s="1">
        <f t="shared" si="7"/>
        <v>4</v>
      </c>
      <c r="E77" s="1" t="str">
        <f>""</f>
        <v/>
      </c>
      <c r="F77" s="1">
        <f ca="1">OFFSET(ChannelSetup!$D$8,$A77,$D77)</f>
        <v>1</v>
      </c>
      <c r="G77" s="1" t="str">
        <f>""</f>
        <v/>
      </c>
      <c r="H77" s="1" t="str">
        <f>""</f>
        <v/>
      </c>
      <c r="I77" s="1" t="str">
        <f>""</f>
        <v/>
      </c>
      <c r="J77" s="1" t="str">
        <f>""</f>
        <v/>
      </c>
      <c r="K77" s="1" t="str">
        <f>""</f>
        <v/>
      </c>
      <c r="L77" s="1" t="str">
        <f>""</f>
        <v/>
      </c>
      <c r="M77" s="1" t="str">
        <f>""</f>
        <v/>
      </c>
      <c r="N77" s="1" t="str">
        <f>""</f>
        <v/>
      </c>
      <c r="O77" s="1" t="str">
        <f>""</f>
        <v/>
      </c>
    </row>
    <row r="78" spans="1:15" x14ac:dyDescent="0.2">
      <c r="A78" s="1">
        <f t="shared" si="6"/>
        <v>12</v>
      </c>
      <c r="B78" s="1" t="str">
        <f ca="1">OFFSET(ChannelSetup!$C$8,$A78,0)</f>
        <v>(empty function 12)</v>
      </c>
      <c r="C78" s="1">
        <f ca="1">OFFSET(ChannelSetup!$D$8,$A78,0)</f>
        <v>0</v>
      </c>
      <c r="D78" s="1">
        <f t="shared" si="7"/>
        <v>4</v>
      </c>
      <c r="E78" s="1" t="str">
        <f>""</f>
        <v/>
      </c>
      <c r="F78" s="1">
        <f ca="1">OFFSET(ChannelSetup!$D$8,$A78,$D78)</f>
        <v>0</v>
      </c>
      <c r="G78" s="1" t="str">
        <f>""</f>
        <v/>
      </c>
      <c r="H78" s="1" t="str">
        <f>""</f>
        <v/>
      </c>
      <c r="I78" s="1" t="str">
        <f>""</f>
        <v/>
      </c>
      <c r="J78" s="1" t="str">
        <f>""</f>
        <v/>
      </c>
      <c r="K78" s="1" t="str">
        <f>""</f>
        <v/>
      </c>
      <c r="L78" s="1" t="str">
        <f>""</f>
        <v/>
      </c>
      <c r="M78" s="1" t="str">
        <f>""</f>
        <v/>
      </c>
      <c r="N78" s="1" t="str">
        <f>""</f>
        <v/>
      </c>
      <c r="O78" s="1" t="str">
        <f>""</f>
        <v/>
      </c>
    </row>
    <row r="79" spans="1:15" x14ac:dyDescent="0.2">
      <c r="A79" s="1">
        <f t="shared" si="6"/>
        <v>13</v>
      </c>
      <c r="B79" s="1" t="str">
        <f ca="1">OFFSET(ChannelSetup!$C$8,$A79,0)</f>
        <v>(empty function 13)</v>
      </c>
      <c r="C79" s="1">
        <f ca="1">OFFSET(ChannelSetup!$D$8,$A79,0)</f>
        <v>0</v>
      </c>
      <c r="D79" s="1">
        <f t="shared" si="7"/>
        <v>4</v>
      </c>
      <c r="E79" s="1" t="str">
        <f>""</f>
        <v/>
      </c>
      <c r="F79" s="1">
        <f ca="1">OFFSET(ChannelSetup!$D$8,$A79,$D79)</f>
        <v>0</v>
      </c>
      <c r="G79" s="1" t="str">
        <f>""</f>
        <v/>
      </c>
      <c r="H79" s="1" t="str">
        <f>""</f>
        <v/>
      </c>
      <c r="I79" s="1" t="str">
        <f>""</f>
        <v/>
      </c>
      <c r="J79" s="1" t="str">
        <f>""</f>
        <v/>
      </c>
      <c r="K79" s="1" t="str">
        <f>""</f>
        <v/>
      </c>
      <c r="L79" s="1" t="str">
        <f>""</f>
        <v/>
      </c>
      <c r="M79" s="1" t="str">
        <f>""</f>
        <v/>
      </c>
      <c r="N79" s="1" t="str">
        <f>""</f>
        <v/>
      </c>
      <c r="O79" s="1" t="str">
        <f>""</f>
        <v/>
      </c>
    </row>
    <row r="80" spans="1:15" x14ac:dyDescent="0.2">
      <c r="A80" s="1">
        <f t="shared" si="6"/>
        <v>14</v>
      </c>
      <c r="B80" s="1" t="str">
        <f ca="1">OFFSET(ChannelSetup!$C$8,$A80,0)</f>
        <v>(empty function 14)</v>
      </c>
      <c r="C80" s="1">
        <f ca="1">OFFSET(ChannelSetup!$D$8,$A80,0)</f>
        <v>0</v>
      </c>
      <c r="D80" s="1">
        <f t="shared" si="7"/>
        <v>4</v>
      </c>
      <c r="E80" s="1" t="str">
        <f>""</f>
        <v/>
      </c>
      <c r="F80" s="1">
        <f ca="1">OFFSET(ChannelSetup!$D$8,$A80,$D80)</f>
        <v>0</v>
      </c>
      <c r="G80" s="1" t="str">
        <f>""</f>
        <v/>
      </c>
      <c r="H80" s="1" t="str">
        <f>""</f>
        <v/>
      </c>
      <c r="I80" s="1" t="str">
        <f>""</f>
        <v/>
      </c>
      <c r="J80" s="1" t="str">
        <f>""</f>
        <v/>
      </c>
      <c r="K80" s="1" t="str">
        <f>""</f>
        <v/>
      </c>
      <c r="L80" s="1" t="str">
        <f>""</f>
        <v/>
      </c>
      <c r="M80" s="1" t="str">
        <f>""</f>
        <v/>
      </c>
      <c r="N80" s="1" t="str">
        <f>""</f>
        <v/>
      </c>
      <c r="O80" s="1" t="str">
        <f>""</f>
        <v/>
      </c>
    </row>
    <row r="81" spans="1:15" x14ac:dyDescent="0.2">
      <c r="A81" t="s">
        <v>56</v>
      </c>
      <c r="B81" s="3" t="str">
        <f ca="1">"Channel " &amp; $D82 &amp; " - " &amp;OFFSET(ChannelSetup!$E$3,0,$D82-1)</f>
        <v>Channel 5 - Lead 1</v>
      </c>
    </row>
    <row r="82" spans="1:15" x14ac:dyDescent="0.2">
      <c r="A82" s="2">
        <v>1</v>
      </c>
      <c r="B82" s="1" t="str">
        <f ca="1">OFFSET(ChannelSetup!$C$8,$A82,0)</f>
        <v>Amplitude - Decay - dB peak (in seconds)</v>
      </c>
      <c r="C82" s="1">
        <f ca="1">OFFSET(ChannelSetup!$D$8,$A82,0)</f>
        <v>-100</v>
      </c>
      <c r="D82" s="8">
        <f t="shared" ref="D82" si="9">D67+1</f>
        <v>5</v>
      </c>
      <c r="E82" s="1" t="str">
        <f>""</f>
        <v/>
      </c>
      <c r="F82" s="1">
        <f ca="1">OFFSET(ChannelSetup!$D$8,$A82,$D82)</f>
        <v>0.02</v>
      </c>
      <c r="G82" s="1" t="str">
        <f>""</f>
        <v/>
      </c>
      <c r="H82" s="1" t="str">
        <f>""</f>
        <v/>
      </c>
      <c r="I82" s="1" t="str">
        <f>""</f>
        <v/>
      </c>
      <c r="J82" s="1" t="str">
        <f>""</f>
        <v/>
      </c>
      <c r="K82" s="1" t="str">
        <f>""</f>
        <v/>
      </c>
      <c r="L82" s="1" t="str">
        <f>""</f>
        <v/>
      </c>
      <c r="M82" s="1" t="str">
        <f>""</f>
        <v/>
      </c>
      <c r="N82" s="1" t="str">
        <f>""</f>
        <v/>
      </c>
      <c r="O82" s="1" t="str">
        <f>""</f>
        <v/>
      </c>
    </row>
    <row r="83" spans="1:15" x14ac:dyDescent="0.2">
      <c r="A83" s="1">
        <f t="shared" si="6"/>
        <v>2</v>
      </c>
      <c r="B83" s="1" t="str">
        <f ca="1">OFFSET(ChannelSetup!$C$8,$A83,0)</f>
        <v>Amplitude - Decay - decay rate in dB/s</v>
      </c>
      <c r="C83" s="1">
        <f ca="1">OFFSET(ChannelSetup!$D$8,$A83,0)</f>
        <v>-101</v>
      </c>
      <c r="D83" s="1">
        <f t="shared" si="7"/>
        <v>5</v>
      </c>
      <c r="E83" s="1" t="str">
        <f>""</f>
        <v/>
      </c>
      <c r="F83" s="1">
        <f ca="1">OFFSET(ChannelSetup!$D$8,$A83,$D83)</f>
        <v>16</v>
      </c>
      <c r="G83" s="1" t="str">
        <f>""</f>
        <v/>
      </c>
      <c r="H83" s="1" t="str">
        <f>""</f>
        <v/>
      </c>
      <c r="I83" s="1" t="str">
        <f>""</f>
        <v/>
      </c>
      <c r="J83" s="1" t="str">
        <f>""</f>
        <v/>
      </c>
      <c r="K83" s="1" t="str">
        <f>""</f>
        <v/>
      </c>
      <c r="L83" s="1" t="str">
        <f>""</f>
        <v/>
      </c>
      <c r="M83" s="1" t="str">
        <f>""</f>
        <v/>
      </c>
      <c r="N83" s="1" t="str">
        <f>""</f>
        <v/>
      </c>
      <c r="O83" s="1" t="str">
        <f>""</f>
        <v/>
      </c>
    </row>
    <row r="84" spans="1:15" x14ac:dyDescent="0.2">
      <c r="A84" s="1">
        <f t="shared" si="6"/>
        <v>3</v>
      </c>
      <c r="B84" s="1" t="str">
        <f ca="1">OFFSET(ChannelSetup!$C$8,$A84,0)</f>
        <v>Amplitude - Decay - reference frequency (Hz)</v>
      </c>
      <c r="C84" s="1">
        <f ca="1">OFFSET(ChannelSetup!$D$8,$A84,0)</f>
        <v>-102</v>
      </c>
      <c r="D84" s="1">
        <f t="shared" si="7"/>
        <v>5</v>
      </c>
      <c r="E84" s="1" t="str">
        <f>""</f>
        <v/>
      </c>
      <c r="F84" s="1">
        <f ca="1">OFFSET(ChannelSetup!$D$8,$A84,$D84)</f>
        <v>256</v>
      </c>
      <c r="G84" s="1" t="str">
        <f>""</f>
        <v/>
      </c>
      <c r="H84" s="1" t="str">
        <f>""</f>
        <v/>
      </c>
      <c r="I84" s="1" t="str">
        <f>""</f>
        <v/>
      </c>
      <c r="J84" s="1" t="str">
        <f>""</f>
        <v/>
      </c>
      <c r="K84" s="1" t="str">
        <f>""</f>
        <v/>
      </c>
      <c r="L84" s="1" t="str">
        <f>""</f>
        <v/>
      </c>
      <c r="M84" s="1" t="str">
        <f>""</f>
        <v/>
      </c>
      <c r="N84" s="1" t="str">
        <f>""</f>
        <v/>
      </c>
      <c r="O84" s="1" t="str">
        <f>""</f>
        <v/>
      </c>
    </row>
    <row r="85" spans="1:15" x14ac:dyDescent="0.2">
      <c r="A85" s="1">
        <f t="shared" si="6"/>
        <v>4</v>
      </c>
      <c r="B85" s="1" t="str">
        <f ca="1">OFFSET(ChannelSetup!$C$8,$A85,0)</f>
        <v>Amplitude - Decay - power rule</v>
      </c>
      <c r="C85" s="1">
        <f ca="1">OFFSET(ChannelSetup!$D$8,$A85,0)</f>
        <v>-103</v>
      </c>
      <c r="D85" s="1">
        <f t="shared" si="7"/>
        <v>5</v>
      </c>
      <c r="E85" s="1" t="str">
        <f>""</f>
        <v/>
      </c>
      <c r="F85" s="1">
        <f ca="1">OFFSET(ChannelSetup!$D$8,$A85,$D85)</f>
        <v>0.5</v>
      </c>
      <c r="G85" s="1" t="str">
        <f>""</f>
        <v/>
      </c>
      <c r="H85" s="1" t="str">
        <f>""</f>
        <v/>
      </c>
      <c r="I85" s="1" t="str">
        <f>""</f>
        <v/>
      </c>
      <c r="J85" s="1" t="str">
        <f>""</f>
        <v/>
      </c>
      <c r="K85" s="1" t="str">
        <f>""</f>
        <v/>
      </c>
      <c r="L85" s="1" t="str">
        <f>""</f>
        <v/>
      </c>
      <c r="M85" s="1" t="str">
        <f>""</f>
        <v/>
      </c>
      <c r="N85" s="1" t="str">
        <f>""</f>
        <v/>
      </c>
      <c r="O85" s="1" t="str">
        <f>""</f>
        <v/>
      </c>
    </row>
    <row r="86" spans="1:15" x14ac:dyDescent="0.2">
      <c r="A86" s="1">
        <f t="shared" si="6"/>
        <v>5</v>
      </c>
      <c r="B86" s="1" t="str">
        <f ca="1">OFFSET(ChannelSetup!$C$8,$A86,0)</f>
        <v>Amplitude - Tremolo - period in beats</v>
      </c>
      <c r="C86" s="1">
        <f ca="1">OFFSET(ChannelSetup!$D$8,$A86,0)</f>
        <v>-150</v>
      </c>
      <c r="D86" s="1">
        <f t="shared" si="7"/>
        <v>5</v>
      </c>
      <c r="E86" s="1" t="str">
        <f>""</f>
        <v/>
      </c>
      <c r="F86" s="1">
        <f ca="1">OFFSET(ChannelSetup!$D$8,$A86,$D86)</f>
        <v>1</v>
      </c>
      <c r="G86" s="1" t="str">
        <f>""</f>
        <v/>
      </c>
      <c r="H86" s="1" t="str">
        <f>""</f>
        <v/>
      </c>
      <c r="I86" s="1" t="str">
        <f>""</f>
        <v/>
      </c>
      <c r="J86" s="1" t="str">
        <f>""</f>
        <v/>
      </c>
      <c r="K86" s="1" t="str">
        <f>""</f>
        <v/>
      </c>
      <c r="L86" s="1" t="str">
        <f>""</f>
        <v/>
      </c>
      <c r="M86" s="1" t="str">
        <f>""</f>
        <v/>
      </c>
      <c r="N86" s="1" t="str">
        <f>""</f>
        <v/>
      </c>
      <c r="O86" s="1" t="str">
        <f>""</f>
        <v/>
      </c>
    </row>
    <row r="87" spans="1:15" x14ac:dyDescent="0.2">
      <c r="A87" s="1">
        <f t="shared" si="6"/>
        <v>6</v>
      </c>
      <c r="B87" s="1" t="str">
        <f ca="1">OFFSET(ChannelSetup!$C$8,$A87,0)</f>
        <v>Amplitude - Tremolo - depth in dB (peak to trough)</v>
      </c>
      <c r="C87" s="1">
        <f ca="1">OFFSET(ChannelSetup!$D$8,$A87,0)</f>
        <v>-151</v>
      </c>
      <c r="D87" s="1">
        <f t="shared" si="7"/>
        <v>5</v>
      </c>
      <c r="E87" s="1" t="str">
        <f>""</f>
        <v/>
      </c>
      <c r="F87" s="1">
        <f ca="1">OFFSET(ChannelSetup!$D$8,$A87,$D87)</f>
        <v>0</v>
      </c>
      <c r="G87" s="1" t="str">
        <f>""</f>
        <v/>
      </c>
      <c r="H87" s="1" t="str">
        <f>""</f>
        <v/>
      </c>
      <c r="I87" s="1" t="str">
        <f>""</f>
        <v/>
      </c>
      <c r="J87" s="1" t="str">
        <f>""</f>
        <v/>
      </c>
      <c r="K87" s="1" t="str">
        <f>""</f>
        <v/>
      </c>
      <c r="L87" s="1" t="str">
        <f>""</f>
        <v/>
      </c>
      <c r="M87" s="1" t="str">
        <f>""</f>
        <v/>
      </c>
      <c r="N87" s="1" t="str">
        <f>""</f>
        <v/>
      </c>
      <c r="O87" s="1" t="str">
        <f>""</f>
        <v/>
      </c>
    </row>
    <row r="88" spans="1:15" x14ac:dyDescent="0.2">
      <c r="A88" s="1">
        <f t="shared" si="6"/>
        <v>7</v>
      </c>
      <c r="B88" s="1" t="str">
        <f ca="1">OFFSET(ChannelSetup!$C$8,$A88,0)</f>
        <v>Frequency - Noise Sample Length (make 0 to switch this off)</v>
      </c>
      <c r="C88" s="1">
        <f ca="1">OFFSET(ChannelSetup!$D$8,$A88,0)</f>
        <v>-200</v>
      </c>
      <c r="D88" s="1">
        <f t="shared" si="7"/>
        <v>5</v>
      </c>
      <c r="E88" s="1" t="str">
        <f>""</f>
        <v/>
      </c>
      <c r="F88" s="1">
        <f ca="1">OFFSET(ChannelSetup!$D$8,$A88,$D88)</f>
        <v>0</v>
      </c>
      <c r="G88" s="1" t="str">
        <f>""</f>
        <v/>
      </c>
      <c r="H88" s="1" t="str">
        <f>""</f>
        <v/>
      </c>
      <c r="I88" s="1" t="str">
        <f>""</f>
        <v/>
      </c>
      <c r="J88" s="1" t="str">
        <f>""</f>
        <v/>
      </c>
      <c r="K88" s="1" t="str">
        <f>""</f>
        <v/>
      </c>
      <c r="L88" s="1" t="str">
        <f>""</f>
        <v/>
      </c>
      <c r="M88" s="1" t="str">
        <f>""</f>
        <v/>
      </c>
      <c r="N88" s="1" t="str">
        <f>""</f>
        <v/>
      </c>
      <c r="O88" s="1" t="str">
        <f>""</f>
        <v/>
      </c>
    </row>
    <row r="89" spans="1:15" x14ac:dyDescent="0.2">
      <c r="A89" s="1">
        <f t="shared" si="6"/>
        <v>8</v>
      </c>
      <c r="B89" s="1" t="str">
        <f ca="1">OFFSET(ChannelSetup!$C$8,$A89,0)</f>
        <v>Filter Type - 0 is off</v>
      </c>
      <c r="C89" s="1">
        <f ca="1">OFFSET(ChannelSetup!$D$8,$A89,0)</f>
        <v>-350</v>
      </c>
      <c r="D89" s="1">
        <f t="shared" si="7"/>
        <v>5</v>
      </c>
      <c r="E89" s="1" t="str">
        <f>""</f>
        <v/>
      </c>
      <c r="F89" s="1">
        <f ca="1">OFFSET(ChannelSetup!$D$8,$A89,$D89)</f>
        <v>0</v>
      </c>
      <c r="G89" s="1" t="str">
        <f>""</f>
        <v/>
      </c>
      <c r="H89" s="1" t="str">
        <f>""</f>
        <v/>
      </c>
      <c r="I89" s="1" t="str">
        <f>""</f>
        <v/>
      </c>
      <c r="J89" s="1" t="str">
        <f>""</f>
        <v/>
      </c>
      <c r="K89" s="1" t="str">
        <f>""</f>
        <v/>
      </c>
      <c r="L89" s="1" t="str">
        <f>""</f>
        <v/>
      </c>
      <c r="M89" s="1" t="str">
        <f>""</f>
        <v/>
      </c>
      <c r="N89" s="1" t="str">
        <f>""</f>
        <v/>
      </c>
      <c r="O89" s="1" t="str">
        <f>""</f>
        <v/>
      </c>
    </row>
    <row r="90" spans="1:15" x14ac:dyDescent="0.2">
      <c r="A90" s="1">
        <f t="shared" si="6"/>
        <v>9</v>
      </c>
      <c r="B90" s="1" t="str">
        <f ca="1">OFFSET(ChannelSetup!$C$8,$A90,0)</f>
        <v>Voice Type - 0 is none selected - overrides waveform (-400)</v>
      </c>
      <c r="C90" s="1">
        <f ca="1">OFFSET(ChannelSetup!$D$8,$A90,0)</f>
        <v>-450</v>
      </c>
      <c r="D90" s="1">
        <f t="shared" si="7"/>
        <v>5</v>
      </c>
      <c r="E90" s="1" t="str">
        <f>""</f>
        <v/>
      </c>
      <c r="F90" s="1">
        <f ca="1">OFFSET(ChannelSetup!$D$8,$A90,$D90)</f>
        <v>4</v>
      </c>
      <c r="G90" s="1" t="str">
        <f>""</f>
        <v/>
      </c>
      <c r="H90" s="1" t="str">
        <f>""</f>
        <v/>
      </c>
      <c r="I90" s="1" t="str">
        <f>""</f>
        <v/>
      </c>
      <c r="J90" s="1" t="str">
        <f>""</f>
        <v/>
      </c>
      <c r="K90" s="1" t="str">
        <f>""</f>
        <v/>
      </c>
      <c r="L90" s="1" t="str">
        <f>""</f>
        <v/>
      </c>
      <c r="M90" s="1" t="str">
        <f>""</f>
        <v/>
      </c>
      <c r="N90" s="1" t="str">
        <f>""</f>
        <v/>
      </c>
      <c r="O90" s="1" t="str">
        <f>""</f>
        <v/>
      </c>
    </row>
    <row r="91" spans="1:15" x14ac:dyDescent="0.2">
      <c r="A91" s="1">
        <f t="shared" si="6"/>
        <v>10</v>
      </c>
      <c r="B91" s="1" t="str">
        <f ca="1">OFFSET(ChannelSetup!$C$8,$A91,0)</f>
        <v>Waveform - Select Type (0 Sine / 1 Sawtooth / 2 Square / 3 Triangle / 4 Trapezium / 5 Square5 / 6 Square Random. Overridden by -450 Voice Type)</v>
      </c>
      <c r="C91" s="1">
        <f ca="1">OFFSET(ChannelSetup!$D$8,$A91,0)</f>
        <v>-400</v>
      </c>
      <c r="D91" s="1">
        <f t="shared" si="7"/>
        <v>5</v>
      </c>
      <c r="E91" s="1" t="str">
        <f>""</f>
        <v/>
      </c>
      <c r="F91" s="1">
        <f ca="1">OFFSET(ChannelSetup!$D$8,$A91,$D91)</f>
        <v>0</v>
      </c>
      <c r="G91" s="1" t="str">
        <f>""</f>
        <v/>
      </c>
      <c r="H91" s="1" t="str">
        <f>""</f>
        <v/>
      </c>
      <c r="I91" s="1" t="str">
        <f>""</f>
        <v/>
      </c>
      <c r="J91" s="1" t="str">
        <f>""</f>
        <v/>
      </c>
      <c r="K91" s="1" t="str">
        <f>""</f>
        <v/>
      </c>
      <c r="L91" s="1" t="str">
        <f>""</f>
        <v/>
      </c>
      <c r="M91" s="1" t="str">
        <f>""</f>
        <v/>
      </c>
      <c r="N91" s="1" t="str">
        <f>""</f>
        <v/>
      </c>
      <c r="O91" s="1" t="str">
        <f>""</f>
        <v/>
      </c>
    </row>
    <row r="92" spans="1:15" x14ac:dyDescent="0.2">
      <c r="A92" s="1">
        <f t="shared" si="6"/>
        <v>11</v>
      </c>
      <c r="B92" s="1" t="str">
        <f ca="1">OFFSET(ChannelSetup!$C$8,$A92,0)</f>
        <v>Mute Channel (blank to play 1 to mute)</v>
      </c>
      <c r="C92" s="1">
        <f ca="1">OFFSET(ChannelSetup!$D$8,$A92,0)</f>
        <v>-500</v>
      </c>
      <c r="D92" s="1">
        <f t="shared" si="7"/>
        <v>5</v>
      </c>
      <c r="E92" s="1" t="str">
        <f>""</f>
        <v/>
      </c>
      <c r="F92" s="1">
        <f ca="1">OFFSET(ChannelSetup!$D$8,$A92,$D92)</f>
        <v>1</v>
      </c>
      <c r="G92" s="1" t="str">
        <f>""</f>
        <v/>
      </c>
      <c r="H92" s="1" t="str">
        <f>""</f>
        <v/>
      </c>
      <c r="I92" s="1" t="str">
        <f>""</f>
        <v/>
      </c>
      <c r="J92" s="1" t="str">
        <f>""</f>
        <v/>
      </c>
      <c r="K92" s="1" t="str">
        <f>""</f>
        <v/>
      </c>
      <c r="L92" s="1" t="str">
        <f>""</f>
        <v/>
      </c>
      <c r="M92" s="1" t="str">
        <f>""</f>
        <v/>
      </c>
      <c r="N92" s="1" t="str">
        <f>""</f>
        <v/>
      </c>
      <c r="O92" s="1" t="str">
        <f>""</f>
        <v/>
      </c>
    </row>
    <row r="93" spans="1:15" x14ac:dyDescent="0.2">
      <c r="A93" s="1">
        <f t="shared" si="6"/>
        <v>12</v>
      </c>
      <c r="B93" s="1" t="str">
        <f ca="1">OFFSET(ChannelSetup!$C$8,$A93,0)</f>
        <v>(empty function 12)</v>
      </c>
      <c r="C93" s="1">
        <f ca="1">OFFSET(ChannelSetup!$D$8,$A93,0)</f>
        <v>0</v>
      </c>
      <c r="D93" s="1">
        <f t="shared" si="7"/>
        <v>5</v>
      </c>
      <c r="E93" s="1" t="str">
        <f>""</f>
        <v/>
      </c>
      <c r="F93" s="1">
        <f ca="1">OFFSET(ChannelSetup!$D$8,$A93,$D93)</f>
        <v>0</v>
      </c>
      <c r="G93" s="1" t="str">
        <f>""</f>
        <v/>
      </c>
      <c r="H93" s="1" t="str">
        <f>""</f>
        <v/>
      </c>
      <c r="I93" s="1" t="str">
        <f>""</f>
        <v/>
      </c>
      <c r="J93" s="1" t="str">
        <f>""</f>
        <v/>
      </c>
      <c r="K93" s="1" t="str">
        <f>""</f>
        <v/>
      </c>
      <c r="L93" s="1" t="str">
        <f>""</f>
        <v/>
      </c>
      <c r="M93" s="1" t="str">
        <f>""</f>
        <v/>
      </c>
      <c r="N93" s="1" t="str">
        <f>""</f>
        <v/>
      </c>
      <c r="O93" s="1" t="str">
        <f>""</f>
        <v/>
      </c>
    </row>
    <row r="94" spans="1:15" x14ac:dyDescent="0.2">
      <c r="A94" s="1">
        <f t="shared" si="6"/>
        <v>13</v>
      </c>
      <c r="B94" s="1" t="str">
        <f ca="1">OFFSET(ChannelSetup!$C$8,$A94,0)</f>
        <v>(empty function 13)</v>
      </c>
      <c r="C94" s="1">
        <f ca="1">OFFSET(ChannelSetup!$D$8,$A94,0)</f>
        <v>0</v>
      </c>
      <c r="D94" s="1">
        <f t="shared" si="7"/>
        <v>5</v>
      </c>
      <c r="E94" s="1" t="str">
        <f>""</f>
        <v/>
      </c>
      <c r="F94" s="1">
        <f ca="1">OFFSET(ChannelSetup!$D$8,$A94,$D94)</f>
        <v>0</v>
      </c>
      <c r="G94" s="1" t="str">
        <f>""</f>
        <v/>
      </c>
      <c r="H94" s="1" t="str">
        <f>""</f>
        <v/>
      </c>
      <c r="I94" s="1" t="str">
        <f>""</f>
        <v/>
      </c>
      <c r="J94" s="1" t="str">
        <f>""</f>
        <v/>
      </c>
      <c r="K94" s="1" t="str">
        <f>""</f>
        <v/>
      </c>
      <c r="L94" s="1" t="str">
        <f>""</f>
        <v/>
      </c>
      <c r="M94" s="1" t="str">
        <f>""</f>
        <v/>
      </c>
      <c r="N94" s="1" t="str">
        <f>""</f>
        <v/>
      </c>
      <c r="O94" s="1" t="str">
        <f>""</f>
        <v/>
      </c>
    </row>
    <row r="95" spans="1:15" x14ac:dyDescent="0.2">
      <c r="A95" s="1">
        <f t="shared" si="6"/>
        <v>14</v>
      </c>
      <c r="B95" s="1" t="str">
        <f ca="1">OFFSET(ChannelSetup!$C$8,$A95,0)</f>
        <v>(empty function 14)</v>
      </c>
      <c r="C95" s="1">
        <f ca="1">OFFSET(ChannelSetup!$D$8,$A95,0)</f>
        <v>0</v>
      </c>
      <c r="D95" s="1">
        <f t="shared" si="7"/>
        <v>5</v>
      </c>
      <c r="E95" s="1" t="str">
        <f>""</f>
        <v/>
      </c>
      <c r="F95" s="1">
        <f ca="1">OFFSET(ChannelSetup!$D$8,$A95,$D95)</f>
        <v>0</v>
      </c>
      <c r="G95" s="1" t="str">
        <f>""</f>
        <v/>
      </c>
      <c r="H95" s="1" t="str">
        <f>""</f>
        <v/>
      </c>
      <c r="I95" s="1" t="str">
        <f>""</f>
        <v/>
      </c>
      <c r="J95" s="1" t="str">
        <f>""</f>
        <v/>
      </c>
      <c r="K95" s="1" t="str">
        <f>""</f>
        <v/>
      </c>
      <c r="L95" s="1" t="str">
        <f>""</f>
        <v/>
      </c>
      <c r="M95" s="1" t="str">
        <f>""</f>
        <v/>
      </c>
      <c r="N95" s="1" t="str">
        <f>""</f>
        <v/>
      </c>
      <c r="O95" s="1" t="str">
        <f>""</f>
        <v/>
      </c>
    </row>
    <row r="96" spans="1:15" x14ac:dyDescent="0.2">
      <c r="A96" t="s">
        <v>56</v>
      </c>
      <c r="B96" s="3" t="str">
        <f ca="1">"Channel " &amp; $D97 &amp; " - " &amp;OFFSET(ChannelSetup!$E$3,0,$D97-1)</f>
        <v>Channel 6 - Lead 2</v>
      </c>
    </row>
    <row r="97" spans="1:15" x14ac:dyDescent="0.2">
      <c r="A97" s="2">
        <v>1</v>
      </c>
      <c r="B97" s="1" t="str">
        <f ca="1">OFFSET(ChannelSetup!$C$8,$A97,0)</f>
        <v>Amplitude - Decay - dB peak (in seconds)</v>
      </c>
      <c r="C97" s="1">
        <f ca="1">OFFSET(ChannelSetup!$D$8,$A97,0)</f>
        <v>-100</v>
      </c>
      <c r="D97" s="8">
        <f t="shared" ref="D97" si="10">D82+1</f>
        <v>6</v>
      </c>
      <c r="E97" s="1" t="str">
        <f>""</f>
        <v/>
      </c>
      <c r="F97" s="1">
        <f ca="1">OFFSET(ChannelSetup!$D$8,$A97,$D97)</f>
        <v>0.02</v>
      </c>
      <c r="G97" s="1" t="str">
        <f>""</f>
        <v/>
      </c>
      <c r="H97" s="1" t="str">
        <f>""</f>
        <v/>
      </c>
      <c r="I97" s="1" t="str">
        <f>""</f>
        <v/>
      </c>
      <c r="J97" s="1" t="str">
        <f>""</f>
        <v/>
      </c>
      <c r="K97" s="1" t="str">
        <f>""</f>
        <v/>
      </c>
      <c r="L97" s="1" t="str">
        <f>""</f>
        <v/>
      </c>
      <c r="M97" s="1" t="str">
        <f>""</f>
        <v/>
      </c>
      <c r="N97" s="1" t="str">
        <f>""</f>
        <v/>
      </c>
      <c r="O97" s="1" t="str">
        <f>""</f>
        <v/>
      </c>
    </row>
    <row r="98" spans="1:15" x14ac:dyDescent="0.2">
      <c r="A98" s="1">
        <f t="shared" si="6"/>
        <v>2</v>
      </c>
      <c r="B98" s="1" t="str">
        <f ca="1">OFFSET(ChannelSetup!$C$8,$A98,0)</f>
        <v>Amplitude - Decay - decay rate in dB/s</v>
      </c>
      <c r="C98" s="1">
        <f ca="1">OFFSET(ChannelSetup!$D$8,$A98,0)</f>
        <v>-101</v>
      </c>
      <c r="D98" s="1">
        <f t="shared" si="7"/>
        <v>6</v>
      </c>
      <c r="E98" s="1" t="str">
        <f>""</f>
        <v/>
      </c>
      <c r="F98" s="1">
        <f ca="1">OFFSET(ChannelSetup!$D$8,$A98,$D98)</f>
        <v>16</v>
      </c>
      <c r="G98" s="1" t="str">
        <f>""</f>
        <v/>
      </c>
      <c r="H98" s="1" t="str">
        <f>""</f>
        <v/>
      </c>
      <c r="I98" s="1" t="str">
        <f>""</f>
        <v/>
      </c>
      <c r="J98" s="1" t="str">
        <f>""</f>
        <v/>
      </c>
      <c r="K98" s="1" t="str">
        <f>""</f>
        <v/>
      </c>
      <c r="L98" s="1" t="str">
        <f>""</f>
        <v/>
      </c>
      <c r="M98" s="1" t="str">
        <f>""</f>
        <v/>
      </c>
      <c r="N98" s="1" t="str">
        <f>""</f>
        <v/>
      </c>
      <c r="O98" s="1" t="str">
        <f>""</f>
        <v/>
      </c>
    </row>
    <row r="99" spans="1:15" x14ac:dyDescent="0.2">
      <c r="A99" s="1">
        <f t="shared" si="6"/>
        <v>3</v>
      </c>
      <c r="B99" s="1" t="str">
        <f ca="1">OFFSET(ChannelSetup!$C$8,$A99,0)</f>
        <v>Amplitude - Decay - reference frequency (Hz)</v>
      </c>
      <c r="C99" s="1">
        <f ca="1">OFFSET(ChannelSetup!$D$8,$A99,0)</f>
        <v>-102</v>
      </c>
      <c r="D99" s="1">
        <f t="shared" si="7"/>
        <v>6</v>
      </c>
      <c r="E99" s="1" t="str">
        <f>""</f>
        <v/>
      </c>
      <c r="F99" s="1">
        <f ca="1">OFFSET(ChannelSetup!$D$8,$A99,$D99)</f>
        <v>256</v>
      </c>
      <c r="G99" s="1" t="str">
        <f>""</f>
        <v/>
      </c>
      <c r="H99" s="1" t="str">
        <f>""</f>
        <v/>
      </c>
      <c r="I99" s="1" t="str">
        <f>""</f>
        <v/>
      </c>
      <c r="J99" s="1" t="str">
        <f>""</f>
        <v/>
      </c>
      <c r="K99" s="1" t="str">
        <f>""</f>
        <v/>
      </c>
      <c r="L99" s="1" t="str">
        <f>""</f>
        <v/>
      </c>
      <c r="M99" s="1" t="str">
        <f>""</f>
        <v/>
      </c>
      <c r="N99" s="1" t="str">
        <f>""</f>
        <v/>
      </c>
      <c r="O99" s="1" t="str">
        <f>""</f>
        <v/>
      </c>
    </row>
    <row r="100" spans="1:15" x14ac:dyDescent="0.2">
      <c r="A100" s="1">
        <f t="shared" si="6"/>
        <v>4</v>
      </c>
      <c r="B100" s="1" t="str">
        <f ca="1">OFFSET(ChannelSetup!$C$8,$A100,0)</f>
        <v>Amplitude - Decay - power rule</v>
      </c>
      <c r="C100" s="1">
        <f ca="1">OFFSET(ChannelSetup!$D$8,$A100,0)</f>
        <v>-103</v>
      </c>
      <c r="D100" s="1">
        <f t="shared" si="7"/>
        <v>6</v>
      </c>
      <c r="E100" s="1" t="str">
        <f>""</f>
        <v/>
      </c>
      <c r="F100" s="1">
        <f ca="1">OFFSET(ChannelSetup!$D$8,$A100,$D100)</f>
        <v>0.5</v>
      </c>
      <c r="G100" s="1" t="str">
        <f>""</f>
        <v/>
      </c>
      <c r="H100" s="1" t="str">
        <f>""</f>
        <v/>
      </c>
      <c r="I100" s="1" t="str">
        <f>""</f>
        <v/>
      </c>
      <c r="J100" s="1" t="str">
        <f>""</f>
        <v/>
      </c>
      <c r="K100" s="1" t="str">
        <f>""</f>
        <v/>
      </c>
      <c r="L100" s="1" t="str">
        <f>""</f>
        <v/>
      </c>
      <c r="M100" s="1" t="str">
        <f>""</f>
        <v/>
      </c>
      <c r="N100" s="1" t="str">
        <f>""</f>
        <v/>
      </c>
      <c r="O100" s="1" t="str">
        <f>""</f>
        <v/>
      </c>
    </row>
    <row r="101" spans="1:15" x14ac:dyDescent="0.2">
      <c r="A101" s="1">
        <f t="shared" si="6"/>
        <v>5</v>
      </c>
      <c r="B101" s="1" t="str">
        <f ca="1">OFFSET(ChannelSetup!$C$8,$A101,0)</f>
        <v>Amplitude - Tremolo - period in beats</v>
      </c>
      <c r="C101" s="1">
        <f ca="1">OFFSET(ChannelSetup!$D$8,$A101,0)</f>
        <v>-150</v>
      </c>
      <c r="D101" s="1">
        <f t="shared" si="7"/>
        <v>6</v>
      </c>
      <c r="E101" s="1" t="str">
        <f>""</f>
        <v/>
      </c>
      <c r="F101" s="1">
        <f ca="1">OFFSET(ChannelSetup!$D$8,$A101,$D101)</f>
        <v>1</v>
      </c>
      <c r="G101" s="1" t="str">
        <f>""</f>
        <v/>
      </c>
      <c r="H101" s="1" t="str">
        <f>""</f>
        <v/>
      </c>
      <c r="I101" s="1" t="str">
        <f>""</f>
        <v/>
      </c>
      <c r="J101" s="1" t="str">
        <f>""</f>
        <v/>
      </c>
      <c r="K101" s="1" t="str">
        <f>""</f>
        <v/>
      </c>
      <c r="L101" s="1" t="str">
        <f>""</f>
        <v/>
      </c>
      <c r="M101" s="1" t="str">
        <f>""</f>
        <v/>
      </c>
      <c r="N101" s="1" t="str">
        <f>""</f>
        <v/>
      </c>
      <c r="O101" s="1" t="str">
        <f>""</f>
        <v/>
      </c>
    </row>
    <row r="102" spans="1:15" x14ac:dyDescent="0.2">
      <c r="A102" s="1">
        <f t="shared" si="6"/>
        <v>6</v>
      </c>
      <c r="B102" s="1" t="str">
        <f ca="1">OFFSET(ChannelSetup!$C$8,$A102,0)</f>
        <v>Amplitude - Tremolo - depth in dB (peak to trough)</v>
      </c>
      <c r="C102" s="1">
        <f ca="1">OFFSET(ChannelSetup!$D$8,$A102,0)</f>
        <v>-151</v>
      </c>
      <c r="D102" s="1">
        <f t="shared" si="7"/>
        <v>6</v>
      </c>
      <c r="E102" s="1" t="str">
        <f>""</f>
        <v/>
      </c>
      <c r="F102" s="1">
        <f ca="1">OFFSET(ChannelSetup!$D$8,$A102,$D102)</f>
        <v>0</v>
      </c>
      <c r="G102" s="1" t="str">
        <f>""</f>
        <v/>
      </c>
      <c r="H102" s="1" t="str">
        <f>""</f>
        <v/>
      </c>
      <c r="I102" s="1" t="str">
        <f>""</f>
        <v/>
      </c>
      <c r="J102" s="1" t="str">
        <f>""</f>
        <v/>
      </c>
      <c r="K102" s="1" t="str">
        <f>""</f>
        <v/>
      </c>
      <c r="L102" s="1" t="str">
        <f>""</f>
        <v/>
      </c>
      <c r="M102" s="1" t="str">
        <f>""</f>
        <v/>
      </c>
      <c r="N102" s="1" t="str">
        <f>""</f>
        <v/>
      </c>
      <c r="O102" s="1" t="str">
        <f>""</f>
        <v/>
      </c>
    </row>
    <row r="103" spans="1:15" x14ac:dyDescent="0.2">
      <c r="A103" s="1">
        <f t="shared" si="6"/>
        <v>7</v>
      </c>
      <c r="B103" s="1" t="str">
        <f ca="1">OFFSET(ChannelSetup!$C$8,$A103,0)</f>
        <v>Frequency - Noise Sample Length (make 0 to switch this off)</v>
      </c>
      <c r="C103" s="1">
        <f ca="1">OFFSET(ChannelSetup!$D$8,$A103,0)</f>
        <v>-200</v>
      </c>
      <c r="D103" s="1">
        <f t="shared" si="7"/>
        <v>6</v>
      </c>
      <c r="E103" s="1" t="str">
        <f>""</f>
        <v/>
      </c>
      <c r="F103" s="1">
        <f ca="1">OFFSET(ChannelSetup!$D$8,$A103,$D103)</f>
        <v>0</v>
      </c>
      <c r="G103" s="1" t="str">
        <f>""</f>
        <v/>
      </c>
      <c r="H103" s="1" t="str">
        <f>""</f>
        <v/>
      </c>
      <c r="I103" s="1" t="str">
        <f>""</f>
        <v/>
      </c>
      <c r="J103" s="1" t="str">
        <f>""</f>
        <v/>
      </c>
      <c r="K103" s="1" t="str">
        <f>""</f>
        <v/>
      </c>
      <c r="L103" s="1" t="str">
        <f>""</f>
        <v/>
      </c>
      <c r="M103" s="1" t="str">
        <f>""</f>
        <v/>
      </c>
      <c r="N103" s="1" t="str">
        <f>""</f>
        <v/>
      </c>
      <c r="O103" s="1" t="str">
        <f>""</f>
        <v/>
      </c>
    </row>
    <row r="104" spans="1:15" x14ac:dyDescent="0.2">
      <c r="A104" s="1">
        <f t="shared" si="6"/>
        <v>8</v>
      </c>
      <c r="B104" s="1" t="str">
        <f ca="1">OFFSET(ChannelSetup!$C$8,$A104,0)</f>
        <v>Filter Type - 0 is off</v>
      </c>
      <c r="C104" s="1">
        <f ca="1">OFFSET(ChannelSetup!$D$8,$A104,0)</f>
        <v>-350</v>
      </c>
      <c r="D104" s="1">
        <f t="shared" si="7"/>
        <v>6</v>
      </c>
      <c r="E104" s="1" t="str">
        <f>""</f>
        <v/>
      </c>
      <c r="F104" s="1">
        <f ca="1">OFFSET(ChannelSetup!$D$8,$A104,$D104)</f>
        <v>0</v>
      </c>
      <c r="G104" s="1" t="str">
        <f>""</f>
        <v/>
      </c>
      <c r="H104" s="1" t="str">
        <f>""</f>
        <v/>
      </c>
      <c r="I104" s="1" t="str">
        <f>""</f>
        <v/>
      </c>
      <c r="J104" s="1" t="str">
        <f>""</f>
        <v/>
      </c>
      <c r="K104" s="1" t="str">
        <f>""</f>
        <v/>
      </c>
      <c r="L104" s="1" t="str">
        <f>""</f>
        <v/>
      </c>
      <c r="M104" s="1" t="str">
        <f>""</f>
        <v/>
      </c>
      <c r="N104" s="1" t="str">
        <f>""</f>
        <v/>
      </c>
      <c r="O104" s="1" t="str">
        <f>""</f>
        <v/>
      </c>
    </row>
    <row r="105" spans="1:15" x14ac:dyDescent="0.2">
      <c r="A105" s="1">
        <f t="shared" si="6"/>
        <v>9</v>
      </c>
      <c r="B105" s="1" t="str">
        <f ca="1">OFFSET(ChannelSetup!$C$8,$A105,0)</f>
        <v>Voice Type - 0 is none selected - overrides waveform (-400)</v>
      </c>
      <c r="C105" s="1">
        <f ca="1">OFFSET(ChannelSetup!$D$8,$A105,0)</f>
        <v>-450</v>
      </c>
      <c r="D105" s="1">
        <f t="shared" si="7"/>
        <v>6</v>
      </c>
      <c r="E105" s="1" t="str">
        <f>""</f>
        <v/>
      </c>
      <c r="F105" s="1">
        <f ca="1">OFFSET(ChannelSetup!$D$8,$A105,$D105)</f>
        <v>4</v>
      </c>
      <c r="G105" s="1" t="str">
        <f>""</f>
        <v/>
      </c>
      <c r="H105" s="1" t="str">
        <f>""</f>
        <v/>
      </c>
      <c r="I105" s="1" t="str">
        <f>""</f>
        <v/>
      </c>
      <c r="J105" s="1" t="str">
        <f>""</f>
        <v/>
      </c>
      <c r="K105" s="1" t="str">
        <f>""</f>
        <v/>
      </c>
      <c r="L105" s="1" t="str">
        <f>""</f>
        <v/>
      </c>
      <c r="M105" s="1" t="str">
        <f>""</f>
        <v/>
      </c>
      <c r="N105" s="1" t="str">
        <f>""</f>
        <v/>
      </c>
      <c r="O105" s="1" t="str">
        <f>""</f>
        <v/>
      </c>
    </row>
    <row r="106" spans="1:15" x14ac:dyDescent="0.2">
      <c r="A106" s="1">
        <f t="shared" si="6"/>
        <v>10</v>
      </c>
      <c r="B106" s="1" t="str">
        <f ca="1">OFFSET(ChannelSetup!$C$8,$A106,0)</f>
        <v>Waveform - Select Type (0 Sine / 1 Sawtooth / 2 Square / 3 Triangle / 4 Trapezium / 5 Square5 / 6 Square Random. Overridden by -450 Voice Type)</v>
      </c>
      <c r="C106" s="1">
        <f ca="1">OFFSET(ChannelSetup!$D$8,$A106,0)</f>
        <v>-400</v>
      </c>
      <c r="D106" s="1">
        <f t="shared" si="7"/>
        <v>6</v>
      </c>
      <c r="E106" s="1" t="str">
        <f>""</f>
        <v/>
      </c>
      <c r="F106" s="1">
        <f ca="1">OFFSET(ChannelSetup!$D$8,$A106,$D106)</f>
        <v>0</v>
      </c>
      <c r="G106" s="1" t="str">
        <f>""</f>
        <v/>
      </c>
      <c r="H106" s="1" t="str">
        <f>""</f>
        <v/>
      </c>
      <c r="I106" s="1" t="str">
        <f>""</f>
        <v/>
      </c>
      <c r="J106" s="1" t="str">
        <f>""</f>
        <v/>
      </c>
      <c r="K106" s="1" t="str">
        <f>""</f>
        <v/>
      </c>
      <c r="L106" s="1" t="str">
        <f>""</f>
        <v/>
      </c>
      <c r="M106" s="1" t="str">
        <f>""</f>
        <v/>
      </c>
      <c r="N106" s="1" t="str">
        <f>""</f>
        <v/>
      </c>
      <c r="O106" s="1" t="str">
        <f>""</f>
        <v/>
      </c>
    </row>
    <row r="107" spans="1:15" x14ac:dyDescent="0.2">
      <c r="A107" s="1">
        <f t="shared" si="6"/>
        <v>11</v>
      </c>
      <c r="B107" s="1" t="str">
        <f ca="1">OFFSET(ChannelSetup!$C$8,$A107,0)</f>
        <v>Mute Channel (blank to play 1 to mute)</v>
      </c>
      <c r="C107" s="1">
        <f ca="1">OFFSET(ChannelSetup!$D$8,$A107,0)</f>
        <v>-500</v>
      </c>
      <c r="D107" s="1">
        <f t="shared" si="7"/>
        <v>6</v>
      </c>
      <c r="E107" s="1" t="str">
        <f>""</f>
        <v/>
      </c>
      <c r="F107" s="1">
        <f ca="1">OFFSET(ChannelSetup!$D$8,$A107,$D107)</f>
        <v>1</v>
      </c>
      <c r="G107" s="1" t="str">
        <f>""</f>
        <v/>
      </c>
      <c r="H107" s="1" t="str">
        <f>""</f>
        <v/>
      </c>
      <c r="I107" s="1" t="str">
        <f>""</f>
        <v/>
      </c>
      <c r="J107" s="1" t="str">
        <f>""</f>
        <v/>
      </c>
      <c r="K107" s="1" t="str">
        <f>""</f>
        <v/>
      </c>
      <c r="L107" s="1" t="str">
        <f>""</f>
        <v/>
      </c>
      <c r="M107" s="1" t="str">
        <f>""</f>
        <v/>
      </c>
      <c r="N107" s="1" t="str">
        <f>""</f>
        <v/>
      </c>
      <c r="O107" s="1" t="str">
        <f>""</f>
        <v/>
      </c>
    </row>
    <row r="108" spans="1:15" x14ac:dyDescent="0.2">
      <c r="A108" s="1">
        <f t="shared" si="6"/>
        <v>12</v>
      </c>
      <c r="B108" s="1" t="str">
        <f ca="1">OFFSET(ChannelSetup!$C$8,$A108,0)</f>
        <v>(empty function 12)</v>
      </c>
      <c r="C108" s="1">
        <f ca="1">OFFSET(ChannelSetup!$D$8,$A108,0)</f>
        <v>0</v>
      </c>
      <c r="D108" s="1">
        <f t="shared" si="7"/>
        <v>6</v>
      </c>
      <c r="E108" s="1" t="str">
        <f>""</f>
        <v/>
      </c>
      <c r="F108" s="1">
        <f ca="1">OFFSET(ChannelSetup!$D$8,$A108,$D108)</f>
        <v>0</v>
      </c>
      <c r="G108" s="1" t="str">
        <f>""</f>
        <v/>
      </c>
      <c r="H108" s="1" t="str">
        <f>""</f>
        <v/>
      </c>
      <c r="I108" s="1" t="str">
        <f>""</f>
        <v/>
      </c>
      <c r="J108" s="1" t="str">
        <f>""</f>
        <v/>
      </c>
      <c r="K108" s="1" t="str">
        <f>""</f>
        <v/>
      </c>
      <c r="L108" s="1" t="str">
        <f>""</f>
        <v/>
      </c>
      <c r="M108" s="1" t="str">
        <f>""</f>
        <v/>
      </c>
      <c r="N108" s="1" t="str">
        <f>""</f>
        <v/>
      </c>
      <c r="O108" s="1" t="str">
        <f>""</f>
        <v/>
      </c>
    </row>
    <row r="109" spans="1:15" x14ac:dyDescent="0.2">
      <c r="A109" s="1">
        <f t="shared" si="6"/>
        <v>13</v>
      </c>
      <c r="B109" s="1" t="str">
        <f ca="1">OFFSET(ChannelSetup!$C$8,$A109,0)</f>
        <v>(empty function 13)</v>
      </c>
      <c r="C109" s="1">
        <f ca="1">OFFSET(ChannelSetup!$D$8,$A109,0)</f>
        <v>0</v>
      </c>
      <c r="D109" s="1">
        <f t="shared" si="7"/>
        <v>6</v>
      </c>
      <c r="E109" s="1" t="str">
        <f>""</f>
        <v/>
      </c>
      <c r="F109" s="1">
        <f ca="1">OFFSET(ChannelSetup!$D$8,$A109,$D109)</f>
        <v>0</v>
      </c>
      <c r="G109" s="1" t="str">
        <f>""</f>
        <v/>
      </c>
      <c r="H109" s="1" t="str">
        <f>""</f>
        <v/>
      </c>
      <c r="I109" s="1" t="str">
        <f>""</f>
        <v/>
      </c>
      <c r="J109" s="1" t="str">
        <f>""</f>
        <v/>
      </c>
      <c r="K109" s="1" t="str">
        <f>""</f>
        <v/>
      </c>
      <c r="L109" s="1" t="str">
        <f>""</f>
        <v/>
      </c>
      <c r="M109" s="1" t="str">
        <f>""</f>
        <v/>
      </c>
      <c r="N109" s="1" t="str">
        <f>""</f>
        <v/>
      </c>
      <c r="O109" s="1" t="str">
        <f>""</f>
        <v/>
      </c>
    </row>
    <row r="110" spans="1:15" x14ac:dyDescent="0.2">
      <c r="A110" s="1">
        <f t="shared" si="6"/>
        <v>14</v>
      </c>
      <c r="B110" s="1" t="str">
        <f ca="1">OFFSET(ChannelSetup!$C$8,$A110,0)</f>
        <v>(empty function 14)</v>
      </c>
      <c r="C110" s="1">
        <f ca="1">OFFSET(ChannelSetup!$D$8,$A110,0)</f>
        <v>0</v>
      </c>
      <c r="D110" s="1">
        <f t="shared" si="7"/>
        <v>6</v>
      </c>
      <c r="E110" s="1" t="str">
        <f>""</f>
        <v/>
      </c>
      <c r="F110" s="1">
        <f ca="1">OFFSET(ChannelSetup!$D$8,$A110,$D110)</f>
        <v>0</v>
      </c>
      <c r="G110" s="1" t="str">
        <f>""</f>
        <v/>
      </c>
      <c r="H110" s="1" t="str">
        <f>""</f>
        <v/>
      </c>
      <c r="I110" s="1" t="str">
        <f>""</f>
        <v/>
      </c>
      <c r="J110" s="1" t="str">
        <f>""</f>
        <v/>
      </c>
      <c r="K110" s="1" t="str">
        <f>""</f>
        <v/>
      </c>
      <c r="L110" s="1" t="str">
        <f>""</f>
        <v/>
      </c>
      <c r="M110" s="1" t="str">
        <f>""</f>
        <v/>
      </c>
      <c r="N110" s="1" t="str">
        <f>""</f>
        <v/>
      </c>
      <c r="O110" s="1" t="str">
        <f>""</f>
        <v/>
      </c>
    </row>
    <row r="111" spans="1:15" x14ac:dyDescent="0.2">
      <c r="A111" t="s">
        <v>56</v>
      </c>
      <c r="B111" s="3" t="str">
        <f ca="1">"Channel " &amp; $D112 &amp; " - " &amp;OFFSET(ChannelSetup!$E$3,0,$D112-1)</f>
        <v>Channel 7 - Bass Drum</v>
      </c>
    </row>
    <row r="112" spans="1:15" x14ac:dyDescent="0.2">
      <c r="A112" s="2">
        <v>1</v>
      </c>
      <c r="B112" s="1" t="str">
        <f ca="1">OFFSET(ChannelSetup!$C$8,$A112,0)</f>
        <v>Amplitude - Decay - dB peak (in seconds)</v>
      </c>
      <c r="C112" s="1">
        <f ca="1">OFFSET(ChannelSetup!$D$8,$A112,0)</f>
        <v>-100</v>
      </c>
      <c r="D112" s="8">
        <f t="shared" ref="D112" si="11">D97+1</f>
        <v>7</v>
      </c>
      <c r="E112" s="1" t="str">
        <f>""</f>
        <v/>
      </c>
      <c r="F112" s="1">
        <f ca="1">OFFSET(ChannelSetup!$D$8,$A112,$D112)</f>
        <v>7.0000000000000007E-2</v>
      </c>
      <c r="G112" s="1" t="str">
        <f>""</f>
        <v/>
      </c>
      <c r="H112" s="1" t="str">
        <f>""</f>
        <v/>
      </c>
      <c r="I112" s="1" t="str">
        <f>""</f>
        <v/>
      </c>
      <c r="J112" s="1" t="str">
        <f>""</f>
        <v/>
      </c>
      <c r="K112" s="1" t="str">
        <f>""</f>
        <v/>
      </c>
      <c r="L112" s="1" t="str">
        <f>""</f>
        <v/>
      </c>
      <c r="M112" s="1" t="str">
        <f>""</f>
        <v/>
      </c>
      <c r="N112" s="1" t="str">
        <f>""</f>
        <v/>
      </c>
      <c r="O112" s="1" t="str">
        <f>""</f>
        <v/>
      </c>
    </row>
    <row r="113" spans="1:15" x14ac:dyDescent="0.2">
      <c r="A113" s="1">
        <f t="shared" si="6"/>
        <v>2</v>
      </c>
      <c r="B113" s="1" t="str">
        <f ca="1">OFFSET(ChannelSetup!$C$8,$A113,0)</f>
        <v>Amplitude - Decay - decay rate in dB/s</v>
      </c>
      <c r="C113" s="1">
        <f ca="1">OFFSET(ChannelSetup!$D$8,$A113,0)</f>
        <v>-101</v>
      </c>
      <c r="D113" s="1">
        <f t="shared" si="7"/>
        <v>7</v>
      </c>
      <c r="E113" s="1" t="str">
        <f>""</f>
        <v/>
      </c>
      <c r="F113" s="1">
        <f ca="1">OFFSET(ChannelSetup!$D$8,$A113,$D113)</f>
        <v>55</v>
      </c>
      <c r="G113" s="1" t="str">
        <f>""</f>
        <v/>
      </c>
      <c r="H113" s="1" t="str">
        <f>""</f>
        <v/>
      </c>
      <c r="I113" s="1" t="str">
        <f>""</f>
        <v/>
      </c>
      <c r="J113" s="1" t="str">
        <f>""</f>
        <v/>
      </c>
      <c r="K113" s="1" t="str">
        <f>""</f>
        <v/>
      </c>
      <c r="L113" s="1" t="str">
        <f>""</f>
        <v/>
      </c>
      <c r="M113" s="1" t="str">
        <f>""</f>
        <v/>
      </c>
      <c r="N113" s="1" t="str">
        <f>""</f>
        <v/>
      </c>
      <c r="O113" s="1" t="str">
        <f>""</f>
        <v/>
      </c>
    </row>
    <row r="114" spans="1:15" x14ac:dyDescent="0.2">
      <c r="A114" s="1">
        <f t="shared" si="6"/>
        <v>3</v>
      </c>
      <c r="B114" s="1" t="str">
        <f ca="1">OFFSET(ChannelSetup!$C$8,$A114,0)</f>
        <v>Amplitude - Decay - reference frequency (Hz)</v>
      </c>
      <c r="C114" s="1">
        <f ca="1">OFFSET(ChannelSetup!$D$8,$A114,0)</f>
        <v>-102</v>
      </c>
      <c r="D114" s="1">
        <f t="shared" si="7"/>
        <v>7</v>
      </c>
      <c r="E114" s="1" t="str">
        <f>""</f>
        <v/>
      </c>
      <c r="F114" s="1">
        <f ca="1">OFFSET(ChannelSetup!$D$8,$A114,$D114)</f>
        <v>256</v>
      </c>
      <c r="G114" s="1" t="str">
        <f>""</f>
        <v/>
      </c>
      <c r="H114" s="1" t="str">
        <f>""</f>
        <v/>
      </c>
      <c r="I114" s="1" t="str">
        <f>""</f>
        <v/>
      </c>
      <c r="J114" s="1" t="str">
        <f>""</f>
        <v/>
      </c>
      <c r="K114" s="1" t="str">
        <f>""</f>
        <v/>
      </c>
      <c r="L114" s="1" t="str">
        <f>""</f>
        <v/>
      </c>
      <c r="M114" s="1" t="str">
        <f>""</f>
        <v/>
      </c>
      <c r="N114" s="1" t="str">
        <f>""</f>
        <v/>
      </c>
      <c r="O114" s="1" t="str">
        <f>""</f>
        <v/>
      </c>
    </row>
    <row r="115" spans="1:15" x14ac:dyDescent="0.2">
      <c r="A115" s="1">
        <f t="shared" si="6"/>
        <v>4</v>
      </c>
      <c r="B115" s="1" t="str">
        <f ca="1">OFFSET(ChannelSetup!$C$8,$A115,0)</f>
        <v>Amplitude - Decay - power rule</v>
      </c>
      <c r="C115" s="1">
        <f ca="1">OFFSET(ChannelSetup!$D$8,$A115,0)</f>
        <v>-103</v>
      </c>
      <c r="D115" s="1">
        <f t="shared" si="7"/>
        <v>7</v>
      </c>
      <c r="E115" s="1" t="str">
        <f>""</f>
        <v/>
      </c>
      <c r="F115" s="1">
        <f ca="1">OFFSET(ChannelSetup!$D$8,$A115,$D115)</f>
        <v>0.01</v>
      </c>
      <c r="G115" s="1" t="str">
        <f>""</f>
        <v/>
      </c>
      <c r="H115" s="1" t="str">
        <f>""</f>
        <v/>
      </c>
      <c r="I115" s="1" t="str">
        <f>""</f>
        <v/>
      </c>
      <c r="J115" s="1" t="str">
        <f>""</f>
        <v/>
      </c>
      <c r="K115" s="1" t="str">
        <f>""</f>
        <v/>
      </c>
      <c r="L115" s="1" t="str">
        <f>""</f>
        <v/>
      </c>
      <c r="M115" s="1" t="str">
        <f>""</f>
        <v/>
      </c>
      <c r="N115" s="1" t="str">
        <f>""</f>
        <v/>
      </c>
      <c r="O115" s="1" t="str">
        <f>""</f>
        <v/>
      </c>
    </row>
    <row r="116" spans="1:15" x14ac:dyDescent="0.2">
      <c r="A116" s="1">
        <f t="shared" si="6"/>
        <v>5</v>
      </c>
      <c r="B116" s="1" t="str">
        <f ca="1">OFFSET(ChannelSetup!$C$8,$A116,0)</f>
        <v>Amplitude - Tremolo - period in beats</v>
      </c>
      <c r="C116" s="1">
        <f ca="1">OFFSET(ChannelSetup!$D$8,$A116,0)</f>
        <v>-150</v>
      </c>
      <c r="D116" s="1">
        <f t="shared" si="7"/>
        <v>7</v>
      </c>
      <c r="E116" s="1" t="str">
        <f>""</f>
        <v/>
      </c>
      <c r="F116" s="1">
        <f ca="1">OFFSET(ChannelSetup!$D$8,$A116,$D116)</f>
        <v>1</v>
      </c>
      <c r="G116" s="1" t="str">
        <f>""</f>
        <v/>
      </c>
      <c r="H116" s="1" t="str">
        <f>""</f>
        <v/>
      </c>
      <c r="I116" s="1" t="str">
        <f>""</f>
        <v/>
      </c>
      <c r="J116" s="1" t="str">
        <f>""</f>
        <v/>
      </c>
      <c r="K116" s="1" t="str">
        <f>""</f>
        <v/>
      </c>
      <c r="L116" s="1" t="str">
        <f>""</f>
        <v/>
      </c>
      <c r="M116" s="1" t="str">
        <f>""</f>
        <v/>
      </c>
      <c r="N116" s="1" t="str">
        <f>""</f>
        <v/>
      </c>
      <c r="O116" s="1" t="str">
        <f>""</f>
        <v/>
      </c>
    </row>
    <row r="117" spans="1:15" x14ac:dyDescent="0.2">
      <c r="A117" s="1">
        <f t="shared" ref="A117:A180" si="12">A116+1</f>
        <v>6</v>
      </c>
      <c r="B117" s="1" t="str">
        <f ca="1">OFFSET(ChannelSetup!$C$8,$A117,0)</f>
        <v>Amplitude - Tremolo - depth in dB (peak to trough)</v>
      </c>
      <c r="C117" s="1">
        <f ca="1">OFFSET(ChannelSetup!$D$8,$A117,0)</f>
        <v>-151</v>
      </c>
      <c r="D117" s="1">
        <f t="shared" ref="D117:D180" si="13">D116</f>
        <v>7</v>
      </c>
      <c r="E117" s="1" t="str">
        <f>""</f>
        <v/>
      </c>
      <c r="F117" s="1">
        <f ca="1">OFFSET(ChannelSetup!$D$8,$A117,$D117)</f>
        <v>0</v>
      </c>
      <c r="G117" s="1" t="str">
        <f>""</f>
        <v/>
      </c>
      <c r="H117" s="1" t="str">
        <f>""</f>
        <v/>
      </c>
      <c r="I117" s="1" t="str">
        <f>""</f>
        <v/>
      </c>
      <c r="J117" s="1" t="str">
        <f>""</f>
        <v/>
      </c>
      <c r="K117" s="1" t="str">
        <f>""</f>
        <v/>
      </c>
      <c r="L117" s="1" t="str">
        <f>""</f>
        <v/>
      </c>
      <c r="M117" s="1" t="str">
        <f>""</f>
        <v/>
      </c>
      <c r="N117" s="1" t="str">
        <f>""</f>
        <v/>
      </c>
      <c r="O117" s="1" t="str">
        <f>""</f>
        <v/>
      </c>
    </row>
    <row r="118" spans="1:15" x14ac:dyDescent="0.2">
      <c r="A118" s="1">
        <f t="shared" si="12"/>
        <v>7</v>
      </c>
      <c r="B118" s="1" t="str">
        <f ca="1">OFFSET(ChannelSetup!$C$8,$A118,0)</f>
        <v>Frequency - Noise Sample Length (make 0 to switch this off)</v>
      </c>
      <c r="C118" s="1">
        <f ca="1">OFFSET(ChannelSetup!$D$8,$A118,0)</f>
        <v>-200</v>
      </c>
      <c r="D118" s="1">
        <f t="shared" si="13"/>
        <v>7</v>
      </c>
      <c r="E118" s="1" t="str">
        <f>""</f>
        <v/>
      </c>
      <c r="F118" s="1">
        <f ca="1">OFFSET(ChannelSetup!$D$8,$A118,$D118)</f>
        <v>0</v>
      </c>
      <c r="G118" s="1" t="str">
        <f>""</f>
        <v/>
      </c>
      <c r="H118" s="1" t="str">
        <f>""</f>
        <v/>
      </c>
      <c r="I118" s="1" t="str">
        <f>""</f>
        <v/>
      </c>
      <c r="J118" s="1" t="str">
        <f>""</f>
        <v/>
      </c>
      <c r="K118" s="1" t="str">
        <f>""</f>
        <v/>
      </c>
      <c r="L118" s="1" t="str">
        <f>""</f>
        <v/>
      </c>
      <c r="M118" s="1" t="str">
        <f>""</f>
        <v/>
      </c>
      <c r="N118" s="1" t="str">
        <f>""</f>
        <v/>
      </c>
      <c r="O118" s="1" t="str">
        <f>""</f>
        <v/>
      </c>
    </row>
    <row r="119" spans="1:15" x14ac:dyDescent="0.2">
      <c r="A119" s="1">
        <f t="shared" si="12"/>
        <v>8</v>
      </c>
      <c r="B119" s="1" t="str">
        <f ca="1">OFFSET(ChannelSetup!$C$8,$A119,0)</f>
        <v>Filter Type - 0 is off</v>
      </c>
      <c r="C119" s="1">
        <f ca="1">OFFSET(ChannelSetup!$D$8,$A119,0)</f>
        <v>-350</v>
      </c>
      <c r="D119" s="1">
        <f t="shared" si="13"/>
        <v>7</v>
      </c>
      <c r="E119" s="1" t="str">
        <f>""</f>
        <v/>
      </c>
      <c r="F119" s="1">
        <f ca="1">OFFSET(ChannelSetup!$D$8,$A119,$D119)</f>
        <v>1</v>
      </c>
      <c r="G119" s="1" t="str">
        <f>""</f>
        <v/>
      </c>
      <c r="H119" s="1" t="str">
        <f>""</f>
        <v/>
      </c>
      <c r="I119" s="1" t="str">
        <f>""</f>
        <v/>
      </c>
      <c r="J119" s="1" t="str">
        <f>""</f>
        <v/>
      </c>
      <c r="K119" s="1" t="str">
        <f>""</f>
        <v/>
      </c>
      <c r="L119" s="1" t="str">
        <f>""</f>
        <v/>
      </c>
      <c r="M119" s="1" t="str">
        <f>""</f>
        <v/>
      </c>
      <c r="N119" s="1" t="str">
        <f>""</f>
        <v/>
      </c>
      <c r="O119" s="1" t="str">
        <f>""</f>
        <v/>
      </c>
    </row>
    <row r="120" spans="1:15" x14ac:dyDescent="0.2">
      <c r="A120" s="1">
        <f t="shared" si="12"/>
        <v>9</v>
      </c>
      <c r="B120" s="1" t="str">
        <f ca="1">OFFSET(ChannelSetup!$C$8,$A120,0)</f>
        <v>Voice Type - 0 is none selected - overrides waveform (-400)</v>
      </c>
      <c r="C120" s="1">
        <f ca="1">OFFSET(ChannelSetup!$D$8,$A120,0)</f>
        <v>-450</v>
      </c>
      <c r="D120" s="1">
        <f t="shared" si="13"/>
        <v>7</v>
      </c>
      <c r="E120" s="1" t="str">
        <f>""</f>
        <v/>
      </c>
      <c r="F120" s="1">
        <f ca="1">OFFSET(ChannelSetup!$D$8,$A120,$D120)</f>
        <v>0</v>
      </c>
      <c r="G120" s="1" t="str">
        <f>""</f>
        <v/>
      </c>
      <c r="H120" s="1" t="str">
        <f>""</f>
        <v/>
      </c>
      <c r="I120" s="1" t="str">
        <f>""</f>
        <v/>
      </c>
      <c r="J120" s="1" t="str">
        <f>""</f>
        <v/>
      </c>
      <c r="K120" s="1" t="str">
        <f>""</f>
        <v/>
      </c>
      <c r="L120" s="1" t="str">
        <f>""</f>
        <v/>
      </c>
      <c r="M120" s="1" t="str">
        <f>""</f>
        <v/>
      </c>
      <c r="N120" s="1" t="str">
        <f>""</f>
        <v/>
      </c>
      <c r="O120" s="1" t="str">
        <f>""</f>
        <v/>
      </c>
    </row>
    <row r="121" spans="1:15" x14ac:dyDescent="0.2">
      <c r="A121" s="1">
        <f t="shared" si="12"/>
        <v>10</v>
      </c>
      <c r="B121" s="1" t="str">
        <f ca="1">OFFSET(ChannelSetup!$C$8,$A121,0)</f>
        <v>Waveform - Select Type (0 Sine / 1 Sawtooth / 2 Square / 3 Triangle / 4 Trapezium / 5 Square5 / 6 Square Random. Overridden by -450 Voice Type)</v>
      </c>
      <c r="C121" s="1">
        <f ca="1">OFFSET(ChannelSetup!$D$8,$A121,0)</f>
        <v>-400</v>
      </c>
      <c r="D121" s="1">
        <f t="shared" si="13"/>
        <v>7</v>
      </c>
      <c r="E121" s="1" t="str">
        <f>""</f>
        <v/>
      </c>
      <c r="F121" s="1">
        <f ca="1">OFFSET(ChannelSetup!$D$8,$A121,$D121)</f>
        <v>7</v>
      </c>
      <c r="G121" s="1" t="str">
        <f>""</f>
        <v/>
      </c>
      <c r="H121" s="1" t="str">
        <f>""</f>
        <v/>
      </c>
      <c r="I121" s="1" t="str">
        <f>""</f>
        <v/>
      </c>
      <c r="J121" s="1" t="str">
        <f>""</f>
        <v/>
      </c>
      <c r="K121" s="1" t="str">
        <f>""</f>
        <v/>
      </c>
      <c r="L121" s="1" t="str">
        <f>""</f>
        <v/>
      </c>
      <c r="M121" s="1" t="str">
        <f>""</f>
        <v/>
      </c>
      <c r="N121" s="1" t="str">
        <f>""</f>
        <v/>
      </c>
      <c r="O121" s="1" t="str">
        <f>""</f>
        <v/>
      </c>
    </row>
    <row r="122" spans="1:15" x14ac:dyDescent="0.2">
      <c r="A122" s="1">
        <f t="shared" si="12"/>
        <v>11</v>
      </c>
      <c r="B122" s="1" t="str">
        <f ca="1">OFFSET(ChannelSetup!$C$8,$A122,0)</f>
        <v>Mute Channel (blank to play 1 to mute)</v>
      </c>
      <c r="C122" s="1">
        <f ca="1">OFFSET(ChannelSetup!$D$8,$A122,0)</f>
        <v>-500</v>
      </c>
      <c r="D122" s="1">
        <f t="shared" si="13"/>
        <v>7</v>
      </c>
      <c r="E122" s="1" t="str">
        <f>""</f>
        <v/>
      </c>
      <c r="F122" s="1">
        <f ca="1">OFFSET(ChannelSetup!$D$8,$A122,$D122)</f>
        <v>1</v>
      </c>
      <c r="G122" s="1" t="str">
        <f>""</f>
        <v/>
      </c>
      <c r="H122" s="1" t="str">
        <f>""</f>
        <v/>
      </c>
      <c r="I122" s="1" t="str">
        <f>""</f>
        <v/>
      </c>
      <c r="J122" s="1" t="str">
        <f>""</f>
        <v/>
      </c>
      <c r="K122" s="1" t="str">
        <f>""</f>
        <v/>
      </c>
      <c r="L122" s="1" t="str">
        <f>""</f>
        <v/>
      </c>
      <c r="M122" s="1" t="str">
        <f>""</f>
        <v/>
      </c>
      <c r="N122" s="1" t="str">
        <f>""</f>
        <v/>
      </c>
      <c r="O122" s="1" t="str">
        <f>""</f>
        <v/>
      </c>
    </row>
    <row r="123" spans="1:15" x14ac:dyDescent="0.2">
      <c r="A123" s="1">
        <f t="shared" si="12"/>
        <v>12</v>
      </c>
      <c r="B123" s="1" t="str">
        <f ca="1">OFFSET(ChannelSetup!$C$8,$A123,0)</f>
        <v>(empty function 12)</v>
      </c>
      <c r="C123" s="1">
        <f ca="1">OFFSET(ChannelSetup!$D$8,$A123,0)</f>
        <v>0</v>
      </c>
      <c r="D123" s="1">
        <f t="shared" si="13"/>
        <v>7</v>
      </c>
      <c r="E123" s="1" t="str">
        <f>""</f>
        <v/>
      </c>
      <c r="F123" s="1">
        <f ca="1">OFFSET(ChannelSetup!$D$8,$A123,$D123)</f>
        <v>0</v>
      </c>
      <c r="G123" s="1" t="str">
        <f>""</f>
        <v/>
      </c>
      <c r="H123" s="1" t="str">
        <f>""</f>
        <v/>
      </c>
      <c r="I123" s="1" t="str">
        <f>""</f>
        <v/>
      </c>
      <c r="J123" s="1" t="str">
        <f>""</f>
        <v/>
      </c>
      <c r="K123" s="1" t="str">
        <f>""</f>
        <v/>
      </c>
      <c r="L123" s="1" t="str">
        <f>""</f>
        <v/>
      </c>
      <c r="M123" s="1" t="str">
        <f>""</f>
        <v/>
      </c>
      <c r="N123" s="1" t="str">
        <f>""</f>
        <v/>
      </c>
      <c r="O123" s="1" t="str">
        <f>""</f>
        <v/>
      </c>
    </row>
    <row r="124" spans="1:15" x14ac:dyDescent="0.2">
      <c r="A124" s="1">
        <f t="shared" si="12"/>
        <v>13</v>
      </c>
      <c r="B124" s="1" t="str">
        <f ca="1">OFFSET(ChannelSetup!$C$8,$A124,0)</f>
        <v>(empty function 13)</v>
      </c>
      <c r="C124" s="1">
        <f ca="1">OFFSET(ChannelSetup!$D$8,$A124,0)</f>
        <v>0</v>
      </c>
      <c r="D124" s="1">
        <f t="shared" si="13"/>
        <v>7</v>
      </c>
      <c r="E124" s="1" t="str">
        <f>""</f>
        <v/>
      </c>
      <c r="F124" s="1">
        <f ca="1">OFFSET(ChannelSetup!$D$8,$A124,$D124)</f>
        <v>0</v>
      </c>
      <c r="G124" s="1" t="str">
        <f>""</f>
        <v/>
      </c>
      <c r="H124" s="1" t="str">
        <f>""</f>
        <v/>
      </c>
      <c r="I124" s="1" t="str">
        <f>""</f>
        <v/>
      </c>
      <c r="J124" s="1" t="str">
        <f>""</f>
        <v/>
      </c>
      <c r="K124" s="1" t="str">
        <f>""</f>
        <v/>
      </c>
      <c r="L124" s="1" t="str">
        <f>""</f>
        <v/>
      </c>
      <c r="M124" s="1" t="str">
        <f>""</f>
        <v/>
      </c>
      <c r="N124" s="1" t="str">
        <f>""</f>
        <v/>
      </c>
      <c r="O124" s="1" t="str">
        <f>""</f>
        <v/>
      </c>
    </row>
    <row r="125" spans="1:15" x14ac:dyDescent="0.2">
      <c r="A125" s="1">
        <f t="shared" si="12"/>
        <v>14</v>
      </c>
      <c r="B125" s="1" t="str">
        <f ca="1">OFFSET(ChannelSetup!$C$8,$A125,0)</f>
        <v>(empty function 14)</v>
      </c>
      <c r="C125" s="1">
        <f ca="1">OFFSET(ChannelSetup!$D$8,$A125,0)</f>
        <v>0</v>
      </c>
      <c r="D125" s="1">
        <f t="shared" si="13"/>
        <v>7</v>
      </c>
      <c r="E125" s="1" t="str">
        <f>""</f>
        <v/>
      </c>
      <c r="F125" s="1">
        <f ca="1">OFFSET(ChannelSetup!$D$8,$A125,$D125)</f>
        <v>0</v>
      </c>
      <c r="G125" s="1" t="str">
        <f>""</f>
        <v/>
      </c>
      <c r="H125" s="1" t="str">
        <f>""</f>
        <v/>
      </c>
      <c r="I125" s="1" t="str">
        <f>""</f>
        <v/>
      </c>
      <c r="J125" s="1" t="str">
        <f>""</f>
        <v/>
      </c>
      <c r="K125" s="1" t="str">
        <f>""</f>
        <v/>
      </c>
      <c r="L125" s="1" t="str">
        <f>""</f>
        <v/>
      </c>
      <c r="M125" s="1" t="str">
        <f>""</f>
        <v/>
      </c>
      <c r="N125" s="1" t="str">
        <f>""</f>
        <v/>
      </c>
      <c r="O125" s="1" t="str">
        <f>""</f>
        <v/>
      </c>
    </row>
    <row r="126" spans="1:15" x14ac:dyDescent="0.2">
      <c r="A126" t="s">
        <v>56</v>
      </c>
      <c r="B126" s="3" t="str">
        <f ca="1">"Channel " &amp; $D127 &amp; " - " &amp;OFFSET(ChannelSetup!$E$3,0,$D127-1)</f>
        <v>Channel 8 - Low Tom</v>
      </c>
    </row>
    <row r="127" spans="1:15" x14ac:dyDescent="0.2">
      <c r="A127" s="2">
        <v>1</v>
      </c>
      <c r="B127" s="1" t="str">
        <f ca="1">OFFSET(ChannelSetup!$C$8,$A127,0)</f>
        <v>Amplitude - Decay - dB peak (in seconds)</v>
      </c>
      <c r="C127" s="1">
        <f ca="1">OFFSET(ChannelSetup!$D$8,$A127,0)</f>
        <v>-100</v>
      </c>
      <c r="D127" s="8">
        <f t="shared" ref="D127" si="14">D112+1</f>
        <v>8</v>
      </c>
      <c r="E127" s="1" t="str">
        <f>""</f>
        <v/>
      </c>
      <c r="F127" s="1">
        <f ca="1">OFFSET(ChannelSetup!$D$8,$A127,$D127)</f>
        <v>0.1</v>
      </c>
      <c r="G127" s="1" t="str">
        <f>""</f>
        <v/>
      </c>
      <c r="H127" s="1" t="str">
        <f>""</f>
        <v/>
      </c>
      <c r="I127" s="1" t="str">
        <f>""</f>
        <v/>
      </c>
      <c r="J127" s="1" t="str">
        <f>""</f>
        <v/>
      </c>
      <c r="K127" s="1" t="str">
        <f>""</f>
        <v/>
      </c>
      <c r="L127" s="1" t="str">
        <f>""</f>
        <v/>
      </c>
      <c r="M127" s="1" t="str">
        <f>""</f>
        <v/>
      </c>
      <c r="N127" s="1" t="str">
        <f>""</f>
        <v/>
      </c>
      <c r="O127" s="1" t="str">
        <f>""</f>
        <v/>
      </c>
    </row>
    <row r="128" spans="1:15" x14ac:dyDescent="0.2">
      <c r="A128" s="1">
        <f t="shared" si="12"/>
        <v>2</v>
      </c>
      <c r="B128" s="1" t="str">
        <f ca="1">OFFSET(ChannelSetup!$C$8,$A128,0)</f>
        <v>Amplitude - Decay - decay rate in dB/s</v>
      </c>
      <c r="C128" s="1">
        <f ca="1">OFFSET(ChannelSetup!$D$8,$A128,0)</f>
        <v>-101</v>
      </c>
      <c r="D128" s="1">
        <f t="shared" si="13"/>
        <v>8</v>
      </c>
      <c r="E128" s="1" t="str">
        <f>""</f>
        <v/>
      </c>
      <c r="F128" s="1">
        <f ca="1">OFFSET(ChannelSetup!$D$8,$A128,$D128)</f>
        <v>50</v>
      </c>
      <c r="G128" s="1" t="str">
        <f>""</f>
        <v/>
      </c>
      <c r="H128" s="1" t="str">
        <f>""</f>
        <v/>
      </c>
      <c r="I128" s="1" t="str">
        <f>""</f>
        <v/>
      </c>
      <c r="J128" s="1" t="str">
        <f>""</f>
        <v/>
      </c>
      <c r="K128" s="1" t="str">
        <f>""</f>
        <v/>
      </c>
      <c r="L128" s="1" t="str">
        <f>""</f>
        <v/>
      </c>
      <c r="M128" s="1" t="str">
        <f>""</f>
        <v/>
      </c>
      <c r="N128" s="1" t="str">
        <f>""</f>
        <v/>
      </c>
      <c r="O128" s="1" t="str">
        <f>""</f>
        <v/>
      </c>
    </row>
    <row r="129" spans="1:15" x14ac:dyDescent="0.2">
      <c r="A129" s="1">
        <f t="shared" si="12"/>
        <v>3</v>
      </c>
      <c r="B129" s="1" t="str">
        <f ca="1">OFFSET(ChannelSetup!$C$8,$A129,0)</f>
        <v>Amplitude - Decay - reference frequency (Hz)</v>
      </c>
      <c r="C129" s="1">
        <f ca="1">OFFSET(ChannelSetup!$D$8,$A129,0)</f>
        <v>-102</v>
      </c>
      <c r="D129" s="1">
        <f t="shared" si="13"/>
        <v>8</v>
      </c>
      <c r="E129" s="1" t="str">
        <f>""</f>
        <v/>
      </c>
      <c r="F129" s="1">
        <f ca="1">OFFSET(ChannelSetup!$D$8,$A129,$D129)</f>
        <v>256</v>
      </c>
      <c r="G129" s="1" t="str">
        <f>""</f>
        <v/>
      </c>
      <c r="H129" s="1" t="str">
        <f>""</f>
        <v/>
      </c>
      <c r="I129" s="1" t="str">
        <f>""</f>
        <v/>
      </c>
      <c r="J129" s="1" t="str">
        <f>""</f>
        <v/>
      </c>
      <c r="K129" s="1" t="str">
        <f>""</f>
        <v/>
      </c>
      <c r="L129" s="1" t="str">
        <f>""</f>
        <v/>
      </c>
      <c r="M129" s="1" t="str">
        <f>""</f>
        <v/>
      </c>
      <c r="N129" s="1" t="str">
        <f>""</f>
        <v/>
      </c>
      <c r="O129" s="1" t="str">
        <f>""</f>
        <v/>
      </c>
    </row>
    <row r="130" spans="1:15" x14ac:dyDescent="0.2">
      <c r="A130" s="1">
        <f t="shared" si="12"/>
        <v>4</v>
      </c>
      <c r="B130" s="1" t="str">
        <f ca="1">OFFSET(ChannelSetup!$C$8,$A130,0)</f>
        <v>Amplitude - Decay - power rule</v>
      </c>
      <c r="C130" s="1">
        <f ca="1">OFFSET(ChannelSetup!$D$8,$A130,0)</f>
        <v>-103</v>
      </c>
      <c r="D130" s="1">
        <f t="shared" si="13"/>
        <v>8</v>
      </c>
      <c r="E130" s="1" t="str">
        <f>""</f>
        <v/>
      </c>
      <c r="F130" s="1">
        <f ca="1">OFFSET(ChannelSetup!$D$8,$A130,$D130)</f>
        <v>0.01</v>
      </c>
      <c r="G130" s="1" t="str">
        <f>""</f>
        <v/>
      </c>
      <c r="H130" s="1" t="str">
        <f>""</f>
        <v/>
      </c>
      <c r="I130" s="1" t="str">
        <f>""</f>
        <v/>
      </c>
      <c r="J130" s="1" t="str">
        <f>""</f>
        <v/>
      </c>
      <c r="K130" s="1" t="str">
        <f>""</f>
        <v/>
      </c>
      <c r="L130" s="1" t="str">
        <f>""</f>
        <v/>
      </c>
      <c r="M130" s="1" t="str">
        <f>""</f>
        <v/>
      </c>
      <c r="N130" s="1" t="str">
        <f>""</f>
        <v/>
      </c>
      <c r="O130" s="1" t="str">
        <f>""</f>
        <v/>
      </c>
    </row>
    <row r="131" spans="1:15" x14ac:dyDescent="0.2">
      <c r="A131" s="1">
        <f t="shared" si="12"/>
        <v>5</v>
      </c>
      <c r="B131" s="1" t="str">
        <f ca="1">OFFSET(ChannelSetup!$C$8,$A131,0)</f>
        <v>Amplitude - Tremolo - period in beats</v>
      </c>
      <c r="C131" s="1">
        <f ca="1">OFFSET(ChannelSetup!$D$8,$A131,0)</f>
        <v>-150</v>
      </c>
      <c r="D131" s="1">
        <f t="shared" si="13"/>
        <v>8</v>
      </c>
      <c r="E131" s="1" t="str">
        <f>""</f>
        <v/>
      </c>
      <c r="F131" s="1">
        <f ca="1">OFFSET(ChannelSetup!$D$8,$A131,$D131)</f>
        <v>1</v>
      </c>
      <c r="G131" s="1" t="str">
        <f>""</f>
        <v/>
      </c>
      <c r="H131" s="1" t="str">
        <f>""</f>
        <v/>
      </c>
      <c r="I131" s="1" t="str">
        <f>""</f>
        <v/>
      </c>
      <c r="J131" s="1" t="str">
        <f>""</f>
        <v/>
      </c>
      <c r="K131" s="1" t="str">
        <f>""</f>
        <v/>
      </c>
      <c r="L131" s="1" t="str">
        <f>""</f>
        <v/>
      </c>
      <c r="M131" s="1" t="str">
        <f>""</f>
        <v/>
      </c>
      <c r="N131" s="1" t="str">
        <f>""</f>
        <v/>
      </c>
      <c r="O131" s="1" t="str">
        <f>""</f>
        <v/>
      </c>
    </row>
    <row r="132" spans="1:15" x14ac:dyDescent="0.2">
      <c r="A132" s="1">
        <f t="shared" si="12"/>
        <v>6</v>
      </c>
      <c r="B132" s="1" t="str">
        <f ca="1">OFFSET(ChannelSetup!$C$8,$A132,0)</f>
        <v>Amplitude - Tremolo - depth in dB (peak to trough)</v>
      </c>
      <c r="C132" s="1">
        <f ca="1">OFFSET(ChannelSetup!$D$8,$A132,0)</f>
        <v>-151</v>
      </c>
      <c r="D132" s="1">
        <f t="shared" si="13"/>
        <v>8</v>
      </c>
      <c r="E132" s="1" t="str">
        <f>""</f>
        <v/>
      </c>
      <c r="F132" s="1">
        <f ca="1">OFFSET(ChannelSetup!$D$8,$A132,$D132)</f>
        <v>0</v>
      </c>
      <c r="G132" s="1" t="str">
        <f>""</f>
        <v/>
      </c>
      <c r="H132" s="1" t="str">
        <f>""</f>
        <v/>
      </c>
      <c r="I132" s="1" t="str">
        <f>""</f>
        <v/>
      </c>
      <c r="J132" s="1" t="str">
        <f>""</f>
        <v/>
      </c>
      <c r="K132" s="1" t="str">
        <f>""</f>
        <v/>
      </c>
      <c r="L132" s="1" t="str">
        <f>""</f>
        <v/>
      </c>
      <c r="M132" s="1" t="str">
        <f>""</f>
        <v/>
      </c>
      <c r="N132" s="1" t="str">
        <f>""</f>
        <v/>
      </c>
      <c r="O132" s="1" t="str">
        <f>""</f>
        <v/>
      </c>
    </row>
    <row r="133" spans="1:15" x14ac:dyDescent="0.2">
      <c r="A133" s="1">
        <f t="shared" si="12"/>
        <v>7</v>
      </c>
      <c r="B133" s="1" t="str">
        <f ca="1">OFFSET(ChannelSetup!$C$8,$A133,0)</f>
        <v>Frequency - Noise Sample Length (make 0 to switch this off)</v>
      </c>
      <c r="C133" s="1">
        <f ca="1">OFFSET(ChannelSetup!$D$8,$A133,0)</f>
        <v>-200</v>
      </c>
      <c r="D133" s="1">
        <f t="shared" si="13"/>
        <v>8</v>
      </c>
      <c r="E133" s="1" t="str">
        <f>""</f>
        <v/>
      </c>
      <c r="F133" s="1">
        <f ca="1">OFFSET(ChannelSetup!$D$8,$A133,$D133)</f>
        <v>0</v>
      </c>
      <c r="G133" s="1" t="str">
        <f>""</f>
        <v/>
      </c>
      <c r="H133" s="1" t="str">
        <f>""</f>
        <v/>
      </c>
      <c r="I133" s="1" t="str">
        <f>""</f>
        <v/>
      </c>
      <c r="J133" s="1" t="str">
        <f>""</f>
        <v/>
      </c>
      <c r="K133" s="1" t="str">
        <f>""</f>
        <v/>
      </c>
      <c r="L133" s="1" t="str">
        <f>""</f>
        <v/>
      </c>
      <c r="M133" s="1" t="str">
        <f>""</f>
        <v/>
      </c>
      <c r="N133" s="1" t="str">
        <f>""</f>
        <v/>
      </c>
      <c r="O133" s="1" t="str">
        <f>""</f>
        <v/>
      </c>
    </row>
    <row r="134" spans="1:15" x14ac:dyDescent="0.2">
      <c r="A134" s="1">
        <f t="shared" si="12"/>
        <v>8</v>
      </c>
      <c r="B134" s="1" t="str">
        <f ca="1">OFFSET(ChannelSetup!$C$8,$A134,0)</f>
        <v>Filter Type - 0 is off</v>
      </c>
      <c r="C134" s="1">
        <f ca="1">OFFSET(ChannelSetup!$D$8,$A134,0)</f>
        <v>-350</v>
      </c>
      <c r="D134" s="1">
        <f t="shared" si="13"/>
        <v>8</v>
      </c>
      <c r="E134" s="1" t="str">
        <f>""</f>
        <v/>
      </c>
      <c r="F134" s="1">
        <f ca="1">OFFSET(ChannelSetup!$D$8,$A134,$D134)</f>
        <v>2</v>
      </c>
      <c r="G134" s="1" t="str">
        <f>""</f>
        <v/>
      </c>
      <c r="H134" s="1" t="str">
        <f>""</f>
        <v/>
      </c>
      <c r="I134" s="1" t="str">
        <f>""</f>
        <v/>
      </c>
      <c r="J134" s="1" t="str">
        <f>""</f>
        <v/>
      </c>
      <c r="K134" s="1" t="str">
        <f>""</f>
        <v/>
      </c>
      <c r="L134" s="1" t="str">
        <f>""</f>
        <v/>
      </c>
      <c r="M134" s="1" t="str">
        <f>""</f>
        <v/>
      </c>
      <c r="N134" s="1" t="str">
        <f>""</f>
        <v/>
      </c>
      <c r="O134" s="1" t="str">
        <f>""</f>
        <v/>
      </c>
    </row>
    <row r="135" spans="1:15" x14ac:dyDescent="0.2">
      <c r="A135" s="1">
        <f t="shared" si="12"/>
        <v>9</v>
      </c>
      <c r="B135" s="1" t="str">
        <f ca="1">OFFSET(ChannelSetup!$C$8,$A135,0)</f>
        <v>Voice Type - 0 is none selected - overrides waveform (-400)</v>
      </c>
      <c r="C135" s="1">
        <f ca="1">OFFSET(ChannelSetup!$D$8,$A135,0)</f>
        <v>-450</v>
      </c>
      <c r="D135" s="1">
        <f t="shared" si="13"/>
        <v>8</v>
      </c>
      <c r="E135" s="1" t="str">
        <f>""</f>
        <v/>
      </c>
      <c r="F135" s="1">
        <f ca="1">OFFSET(ChannelSetup!$D$8,$A135,$D135)</f>
        <v>0</v>
      </c>
      <c r="G135" s="1" t="str">
        <f>""</f>
        <v/>
      </c>
      <c r="H135" s="1" t="str">
        <f>""</f>
        <v/>
      </c>
      <c r="I135" s="1" t="str">
        <f>""</f>
        <v/>
      </c>
      <c r="J135" s="1" t="str">
        <f>""</f>
        <v/>
      </c>
      <c r="K135" s="1" t="str">
        <f>""</f>
        <v/>
      </c>
      <c r="L135" s="1" t="str">
        <f>""</f>
        <v/>
      </c>
      <c r="M135" s="1" t="str">
        <f>""</f>
        <v/>
      </c>
      <c r="N135" s="1" t="str">
        <f>""</f>
        <v/>
      </c>
      <c r="O135" s="1" t="str">
        <f>""</f>
        <v/>
      </c>
    </row>
    <row r="136" spans="1:15" x14ac:dyDescent="0.2">
      <c r="A136" s="1">
        <f t="shared" si="12"/>
        <v>10</v>
      </c>
      <c r="B136" s="1" t="str">
        <f ca="1">OFFSET(ChannelSetup!$C$8,$A136,0)</f>
        <v>Waveform - Select Type (0 Sine / 1 Sawtooth / 2 Square / 3 Triangle / 4 Trapezium / 5 Square5 / 6 Square Random. Overridden by -450 Voice Type)</v>
      </c>
      <c r="C136" s="1">
        <f ca="1">OFFSET(ChannelSetup!$D$8,$A136,0)</f>
        <v>-400</v>
      </c>
      <c r="D136" s="1">
        <f t="shared" si="13"/>
        <v>8</v>
      </c>
      <c r="E136" s="1" t="str">
        <f>""</f>
        <v/>
      </c>
      <c r="F136" s="1">
        <f ca="1">OFFSET(ChannelSetup!$D$8,$A136,$D136)</f>
        <v>7</v>
      </c>
      <c r="G136" s="1" t="str">
        <f>""</f>
        <v/>
      </c>
      <c r="H136" s="1" t="str">
        <f>""</f>
        <v/>
      </c>
      <c r="I136" s="1" t="str">
        <f>""</f>
        <v/>
      </c>
      <c r="J136" s="1" t="str">
        <f>""</f>
        <v/>
      </c>
      <c r="K136" s="1" t="str">
        <f>""</f>
        <v/>
      </c>
      <c r="L136" s="1" t="str">
        <f>""</f>
        <v/>
      </c>
      <c r="M136" s="1" t="str">
        <f>""</f>
        <v/>
      </c>
      <c r="N136" s="1" t="str">
        <f>""</f>
        <v/>
      </c>
      <c r="O136" s="1" t="str">
        <f>""</f>
        <v/>
      </c>
    </row>
    <row r="137" spans="1:15" x14ac:dyDescent="0.2">
      <c r="A137" s="1">
        <f t="shared" si="12"/>
        <v>11</v>
      </c>
      <c r="B137" s="1" t="str">
        <f ca="1">OFFSET(ChannelSetup!$C$8,$A137,0)</f>
        <v>Mute Channel (blank to play 1 to mute)</v>
      </c>
      <c r="C137" s="1">
        <f ca="1">OFFSET(ChannelSetup!$D$8,$A137,0)</f>
        <v>-500</v>
      </c>
      <c r="D137" s="1">
        <f t="shared" si="13"/>
        <v>8</v>
      </c>
      <c r="E137" s="1" t="str">
        <f>""</f>
        <v/>
      </c>
      <c r="F137" s="1">
        <f ca="1">OFFSET(ChannelSetup!$D$8,$A137,$D137)</f>
        <v>1</v>
      </c>
      <c r="G137" s="1" t="str">
        <f>""</f>
        <v/>
      </c>
      <c r="H137" s="1" t="str">
        <f>""</f>
        <v/>
      </c>
      <c r="I137" s="1" t="str">
        <f>""</f>
        <v/>
      </c>
      <c r="J137" s="1" t="str">
        <f>""</f>
        <v/>
      </c>
      <c r="K137" s="1" t="str">
        <f>""</f>
        <v/>
      </c>
      <c r="L137" s="1" t="str">
        <f>""</f>
        <v/>
      </c>
      <c r="M137" s="1" t="str">
        <f>""</f>
        <v/>
      </c>
      <c r="N137" s="1" t="str">
        <f>""</f>
        <v/>
      </c>
      <c r="O137" s="1" t="str">
        <f>""</f>
        <v/>
      </c>
    </row>
    <row r="138" spans="1:15" x14ac:dyDescent="0.2">
      <c r="A138" s="1">
        <f t="shared" si="12"/>
        <v>12</v>
      </c>
      <c r="B138" s="1" t="str">
        <f ca="1">OFFSET(ChannelSetup!$C$8,$A138,0)</f>
        <v>(empty function 12)</v>
      </c>
      <c r="C138" s="1">
        <f ca="1">OFFSET(ChannelSetup!$D$8,$A138,0)</f>
        <v>0</v>
      </c>
      <c r="D138" s="1">
        <f t="shared" si="13"/>
        <v>8</v>
      </c>
      <c r="E138" s="1" t="str">
        <f>""</f>
        <v/>
      </c>
      <c r="F138" s="1">
        <f ca="1">OFFSET(ChannelSetup!$D$8,$A138,$D138)</f>
        <v>0</v>
      </c>
      <c r="G138" s="1" t="str">
        <f>""</f>
        <v/>
      </c>
      <c r="H138" s="1" t="str">
        <f>""</f>
        <v/>
      </c>
      <c r="I138" s="1" t="str">
        <f>""</f>
        <v/>
      </c>
      <c r="J138" s="1" t="str">
        <f>""</f>
        <v/>
      </c>
      <c r="K138" s="1" t="str">
        <f>""</f>
        <v/>
      </c>
      <c r="L138" s="1" t="str">
        <f>""</f>
        <v/>
      </c>
      <c r="M138" s="1" t="str">
        <f>""</f>
        <v/>
      </c>
      <c r="N138" s="1" t="str">
        <f>""</f>
        <v/>
      </c>
      <c r="O138" s="1" t="str">
        <f>""</f>
        <v/>
      </c>
    </row>
    <row r="139" spans="1:15" x14ac:dyDescent="0.2">
      <c r="A139" s="1">
        <f t="shared" si="12"/>
        <v>13</v>
      </c>
      <c r="B139" s="1" t="str">
        <f ca="1">OFFSET(ChannelSetup!$C$8,$A139,0)</f>
        <v>(empty function 13)</v>
      </c>
      <c r="C139" s="1">
        <f ca="1">OFFSET(ChannelSetup!$D$8,$A139,0)</f>
        <v>0</v>
      </c>
      <c r="D139" s="1">
        <f t="shared" si="13"/>
        <v>8</v>
      </c>
      <c r="E139" s="1" t="str">
        <f>""</f>
        <v/>
      </c>
      <c r="F139" s="1">
        <f ca="1">OFFSET(ChannelSetup!$D$8,$A139,$D139)</f>
        <v>0</v>
      </c>
      <c r="G139" s="1" t="str">
        <f>""</f>
        <v/>
      </c>
      <c r="H139" s="1" t="str">
        <f>""</f>
        <v/>
      </c>
      <c r="I139" s="1" t="str">
        <f>""</f>
        <v/>
      </c>
      <c r="J139" s="1" t="str">
        <f>""</f>
        <v/>
      </c>
      <c r="K139" s="1" t="str">
        <f>""</f>
        <v/>
      </c>
      <c r="L139" s="1" t="str">
        <f>""</f>
        <v/>
      </c>
      <c r="M139" s="1" t="str">
        <f>""</f>
        <v/>
      </c>
      <c r="N139" s="1" t="str">
        <f>""</f>
        <v/>
      </c>
      <c r="O139" s="1" t="str">
        <f>""</f>
        <v/>
      </c>
    </row>
    <row r="140" spans="1:15" x14ac:dyDescent="0.2">
      <c r="A140" s="1">
        <f t="shared" si="12"/>
        <v>14</v>
      </c>
      <c r="B140" s="1" t="str">
        <f ca="1">OFFSET(ChannelSetup!$C$8,$A140,0)</f>
        <v>(empty function 14)</v>
      </c>
      <c r="C140" s="1">
        <f ca="1">OFFSET(ChannelSetup!$D$8,$A140,0)</f>
        <v>0</v>
      </c>
      <c r="D140" s="1">
        <f t="shared" si="13"/>
        <v>8</v>
      </c>
      <c r="E140" s="1" t="str">
        <f>""</f>
        <v/>
      </c>
      <c r="F140" s="1">
        <f ca="1">OFFSET(ChannelSetup!$D$8,$A140,$D140)</f>
        <v>0</v>
      </c>
      <c r="G140" s="1" t="str">
        <f>""</f>
        <v/>
      </c>
      <c r="H140" s="1" t="str">
        <f>""</f>
        <v/>
      </c>
      <c r="I140" s="1" t="str">
        <f>""</f>
        <v/>
      </c>
      <c r="J140" s="1" t="str">
        <f>""</f>
        <v/>
      </c>
      <c r="K140" s="1" t="str">
        <f>""</f>
        <v/>
      </c>
      <c r="L140" s="1" t="str">
        <f>""</f>
        <v/>
      </c>
      <c r="M140" s="1" t="str">
        <f>""</f>
        <v/>
      </c>
      <c r="N140" s="1" t="str">
        <f>""</f>
        <v/>
      </c>
      <c r="O140" s="1" t="str">
        <f>""</f>
        <v/>
      </c>
    </row>
    <row r="141" spans="1:15" x14ac:dyDescent="0.2">
      <c r="A141" t="s">
        <v>56</v>
      </c>
      <c r="B141" s="3" t="str">
        <f ca="1">"Channel " &amp; $D142 &amp; " - " &amp;OFFSET(ChannelSetup!$E$3,0,$D142-1)</f>
        <v>Channel 9 - Snare</v>
      </c>
    </row>
    <row r="142" spans="1:15" x14ac:dyDescent="0.2">
      <c r="A142" s="2">
        <v>1</v>
      </c>
      <c r="B142" s="1" t="str">
        <f ca="1">OFFSET(ChannelSetup!$C$8,$A142,0)</f>
        <v>Amplitude - Decay - dB peak (in seconds)</v>
      </c>
      <c r="C142" s="1">
        <f ca="1">OFFSET(ChannelSetup!$D$8,$A142,0)</f>
        <v>-100</v>
      </c>
      <c r="D142" s="8">
        <f t="shared" ref="D142" si="15">D127+1</f>
        <v>9</v>
      </c>
      <c r="E142" s="1" t="str">
        <f>""</f>
        <v/>
      </c>
      <c r="F142" s="1">
        <f ca="1">OFFSET(ChannelSetup!$D$8,$A142,$D142)</f>
        <v>0.03</v>
      </c>
      <c r="G142" s="1" t="str">
        <f>""</f>
        <v/>
      </c>
      <c r="H142" s="1" t="str">
        <f>""</f>
        <v/>
      </c>
      <c r="I142" s="1" t="str">
        <f>""</f>
        <v/>
      </c>
      <c r="J142" s="1" t="str">
        <f>""</f>
        <v/>
      </c>
      <c r="K142" s="1" t="str">
        <f>""</f>
        <v/>
      </c>
      <c r="L142" s="1" t="str">
        <f>""</f>
        <v/>
      </c>
      <c r="M142" s="1" t="str">
        <f>""</f>
        <v/>
      </c>
      <c r="N142" s="1" t="str">
        <f>""</f>
        <v/>
      </c>
      <c r="O142" s="1" t="str">
        <f>""</f>
        <v/>
      </c>
    </row>
    <row r="143" spans="1:15" x14ac:dyDescent="0.2">
      <c r="A143" s="1">
        <f t="shared" si="12"/>
        <v>2</v>
      </c>
      <c r="B143" s="1" t="str">
        <f ca="1">OFFSET(ChannelSetup!$C$8,$A143,0)</f>
        <v>Amplitude - Decay - decay rate in dB/s</v>
      </c>
      <c r="C143" s="1">
        <f ca="1">OFFSET(ChannelSetup!$D$8,$A143,0)</f>
        <v>-101</v>
      </c>
      <c r="D143" s="1">
        <f t="shared" si="13"/>
        <v>9</v>
      </c>
      <c r="E143" s="1" t="str">
        <f>""</f>
        <v/>
      </c>
      <c r="F143" s="1">
        <f ca="1">OFFSET(ChannelSetup!$D$8,$A143,$D143)</f>
        <v>65</v>
      </c>
      <c r="G143" s="1" t="str">
        <f>""</f>
        <v/>
      </c>
      <c r="H143" s="1" t="str">
        <f>""</f>
        <v/>
      </c>
      <c r="I143" s="1" t="str">
        <f>""</f>
        <v/>
      </c>
      <c r="J143" s="1" t="str">
        <f>""</f>
        <v/>
      </c>
      <c r="K143" s="1" t="str">
        <f>""</f>
        <v/>
      </c>
      <c r="L143" s="1" t="str">
        <f>""</f>
        <v/>
      </c>
      <c r="M143" s="1" t="str">
        <f>""</f>
        <v/>
      </c>
      <c r="N143" s="1" t="str">
        <f>""</f>
        <v/>
      </c>
      <c r="O143" s="1" t="str">
        <f>""</f>
        <v/>
      </c>
    </row>
    <row r="144" spans="1:15" x14ac:dyDescent="0.2">
      <c r="A144" s="1">
        <f t="shared" si="12"/>
        <v>3</v>
      </c>
      <c r="B144" s="1" t="str">
        <f ca="1">OFFSET(ChannelSetup!$C$8,$A144,0)</f>
        <v>Amplitude - Decay - reference frequency (Hz)</v>
      </c>
      <c r="C144" s="1">
        <f ca="1">OFFSET(ChannelSetup!$D$8,$A144,0)</f>
        <v>-102</v>
      </c>
      <c r="D144" s="1">
        <f t="shared" si="13"/>
        <v>9</v>
      </c>
      <c r="E144" s="1" t="str">
        <f>""</f>
        <v/>
      </c>
      <c r="F144" s="1">
        <f ca="1">OFFSET(ChannelSetup!$D$8,$A144,$D144)</f>
        <v>256</v>
      </c>
      <c r="G144" s="1" t="str">
        <f>""</f>
        <v/>
      </c>
      <c r="H144" s="1" t="str">
        <f>""</f>
        <v/>
      </c>
      <c r="I144" s="1" t="str">
        <f>""</f>
        <v/>
      </c>
      <c r="J144" s="1" t="str">
        <f>""</f>
        <v/>
      </c>
      <c r="K144" s="1" t="str">
        <f>""</f>
        <v/>
      </c>
      <c r="L144" s="1" t="str">
        <f>""</f>
        <v/>
      </c>
      <c r="M144" s="1" t="str">
        <f>""</f>
        <v/>
      </c>
      <c r="N144" s="1" t="str">
        <f>""</f>
        <v/>
      </c>
      <c r="O144" s="1" t="str">
        <f>""</f>
        <v/>
      </c>
    </row>
    <row r="145" spans="1:15" x14ac:dyDescent="0.2">
      <c r="A145" s="1">
        <f t="shared" si="12"/>
        <v>4</v>
      </c>
      <c r="B145" s="1" t="str">
        <f ca="1">OFFSET(ChannelSetup!$C$8,$A145,0)</f>
        <v>Amplitude - Decay - power rule</v>
      </c>
      <c r="C145" s="1">
        <f ca="1">OFFSET(ChannelSetup!$D$8,$A145,0)</f>
        <v>-103</v>
      </c>
      <c r="D145" s="1">
        <f t="shared" si="13"/>
        <v>9</v>
      </c>
      <c r="E145" s="1" t="str">
        <f>""</f>
        <v/>
      </c>
      <c r="F145" s="1">
        <f ca="1">OFFSET(ChannelSetup!$D$8,$A145,$D145)</f>
        <v>0.01</v>
      </c>
      <c r="G145" s="1" t="str">
        <f>""</f>
        <v/>
      </c>
      <c r="H145" s="1" t="str">
        <f>""</f>
        <v/>
      </c>
      <c r="I145" s="1" t="str">
        <f>""</f>
        <v/>
      </c>
      <c r="J145" s="1" t="str">
        <f>""</f>
        <v/>
      </c>
      <c r="K145" s="1" t="str">
        <f>""</f>
        <v/>
      </c>
      <c r="L145" s="1" t="str">
        <f>""</f>
        <v/>
      </c>
      <c r="M145" s="1" t="str">
        <f>""</f>
        <v/>
      </c>
      <c r="N145" s="1" t="str">
        <f>""</f>
        <v/>
      </c>
      <c r="O145" s="1" t="str">
        <f>""</f>
        <v/>
      </c>
    </row>
    <row r="146" spans="1:15" x14ac:dyDescent="0.2">
      <c r="A146" s="1">
        <f t="shared" si="12"/>
        <v>5</v>
      </c>
      <c r="B146" s="1" t="str">
        <f ca="1">OFFSET(ChannelSetup!$C$8,$A146,0)</f>
        <v>Amplitude - Tremolo - period in beats</v>
      </c>
      <c r="C146" s="1">
        <f ca="1">OFFSET(ChannelSetup!$D$8,$A146,0)</f>
        <v>-150</v>
      </c>
      <c r="D146" s="1">
        <f t="shared" si="13"/>
        <v>9</v>
      </c>
      <c r="E146" s="1" t="str">
        <f>""</f>
        <v/>
      </c>
      <c r="F146" s="1">
        <f ca="1">OFFSET(ChannelSetup!$D$8,$A146,$D146)</f>
        <v>1</v>
      </c>
      <c r="G146" s="1" t="str">
        <f>""</f>
        <v/>
      </c>
      <c r="H146" s="1" t="str">
        <f>""</f>
        <v/>
      </c>
      <c r="I146" s="1" t="str">
        <f>""</f>
        <v/>
      </c>
      <c r="J146" s="1" t="str">
        <f>""</f>
        <v/>
      </c>
      <c r="K146" s="1" t="str">
        <f>""</f>
        <v/>
      </c>
      <c r="L146" s="1" t="str">
        <f>""</f>
        <v/>
      </c>
      <c r="M146" s="1" t="str">
        <f>""</f>
        <v/>
      </c>
      <c r="N146" s="1" t="str">
        <f>""</f>
        <v/>
      </c>
      <c r="O146" s="1" t="str">
        <f>""</f>
        <v/>
      </c>
    </row>
    <row r="147" spans="1:15" x14ac:dyDescent="0.2">
      <c r="A147" s="1">
        <f t="shared" si="12"/>
        <v>6</v>
      </c>
      <c r="B147" s="1" t="str">
        <f ca="1">OFFSET(ChannelSetup!$C$8,$A147,0)</f>
        <v>Amplitude - Tremolo - depth in dB (peak to trough)</v>
      </c>
      <c r="C147" s="1">
        <f ca="1">OFFSET(ChannelSetup!$D$8,$A147,0)</f>
        <v>-151</v>
      </c>
      <c r="D147" s="1">
        <f t="shared" si="13"/>
        <v>9</v>
      </c>
      <c r="E147" s="1" t="str">
        <f>""</f>
        <v/>
      </c>
      <c r="F147" s="1">
        <f ca="1">OFFSET(ChannelSetup!$D$8,$A147,$D147)</f>
        <v>0</v>
      </c>
      <c r="G147" s="1" t="str">
        <f>""</f>
        <v/>
      </c>
      <c r="H147" s="1" t="str">
        <f>""</f>
        <v/>
      </c>
      <c r="I147" s="1" t="str">
        <f>""</f>
        <v/>
      </c>
      <c r="J147" s="1" t="str">
        <f>""</f>
        <v/>
      </c>
      <c r="K147" s="1" t="str">
        <f>""</f>
        <v/>
      </c>
      <c r="L147" s="1" t="str">
        <f>""</f>
        <v/>
      </c>
      <c r="M147" s="1" t="str">
        <f>""</f>
        <v/>
      </c>
      <c r="N147" s="1" t="str">
        <f>""</f>
        <v/>
      </c>
      <c r="O147" s="1" t="str">
        <f>""</f>
        <v/>
      </c>
    </row>
    <row r="148" spans="1:15" x14ac:dyDescent="0.2">
      <c r="A148" s="1">
        <f t="shared" si="12"/>
        <v>7</v>
      </c>
      <c r="B148" s="1" t="str">
        <f ca="1">OFFSET(ChannelSetup!$C$8,$A148,0)</f>
        <v>Frequency - Noise Sample Length (make 0 to switch this off)</v>
      </c>
      <c r="C148" s="1">
        <f ca="1">OFFSET(ChannelSetup!$D$8,$A148,0)</f>
        <v>-200</v>
      </c>
      <c r="D148" s="1">
        <f t="shared" si="13"/>
        <v>9</v>
      </c>
      <c r="E148" s="1" t="str">
        <f>""</f>
        <v/>
      </c>
      <c r="F148" s="1">
        <f ca="1">OFFSET(ChannelSetup!$D$8,$A148,$D148)</f>
        <v>0</v>
      </c>
      <c r="G148" s="1" t="str">
        <f>""</f>
        <v/>
      </c>
      <c r="H148" s="1" t="str">
        <f>""</f>
        <v/>
      </c>
      <c r="I148" s="1" t="str">
        <f>""</f>
        <v/>
      </c>
      <c r="J148" s="1" t="str">
        <f>""</f>
        <v/>
      </c>
      <c r="K148" s="1" t="str">
        <f>""</f>
        <v/>
      </c>
      <c r="L148" s="1" t="str">
        <f>""</f>
        <v/>
      </c>
      <c r="M148" s="1" t="str">
        <f>""</f>
        <v/>
      </c>
      <c r="N148" s="1" t="str">
        <f>""</f>
        <v/>
      </c>
      <c r="O148" s="1" t="str">
        <f>""</f>
        <v/>
      </c>
    </row>
    <row r="149" spans="1:15" x14ac:dyDescent="0.2">
      <c r="A149" s="1">
        <f t="shared" si="12"/>
        <v>8</v>
      </c>
      <c r="B149" s="1" t="str">
        <f ca="1">OFFSET(ChannelSetup!$C$8,$A149,0)</f>
        <v>Filter Type - 0 is off</v>
      </c>
      <c r="C149" s="1">
        <f ca="1">OFFSET(ChannelSetup!$D$8,$A149,0)</f>
        <v>-350</v>
      </c>
      <c r="D149" s="1">
        <f t="shared" si="13"/>
        <v>9</v>
      </c>
      <c r="E149" s="1" t="str">
        <f>""</f>
        <v/>
      </c>
      <c r="F149" s="1">
        <f ca="1">OFFSET(ChannelSetup!$D$8,$A149,$D149)</f>
        <v>3</v>
      </c>
      <c r="G149" s="1" t="str">
        <f>""</f>
        <v/>
      </c>
      <c r="H149" s="1" t="str">
        <f>""</f>
        <v/>
      </c>
      <c r="I149" s="1" t="str">
        <f>""</f>
        <v/>
      </c>
      <c r="J149" s="1" t="str">
        <f>""</f>
        <v/>
      </c>
      <c r="K149" s="1" t="str">
        <f>""</f>
        <v/>
      </c>
      <c r="L149" s="1" t="str">
        <f>""</f>
        <v/>
      </c>
      <c r="M149" s="1" t="str">
        <f>""</f>
        <v/>
      </c>
      <c r="N149" s="1" t="str">
        <f>""</f>
        <v/>
      </c>
      <c r="O149" s="1" t="str">
        <f>""</f>
        <v/>
      </c>
    </row>
    <row r="150" spans="1:15" x14ac:dyDescent="0.2">
      <c r="A150" s="1">
        <f t="shared" si="12"/>
        <v>9</v>
      </c>
      <c r="B150" s="1" t="str">
        <f ca="1">OFFSET(ChannelSetup!$C$8,$A150,0)</f>
        <v>Voice Type - 0 is none selected - overrides waveform (-400)</v>
      </c>
      <c r="C150" s="1">
        <f ca="1">OFFSET(ChannelSetup!$D$8,$A150,0)</f>
        <v>-450</v>
      </c>
      <c r="D150" s="1">
        <f t="shared" si="13"/>
        <v>9</v>
      </c>
      <c r="E150" s="1" t="str">
        <f>""</f>
        <v/>
      </c>
      <c r="F150" s="1">
        <f ca="1">OFFSET(ChannelSetup!$D$8,$A150,$D150)</f>
        <v>0</v>
      </c>
      <c r="G150" s="1" t="str">
        <f>""</f>
        <v/>
      </c>
      <c r="H150" s="1" t="str">
        <f>""</f>
        <v/>
      </c>
      <c r="I150" s="1" t="str">
        <f>""</f>
        <v/>
      </c>
      <c r="J150" s="1" t="str">
        <f>""</f>
        <v/>
      </c>
      <c r="K150" s="1" t="str">
        <f>""</f>
        <v/>
      </c>
      <c r="L150" s="1" t="str">
        <f>""</f>
        <v/>
      </c>
      <c r="M150" s="1" t="str">
        <f>""</f>
        <v/>
      </c>
      <c r="N150" s="1" t="str">
        <f>""</f>
        <v/>
      </c>
      <c r="O150" s="1" t="str">
        <f>""</f>
        <v/>
      </c>
    </row>
    <row r="151" spans="1:15" x14ac:dyDescent="0.2">
      <c r="A151" s="1">
        <f t="shared" si="12"/>
        <v>10</v>
      </c>
      <c r="B151" s="1" t="str">
        <f ca="1">OFFSET(ChannelSetup!$C$8,$A151,0)</f>
        <v>Waveform - Select Type (0 Sine / 1 Sawtooth / 2 Square / 3 Triangle / 4 Trapezium / 5 Square5 / 6 Square Random. Overridden by -450 Voice Type)</v>
      </c>
      <c r="C151" s="1">
        <f ca="1">OFFSET(ChannelSetup!$D$8,$A151,0)</f>
        <v>-400</v>
      </c>
      <c r="D151" s="1">
        <f t="shared" si="13"/>
        <v>9</v>
      </c>
      <c r="E151" s="1" t="str">
        <f>""</f>
        <v/>
      </c>
      <c r="F151" s="1">
        <f ca="1">OFFSET(ChannelSetup!$D$8,$A151,$D151)</f>
        <v>7</v>
      </c>
      <c r="G151" s="1" t="str">
        <f>""</f>
        <v/>
      </c>
      <c r="H151" s="1" t="str">
        <f>""</f>
        <v/>
      </c>
      <c r="I151" s="1" t="str">
        <f>""</f>
        <v/>
      </c>
      <c r="J151" s="1" t="str">
        <f>""</f>
        <v/>
      </c>
      <c r="K151" s="1" t="str">
        <f>""</f>
        <v/>
      </c>
      <c r="L151" s="1" t="str">
        <f>""</f>
        <v/>
      </c>
      <c r="M151" s="1" t="str">
        <f>""</f>
        <v/>
      </c>
      <c r="N151" s="1" t="str">
        <f>""</f>
        <v/>
      </c>
      <c r="O151" s="1" t="str">
        <f>""</f>
        <v/>
      </c>
    </row>
    <row r="152" spans="1:15" x14ac:dyDescent="0.2">
      <c r="A152" s="1">
        <f t="shared" si="12"/>
        <v>11</v>
      </c>
      <c r="B152" s="1" t="str">
        <f ca="1">OFFSET(ChannelSetup!$C$8,$A152,0)</f>
        <v>Mute Channel (blank to play 1 to mute)</v>
      </c>
      <c r="C152" s="1">
        <f ca="1">OFFSET(ChannelSetup!$D$8,$A152,0)</f>
        <v>-500</v>
      </c>
      <c r="D152" s="1">
        <f t="shared" si="13"/>
        <v>9</v>
      </c>
      <c r="E152" s="1" t="str">
        <f>""</f>
        <v/>
      </c>
      <c r="F152" s="1">
        <f ca="1">OFFSET(ChannelSetup!$D$8,$A152,$D152)</f>
        <v>1</v>
      </c>
      <c r="G152" s="1" t="str">
        <f>""</f>
        <v/>
      </c>
      <c r="H152" s="1" t="str">
        <f>""</f>
        <v/>
      </c>
      <c r="I152" s="1" t="str">
        <f>""</f>
        <v/>
      </c>
      <c r="J152" s="1" t="str">
        <f>""</f>
        <v/>
      </c>
      <c r="K152" s="1" t="str">
        <f>""</f>
        <v/>
      </c>
      <c r="L152" s="1" t="str">
        <f>""</f>
        <v/>
      </c>
      <c r="M152" s="1" t="str">
        <f>""</f>
        <v/>
      </c>
      <c r="N152" s="1" t="str">
        <f>""</f>
        <v/>
      </c>
      <c r="O152" s="1" t="str">
        <f>""</f>
        <v/>
      </c>
    </row>
    <row r="153" spans="1:15" x14ac:dyDescent="0.2">
      <c r="A153" s="1">
        <f t="shared" si="12"/>
        <v>12</v>
      </c>
      <c r="B153" s="1" t="str">
        <f ca="1">OFFSET(ChannelSetup!$C$8,$A153,0)</f>
        <v>(empty function 12)</v>
      </c>
      <c r="C153" s="1">
        <f ca="1">OFFSET(ChannelSetup!$D$8,$A153,0)</f>
        <v>0</v>
      </c>
      <c r="D153" s="1">
        <f t="shared" si="13"/>
        <v>9</v>
      </c>
      <c r="E153" s="1" t="str">
        <f>""</f>
        <v/>
      </c>
      <c r="F153" s="1">
        <f ca="1">OFFSET(ChannelSetup!$D$8,$A153,$D153)</f>
        <v>0</v>
      </c>
      <c r="G153" s="1" t="str">
        <f>""</f>
        <v/>
      </c>
      <c r="H153" s="1" t="str">
        <f>""</f>
        <v/>
      </c>
      <c r="I153" s="1" t="str">
        <f>""</f>
        <v/>
      </c>
      <c r="J153" s="1" t="str">
        <f>""</f>
        <v/>
      </c>
      <c r="K153" s="1" t="str">
        <f>""</f>
        <v/>
      </c>
      <c r="L153" s="1" t="str">
        <f>""</f>
        <v/>
      </c>
      <c r="M153" s="1" t="str">
        <f>""</f>
        <v/>
      </c>
      <c r="N153" s="1" t="str">
        <f>""</f>
        <v/>
      </c>
      <c r="O153" s="1" t="str">
        <f>""</f>
        <v/>
      </c>
    </row>
    <row r="154" spans="1:15" x14ac:dyDescent="0.2">
      <c r="A154" s="1">
        <f t="shared" si="12"/>
        <v>13</v>
      </c>
      <c r="B154" s="1" t="str">
        <f ca="1">OFFSET(ChannelSetup!$C$8,$A154,0)</f>
        <v>(empty function 13)</v>
      </c>
      <c r="C154" s="1">
        <f ca="1">OFFSET(ChannelSetup!$D$8,$A154,0)</f>
        <v>0</v>
      </c>
      <c r="D154" s="1">
        <f t="shared" si="13"/>
        <v>9</v>
      </c>
      <c r="E154" s="1" t="str">
        <f>""</f>
        <v/>
      </c>
      <c r="F154" s="1">
        <f ca="1">OFFSET(ChannelSetup!$D$8,$A154,$D154)</f>
        <v>0</v>
      </c>
      <c r="G154" s="1" t="str">
        <f>""</f>
        <v/>
      </c>
      <c r="H154" s="1" t="str">
        <f>""</f>
        <v/>
      </c>
      <c r="I154" s="1" t="str">
        <f>""</f>
        <v/>
      </c>
      <c r="J154" s="1" t="str">
        <f>""</f>
        <v/>
      </c>
      <c r="K154" s="1" t="str">
        <f>""</f>
        <v/>
      </c>
      <c r="L154" s="1" t="str">
        <f>""</f>
        <v/>
      </c>
      <c r="M154" s="1" t="str">
        <f>""</f>
        <v/>
      </c>
      <c r="N154" s="1" t="str">
        <f>""</f>
        <v/>
      </c>
      <c r="O154" s="1" t="str">
        <f>""</f>
        <v/>
      </c>
    </row>
    <row r="155" spans="1:15" x14ac:dyDescent="0.2">
      <c r="A155" s="1">
        <f t="shared" si="12"/>
        <v>14</v>
      </c>
      <c r="B155" s="1" t="str">
        <f ca="1">OFFSET(ChannelSetup!$C$8,$A155,0)</f>
        <v>(empty function 14)</v>
      </c>
      <c r="C155" s="1">
        <f ca="1">OFFSET(ChannelSetup!$D$8,$A155,0)</f>
        <v>0</v>
      </c>
      <c r="D155" s="1">
        <f t="shared" si="13"/>
        <v>9</v>
      </c>
      <c r="E155" s="1" t="str">
        <f>""</f>
        <v/>
      </c>
      <c r="F155" s="1">
        <f ca="1">OFFSET(ChannelSetup!$D$8,$A155,$D155)</f>
        <v>0</v>
      </c>
      <c r="G155" s="1" t="str">
        <f>""</f>
        <v/>
      </c>
      <c r="H155" s="1" t="str">
        <f>""</f>
        <v/>
      </c>
      <c r="I155" s="1" t="str">
        <f>""</f>
        <v/>
      </c>
      <c r="J155" s="1" t="str">
        <f>""</f>
        <v/>
      </c>
      <c r="K155" s="1" t="str">
        <f>""</f>
        <v/>
      </c>
      <c r="L155" s="1" t="str">
        <f>""</f>
        <v/>
      </c>
      <c r="M155" s="1" t="str">
        <f>""</f>
        <v/>
      </c>
      <c r="N155" s="1" t="str">
        <f>""</f>
        <v/>
      </c>
      <c r="O155" s="1" t="str">
        <f>""</f>
        <v/>
      </c>
    </row>
    <row r="156" spans="1:15" x14ac:dyDescent="0.2">
      <c r="A156" t="s">
        <v>56</v>
      </c>
      <c r="B156" s="3" t="str">
        <f ca="1">"Channel " &amp; $D157 &amp; " - " &amp;OFFSET(ChannelSetup!$E$3,0,$D157-1)</f>
        <v>Channel 10 - Hi Hat</v>
      </c>
    </row>
    <row r="157" spans="1:15" x14ac:dyDescent="0.2">
      <c r="A157" s="2">
        <v>1</v>
      </c>
      <c r="B157" s="1" t="str">
        <f ca="1">OFFSET(ChannelSetup!$C$8,$A157,0)</f>
        <v>Amplitude - Decay - dB peak (in seconds)</v>
      </c>
      <c r="C157" s="1">
        <f ca="1">OFFSET(ChannelSetup!$D$8,$A157,0)</f>
        <v>-100</v>
      </c>
      <c r="D157" s="8">
        <f t="shared" ref="D157" si="16">D142+1</f>
        <v>10</v>
      </c>
      <c r="E157" s="1" t="str">
        <f>""</f>
        <v/>
      </c>
      <c r="F157" s="1">
        <f ca="1">OFFSET(ChannelSetup!$D$8,$A157,$D157)</f>
        <v>5.0000000000000001E-3</v>
      </c>
      <c r="G157" s="1" t="str">
        <f>""</f>
        <v/>
      </c>
      <c r="H157" s="1" t="str">
        <f>""</f>
        <v/>
      </c>
      <c r="I157" s="1" t="str">
        <f>""</f>
        <v/>
      </c>
      <c r="J157" s="1" t="str">
        <f>""</f>
        <v/>
      </c>
      <c r="K157" s="1" t="str">
        <f>""</f>
        <v/>
      </c>
      <c r="L157" s="1" t="str">
        <f>""</f>
        <v/>
      </c>
      <c r="M157" s="1" t="str">
        <f>""</f>
        <v/>
      </c>
      <c r="N157" s="1" t="str">
        <f>""</f>
        <v/>
      </c>
      <c r="O157" s="1" t="str">
        <f>""</f>
        <v/>
      </c>
    </row>
    <row r="158" spans="1:15" x14ac:dyDescent="0.2">
      <c r="A158" s="1">
        <f t="shared" si="12"/>
        <v>2</v>
      </c>
      <c r="B158" s="1" t="str">
        <f ca="1">OFFSET(ChannelSetup!$C$8,$A158,0)</f>
        <v>Amplitude - Decay - decay rate in dB/s</v>
      </c>
      <c r="C158" s="1">
        <f ca="1">OFFSET(ChannelSetup!$D$8,$A158,0)</f>
        <v>-101</v>
      </c>
      <c r="D158" s="1">
        <f t="shared" si="13"/>
        <v>10</v>
      </c>
      <c r="E158" s="1" t="str">
        <f>""</f>
        <v/>
      </c>
      <c r="F158" s="1">
        <f ca="1">OFFSET(ChannelSetup!$D$8,$A158,$D158)</f>
        <v>125</v>
      </c>
      <c r="G158" s="1" t="str">
        <f>""</f>
        <v/>
      </c>
      <c r="H158" s="1" t="str">
        <f>""</f>
        <v/>
      </c>
      <c r="I158" s="1" t="str">
        <f>""</f>
        <v/>
      </c>
      <c r="J158" s="1" t="str">
        <f>""</f>
        <v/>
      </c>
      <c r="K158" s="1" t="str">
        <f>""</f>
        <v/>
      </c>
      <c r="L158" s="1" t="str">
        <f>""</f>
        <v/>
      </c>
      <c r="M158" s="1" t="str">
        <f>""</f>
        <v/>
      </c>
      <c r="N158" s="1" t="str">
        <f>""</f>
        <v/>
      </c>
      <c r="O158" s="1" t="str">
        <f>""</f>
        <v/>
      </c>
    </row>
    <row r="159" spans="1:15" x14ac:dyDescent="0.2">
      <c r="A159" s="1">
        <f t="shared" si="12"/>
        <v>3</v>
      </c>
      <c r="B159" s="1" t="str">
        <f ca="1">OFFSET(ChannelSetup!$C$8,$A159,0)</f>
        <v>Amplitude - Decay - reference frequency (Hz)</v>
      </c>
      <c r="C159" s="1">
        <f ca="1">OFFSET(ChannelSetup!$D$8,$A159,0)</f>
        <v>-102</v>
      </c>
      <c r="D159" s="1">
        <f t="shared" si="13"/>
        <v>10</v>
      </c>
      <c r="E159" s="1" t="str">
        <f>""</f>
        <v/>
      </c>
      <c r="F159" s="1">
        <f ca="1">OFFSET(ChannelSetup!$D$8,$A159,$D159)</f>
        <v>256</v>
      </c>
      <c r="G159" s="1" t="str">
        <f>""</f>
        <v/>
      </c>
      <c r="H159" s="1" t="str">
        <f>""</f>
        <v/>
      </c>
      <c r="I159" s="1" t="str">
        <f>""</f>
        <v/>
      </c>
      <c r="J159" s="1" t="str">
        <f>""</f>
        <v/>
      </c>
      <c r="K159" s="1" t="str">
        <f>""</f>
        <v/>
      </c>
      <c r="L159" s="1" t="str">
        <f>""</f>
        <v/>
      </c>
      <c r="M159" s="1" t="str">
        <f>""</f>
        <v/>
      </c>
      <c r="N159" s="1" t="str">
        <f>""</f>
        <v/>
      </c>
      <c r="O159" s="1" t="str">
        <f>""</f>
        <v/>
      </c>
    </row>
    <row r="160" spans="1:15" x14ac:dyDescent="0.2">
      <c r="A160" s="1">
        <f t="shared" si="12"/>
        <v>4</v>
      </c>
      <c r="B160" s="1" t="str">
        <f ca="1">OFFSET(ChannelSetup!$C$8,$A160,0)</f>
        <v>Amplitude - Decay - power rule</v>
      </c>
      <c r="C160" s="1">
        <f ca="1">OFFSET(ChannelSetup!$D$8,$A160,0)</f>
        <v>-103</v>
      </c>
      <c r="D160" s="1">
        <f t="shared" si="13"/>
        <v>10</v>
      </c>
      <c r="E160" s="1" t="str">
        <f>""</f>
        <v/>
      </c>
      <c r="F160" s="1">
        <f ca="1">OFFSET(ChannelSetup!$D$8,$A160,$D160)</f>
        <v>0.01</v>
      </c>
      <c r="G160" s="1" t="str">
        <f>""</f>
        <v/>
      </c>
      <c r="H160" s="1" t="str">
        <f>""</f>
        <v/>
      </c>
      <c r="I160" s="1" t="str">
        <f>""</f>
        <v/>
      </c>
      <c r="J160" s="1" t="str">
        <f>""</f>
        <v/>
      </c>
      <c r="K160" s="1" t="str">
        <f>""</f>
        <v/>
      </c>
      <c r="L160" s="1" t="str">
        <f>""</f>
        <v/>
      </c>
      <c r="M160" s="1" t="str">
        <f>""</f>
        <v/>
      </c>
      <c r="N160" s="1" t="str">
        <f>""</f>
        <v/>
      </c>
      <c r="O160" s="1" t="str">
        <f>""</f>
        <v/>
      </c>
    </row>
    <row r="161" spans="1:15" x14ac:dyDescent="0.2">
      <c r="A161" s="1">
        <f t="shared" si="12"/>
        <v>5</v>
      </c>
      <c r="B161" s="1" t="str">
        <f ca="1">OFFSET(ChannelSetup!$C$8,$A161,0)</f>
        <v>Amplitude - Tremolo - period in beats</v>
      </c>
      <c r="C161" s="1">
        <f ca="1">OFFSET(ChannelSetup!$D$8,$A161,0)</f>
        <v>-150</v>
      </c>
      <c r="D161" s="1">
        <f t="shared" si="13"/>
        <v>10</v>
      </c>
      <c r="E161" s="1" t="str">
        <f>""</f>
        <v/>
      </c>
      <c r="F161" s="1">
        <f ca="1">OFFSET(ChannelSetup!$D$8,$A161,$D161)</f>
        <v>1</v>
      </c>
      <c r="G161" s="1" t="str">
        <f>""</f>
        <v/>
      </c>
      <c r="H161" s="1" t="str">
        <f>""</f>
        <v/>
      </c>
      <c r="I161" s="1" t="str">
        <f>""</f>
        <v/>
      </c>
      <c r="J161" s="1" t="str">
        <f>""</f>
        <v/>
      </c>
      <c r="K161" s="1" t="str">
        <f>""</f>
        <v/>
      </c>
      <c r="L161" s="1" t="str">
        <f>""</f>
        <v/>
      </c>
      <c r="M161" s="1" t="str">
        <f>""</f>
        <v/>
      </c>
      <c r="N161" s="1" t="str">
        <f>""</f>
        <v/>
      </c>
      <c r="O161" s="1" t="str">
        <f>""</f>
        <v/>
      </c>
    </row>
    <row r="162" spans="1:15" x14ac:dyDescent="0.2">
      <c r="A162" s="1">
        <f t="shared" si="12"/>
        <v>6</v>
      </c>
      <c r="B162" s="1" t="str">
        <f ca="1">OFFSET(ChannelSetup!$C$8,$A162,0)</f>
        <v>Amplitude - Tremolo - depth in dB (peak to trough)</v>
      </c>
      <c r="C162" s="1">
        <f ca="1">OFFSET(ChannelSetup!$D$8,$A162,0)</f>
        <v>-151</v>
      </c>
      <c r="D162" s="1">
        <f t="shared" si="13"/>
        <v>10</v>
      </c>
      <c r="E162" s="1" t="str">
        <f>""</f>
        <v/>
      </c>
      <c r="F162" s="1">
        <f ca="1">OFFSET(ChannelSetup!$D$8,$A162,$D162)</f>
        <v>0</v>
      </c>
      <c r="G162" s="1" t="str">
        <f>""</f>
        <v/>
      </c>
      <c r="H162" s="1" t="str">
        <f>""</f>
        <v/>
      </c>
      <c r="I162" s="1" t="str">
        <f>""</f>
        <v/>
      </c>
      <c r="J162" s="1" t="str">
        <f>""</f>
        <v/>
      </c>
      <c r="K162" s="1" t="str">
        <f>""</f>
        <v/>
      </c>
      <c r="L162" s="1" t="str">
        <f>""</f>
        <v/>
      </c>
      <c r="M162" s="1" t="str">
        <f>""</f>
        <v/>
      </c>
      <c r="N162" s="1" t="str">
        <f>""</f>
        <v/>
      </c>
      <c r="O162" s="1" t="str">
        <f>""</f>
        <v/>
      </c>
    </row>
    <row r="163" spans="1:15" x14ac:dyDescent="0.2">
      <c r="A163" s="1">
        <f t="shared" si="12"/>
        <v>7</v>
      </c>
      <c r="B163" s="1" t="str">
        <f ca="1">OFFSET(ChannelSetup!$C$8,$A163,0)</f>
        <v>Frequency - Noise Sample Length (make 0 to switch this off)</v>
      </c>
      <c r="C163" s="1">
        <f ca="1">OFFSET(ChannelSetup!$D$8,$A163,0)</f>
        <v>-200</v>
      </c>
      <c r="D163" s="1">
        <f t="shared" si="13"/>
        <v>10</v>
      </c>
      <c r="E163" s="1" t="str">
        <f>""</f>
        <v/>
      </c>
      <c r="F163" s="1">
        <f ca="1">OFFSET(ChannelSetup!$D$8,$A163,$D163)</f>
        <v>0</v>
      </c>
      <c r="G163" s="1" t="str">
        <f>""</f>
        <v/>
      </c>
      <c r="H163" s="1" t="str">
        <f>""</f>
        <v/>
      </c>
      <c r="I163" s="1" t="str">
        <f>""</f>
        <v/>
      </c>
      <c r="J163" s="1" t="str">
        <f>""</f>
        <v/>
      </c>
      <c r="K163" s="1" t="str">
        <f>""</f>
        <v/>
      </c>
      <c r="L163" s="1" t="str">
        <f>""</f>
        <v/>
      </c>
      <c r="M163" s="1" t="str">
        <f>""</f>
        <v/>
      </c>
      <c r="N163" s="1" t="str">
        <f>""</f>
        <v/>
      </c>
      <c r="O163" s="1" t="str">
        <f>""</f>
        <v/>
      </c>
    </row>
    <row r="164" spans="1:15" x14ac:dyDescent="0.2">
      <c r="A164" s="1">
        <f t="shared" si="12"/>
        <v>8</v>
      </c>
      <c r="B164" s="1" t="str">
        <f ca="1">OFFSET(ChannelSetup!$C$8,$A164,0)</f>
        <v>Filter Type - 0 is off</v>
      </c>
      <c r="C164" s="1">
        <f ca="1">OFFSET(ChannelSetup!$D$8,$A164,0)</f>
        <v>-350</v>
      </c>
      <c r="D164" s="1">
        <f t="shared" si="13"/>
        <v>10</v>
      </c>
      <c r="E164" s="1" t="str">
        <f>""</f>
        <v/>
      </c>
      <c r="F164" s="1">
        <f ca="1">OFFSET(ChannelSetup!$D$8,$A164,$D164)</f>
        <v>4</v>
      </c>
      <c r="G164" s="1" t="str">
        <f>""</f>
        <v/>
      </c>
      <c r="H164" s="1" t="str">
        <f>""</f>
        <v/>
      </c>
      <c r="I164" s="1" t="str">
        <f>""</f>
        <v/>
      </c>
      <c r="J164" s="1" t="str">
        <f>""</f>
        <v/>
      </c>
      <c r="K164" s="1" t="str">
        <f>""</f>
        <v/>
      </c>
      <c r="L164" s="1" t="str">
        <f>""</f>
        <v/>
      </c>
      <c r="M164" s="1" t="str">
        <f>""</f>
        <v/>
      </c>
      <c r="N164" s="1" t="str">
        <f>""</f>
        <v/>
      </c>
      <c r="O164" s="1" t="str">
        <f>""</f>
        <v/>
      </c>
    </row>
    <row r="165" spans="1:15" x14ac:dyDescent="0.2">
      <c r="A165" s="1">
        <f t="shared" si="12"/>
        <v>9</v>
      </c>
      <c r="B165" s="1" t="str">
        <f ca="1">OFFSET(ChannelSetup!$C$8,$A165,0)</f>
        <v>Voice Type - 0 is none selected - overrides waveform (-400)</v>
      </c>
      <c r="C165" s="1">
        <f ca="1">OFFSET(ChannelSetup!$D$8,$A165,0)</f>
        <v>-450</v>
      </c>
      <c r="D165" s="1">
        <f t="shared" si="13"/>
        <v>10</v>
      </c>
      <c r="E165" s="1" t="str">
        <f>""</f>
        <v/>
      </c>
      <c r="F165" s="1">
        <f ca="1">OFFSET(ChannelSetup!$D$8,$A165,$D165)</f>
        <v>0</v>
      </c>
      <c r="G165" s="1" t="str">
        <f>""</f>
        <v/>
      </c>
      <c r="H165" s="1" t="str">
        <f>""</f>
        <v/>
      </c>
      <c r="I165" s="1" t="str">
        <f>""</f>
        <v/>
      </c>
      <c r="J165" s="1" t="str">
        <f>""</f>
        <v/>
      </c>
      <c r="K165" s="1" t="str">
        <f>""</f>
        <v/>
      </c>
      <c r="L165" s="1" t="str">
        <f>""</f>
        <v/>
      </c>
      <c r="M165" s="1" t="str">
        <f>""</f>
        <v/>
      </c>
      <c r="N165" s="1" t="str">
        <f>""</f>
        <v/>
      </c>
      <c r="O165" s="1" t="str">
        <f>""</f>
        <v/>
      </c>
    </row>
    <row r="166" spans="1:15" x14ac:dyDescent="0.2">
      <c r="A166" s="1">
        <f t="shared" si="12"/>
        <v>10</v>
      </c>
      <c r="B166" s="1" t="str">
        <f ca="1">OFFSET(ChannelSetup!$C$8,$A166,0)</f>
        <v>Waveform - Select Type (0 Sine / 1 Sawtooth / 2 Square / 3 Triangle / 4 Trapezium / 5 Square5 / 6 Square Random. Overridden by -450 Voice Type)</v>
      </c>
      <c r="C166" s="1">
        <f ca="1">OFFSET(ChannelSetup!$D$8,$A166,0)</f>
        <v>-400</v>
      </c>
      <c r="D166" s="1">
        <f t="shared" si="13"/>
        <v>10</v>
      </c>
      <c r="E166" s="1" t="str">
        <f>""</f>
        <v/>
      </c>
      <c r="F166" s="1">
        <f ca="1">OFFSET(ChannelSetup!$D$8,$A166,$D166)</f>
        <v>7</v>
      </c>
      <c r="G166" s="1" t="str">
        <f>""</f>
        <v/>
      </c>
      <c r="H166" s="1" t="str">
        <f>""</f>
        <v/>
      </c>
      <c r="I166" s="1" t="str">
        <f>""</f>
        <v/>
      </c>
      <c r="J166" s="1" t="str">
        <f>""</f>
        <v/>
      </c>
      <c r="K166" s="1" t="str">
        <f>""</f>
        <v/>
      </c>
      <c r="L166" s="1" t="str">
        <f>""</f>
        <v/>
      </c>
      <c r="M166" s="1" t="str">
        <f>""</f>
        <v/>
      </c>
      <c r="N166" s="1" t="str">
        <f>""</f>
        <v/>
      </c>
      <c r="O166" s="1" t="str">
        <f>""</f>
        <v/>
      </c>
    </row>
    <row r="167" spans="1:15" x14ac:dyDescent="0.2">
      <c r="A167" s="1">
        <f t="shared" si="12"/>
        <v>11</v>
      </c>
      <c r="B167" s="1" t="str">
        <f ca="1">OFFSET(ChannelSetup!$C$8,$A167,0)</f>
        <v>Mute Channel (blank to play 1 to mute)</v>
      </c>
      <c r="C167" s="1">
        <f ca="1">OFFSET(ChannelSetup!$D$8,$A167,0)</f>
        <v>-500</v>
      </c>
      <c r="D167" s="1">
        <f t="shared" si="13"/>
        <v>10</v>
      </c>
      <c r="E167" s="1" t="str">
        <f>""</f>
        <v/>
      </c>
      <c r="F167" s="1">
        <f ca="1">OFFSET(ChannelSetup!$D$8,$A167,$D167)</f>
        <v>1</v>
      </c>
      <c r="G167" s="1" t="str">
        <f>""</f>
        <v/>
      </c>
      <c r="H167" s="1" t="str">
        <f>""</f>
        <v/>
      </c>
      <c r="I167" s="1" t="str">
        <f>""</f>
        <v/>
      </c>
      <c r="J167" s="1" t="str">
        <f>""</f>
        <v/>
      </c>
      <c r="K167" s="1" t="str">
        <f>""</f>
        <v/>
      </c>
      <c r="L167" s="1" t="str">
        <f>""</f>
        <v/>
      </c>
      <c r="M167" s="1" t="str">
        <f>""</f>
        <v/>
      </c>
      <c r="N167" s="1" t="str">
        <f>""</f>
        <v/>
      </c>
      <c r="O167" s="1" t="str">
        <f>""</f>
        <v/>
      </c>
    </row>
    <row r="168" spans="1:15" x14ac:dyDescent="0.2">
      <c r="A168" s="1">
        <f t="shared" si="12"/>
        <v>12</v>
      </c>
      <c r="B168" s="1" t="str">
        <f ca="1">OFFSET(ChannelSetup!$C$8,$A168,0)</f>
        <v>(empty function 12)</v>
      </c>
      <c r="C168" s="1">
        <f ca="1">OFFSET(ChannelSetup!$D$8,$A168,0)</f>
        <v>0</v>
      </c>
      <c r="D168" s="1">
        <f t="shared" si="13"/>
        <v>10</v>
      </c>
      <c r="E168" s="1" t="str">
        <f>""</f>
        <v/>
      </c>
      <c r="F168" s="1">
        <f ca="1">OFFSET(ChannelSetup!$D$8,$A168,$D168)</f>
        <v>0</v>
      </c>
      <c r="G168" s="1" t="str">
        <f>""</f>
        <v/>
      </c>
      <c r="H168" s="1" t="str">
        <f>""</f>
        <v/>
      </c>
      <c r="I168" s="1" t="str">
        <f>""</f>
        <v/>
      </c>
      <c r="J168" s="1" t="str">
        <f>""</f>
        <v/>
      </c>
      <c r="K168" s="1" t="str">
        <f>""</f>
        <v/>
      </c>
      <c r="L168" s="1" t="str">
        <f>""</f>
        <v/>
      </c>
      <c r="M168" s="1" t="str">
        <f>""</f>
        <v/>
      </c>
      <c r="N168" s="1" t="str">
        <f>""</f>
        <v/>
      </c>
      <c r="O168" s="1" t="str">
        <f>""</f>
        <v/>
      </c>
    </row>
    <row r="169" spans="1:15" x14ac:dyDescent="0.2">
      <c r="A169" s="1">
        <f t="shared" si="12"/>
        <v>13</v>
      </c>
      <c r="B169" s="1" t="str">
        <f ca="1">OFFSET(ChannelSetup!$C$8,$A169,0)</f>
        <v>(empty function 13)</v>
      </c>
      <c r="C169" s="1">
        <f ca="1">OFFSET(ChannelSetup!$D$8,$A169,0)</f>
        <v>0</v>
      </c>
      <c r="D169" s="1">
        <f t="shared" si="13"/>
        <v>10</v>
      </c>
      <c r="E169" s="1" t="str">
        <f>""</f>
        <v/>
      </c>
      <c r="F169" s="1">
        <f ca="1">OFFSET(ChannelSetup!$D$8,$A169,$D169)</f>
        <v>0</v>
      </c>
      <c r="G169" s="1" t="str">
        <f>""</f>
        <v/>
      </c>
      <c r="H169" s="1" t="str">
        <f>""</f>
        <v/>
      </c>
      <c r="I169" s="1" t="str">
        <f>""</f>
        <v/>
      </c>
      <c r="J169" s="1" t="str">
        <f>""</f>
        <v/>
      </c>
      <c r="K169" s="1" t="str">
        <f>""</f>
        <v/>
      </c>
      <c r="L169" s="1" t="str">
        <f>""</f>
        <v/>
      </c>
      <c r="M169" s="1" t="str">
        <f>""</f>
        <v/>
      </c>
      <c r="N169" s="1" t="str">
        <f>""</f>
        <v/>
      </c>
      <c r="O169" s="1" t="str">
        <f>""</f>
        <v/>
      </c>
    </row>
    <row r="170" spans="1:15" x14ac:dyDescent="0.2">
      <c r="A170" s="1">
        <f t="shared" si="12"/>
        <v>14</v>
      </c>
      <c r="B170" s="1" t="str">
        <f ca="1">OFFSET(ChannelSetup!$C$8,$A170,0)</f>
        <v>(empty function 14)</v>
      </c>
      <c r="C170" s="1">
        <f ca="1">OFFSET(ChannelSetup!$D$8,$A170,0)</f>
        <v>0</v>
      </c>
      <c r="D170" s="1">
        <f t="shared" si="13"/>
        <v>10</v>
      </c>
      <c r="E170" s="1" t="str">
        <f>""</f>
        <v/>
      </c>
      <c r="F170" s="1">
        <f ca="1">OFFSET(ChannelSetup!$D$8,$A170,$D170)</f>
        <v>0</v>
      </c>
      <c r="G170" s="1" t="str">
        <f>""</f>
        <v/>
      </c>
      <c r="H170" s="1" t="str">
        <f>""</f>
        <v/>
      </c>
      <c r="I170" s="1" t="str">
        <f>""</f>
        <v/>
      </c>
      <c r="J170" s="1" t="str">
        <f>""</f>
        <v/>
      </c>
      <c r="K170" s="1" t="str">
        <f>""</f>
        <v/>
      </c>
      <c r="L170" s="1" t="str">
        <f>""</f>
        <v/>
      </c>
      <c r="M170" s="1" t="str">
        <f>""</f>
        <v/>
      </c>
      <c r="N170" s="1" t="str">
        <f>""</f>
        <v/>
      </c>
      <c r="O170" s="1" t="str">
        <f>""</f>
        <v/>
      </c>
    </row>
    <row r="171" spans="1:15" x14ac:dyDescent="0.2">
      <c r="A171" t="s">
        <v>56</v>
      </c>
      <c r="B171" s="3" t="str">
        <f ca="1">"Channel " &amp; $D172 &amp; " - " &amp;OFFSET(ChannelSetup!$E$3,0,$D172-1)</f>
        <v>Channel 11 - Ride</v>
      </c>
    </row>
    <row r="172" spans="1:15" x14ac:dyDescent="0.2">
      <c r="A172" s="2">
        <v>1</v>
      </c>
      <c r="B172" s="1" t="str">
        <f ca="1">OFFSET(ChannelSetup!$C$8,$A172,0)</f>
        <v>Amplitude - Decay - dB peak (in seconds)</v>
      </c>
      <c r="C172" s="1">
        <f ca="1">OFFSET(ChannelSetup!$D$8,$A172,0)</f>
        <v>-100</v>
      </c>
      <c r="D172" s="8">
        <f t="shared" ref="D172" si="17">D157+1</f>
        <v>11</v>
      </c>
      <c r="E172" s="1" t="str">
        <f>""</f>
        <v/>
      </c>
      <c r="F172" s="1">
        <f ca="1">OFFSET(ChannelSetup!$D$8,$A172,$D172)</f>
        <v>0.01</v>
      </c>
      <c r="G172" s="1" t="str">
        <f>""</f>
        <v/>
      </c>
      <c r="H172" s="1" t="str">
        <f>""</f>
        <v/>
      </c>
      <c r="I172" s="1" t="str">
        <f>""</f>
        <v/>
      </c>
      <c r="J172" s="1" t="str">
        <f>""</f>
        <v/>
      </c>
      <c r="K172" s="1" t="str">
        <f>""</f>
        <v/>
      </c>
      <c r="L172" s="1" t="str">
        <f>""</f>
        <v/>
      </c>
      <c r="M172" s="1" t="str">
        <f>""</f>
        <v/>
      </c>
      <c r="N172" s="1" t="str">
        <f>""</f>
        <v/>
      </c>
      <c r="O172" s="1" t="str">
        <f>""</f>
        <v/>
      </c>
    </row>
    <row r="173" spans="1:15" x14ac:dyDescent="0.2">
      <c r="A173" s="1">
        <f t="shared" si="12"/>
        <v>2</v>
      </c>
      <c r="B173" s="1" t="str">
        <f ca="1">OFFSET(ChannelSetup!$C$8,$A173,0)</f>
        <v>Amplitude - Decay - decay rate in dB/s</v>
      </c>
      <c r="C173" s="1">
        <f ca="1">OFFSET(ChannelSetup!$D$8,$A173,0)</f>
        <v>-101</v>
      </c>
      <c r="D173" s="1">
        <f t="shared" si="13"/>
        <v>11</v>
      </c>
      <c r="E173" s="1" t="str">
        <f>""</f>
        <v/>
      </c>
      <c r="F173" s="1">
        <f ca="1">OFFSET(ChannelSetup!$D$8,$A173,$D173)</f>
        <v>60</v>
      </c>
      <c r="G173" s="1" t="str">
        <f>""</f>
        <v/>
      </c>
      <c r="H173" s="1" t="str">
        <f>""</f>
        <v/>
      </c>
      <c r="I173" s="1" t="str">
        <f>""</f>
        <v/>
      </c>
      <c r="J173" s="1" t="str">
        <f>""</f>
        <v/>
      </c>
      <c r="K173" s="1" t="str">
        <f>""</f>
        <v/>
      </c>
      <c r="L173" s="1" t="str">
        <f>""</f>
        <v/>
      </c>
      <c r="M173" s="1" t="str">
        <f>""</f>
        <v/>
      </c>
      <c r="N173" s="1" t="str">
        <f>""</f>
        <v/>
      </c>
      <c r="O173" s="1" t="str">
        <f>""</f>
        <v/>
      </c>
    </row>
    <row r="174" spans="1:15" x14ac:dyDescent="0.2">
      <c r="A174" s="1">
        <f t="shared" si="12"/>
        <v>3</v>
      </c>
      <c r="B174" s="1" t="str">
        <f ca="1">OFFSET(ChannelSetup!$C$8,$A174,0)</f>
        <v>Amplitude - Decay - reference frequency (Hz)</v>
      </c>
      <c r="C174" s="1">
        <f ca="1">OFFSET(ChannelSetup!$D$8,$A174,0)</f>
        <v>-102</v>
      </c>
      <c r="D174" s="1">
        <f t="shared" si="13"/>
        <v>11</v>
      </c>
      <c r="E174" s="1" t="str">
        <f>""</f>
        <v/>
      </c>
      <c r="F174" s="1">
        <f ca="1">OFFSET(ChannelSetup!$D$8,$A174,$D174)</f>
        <v>256</v>
      </c>
      <c r="G174" s="1" t="str">
        <f>""</f>
        <v/>
      </c>
      <c r="H174" s="1" t="str">
        <f>""</f>
        <v/>
      </c>
      <c r="I174" s="1" t="str">
        <f>""</f>
        <v/>
      </c>
      <c r="J174" s="1" t="str">
        <f>""</f>
        <v/>
      </c>
      <c r="K174" s="1" t="str">
        <f>""</f>
        <v/>
      </c>
      <c r="L174" s="1" t="str">
        <f>""</f>
        <v/>
      </c>
      <c r="M174" s="1" t="str">
        <f>""</f>
        <v/>
      </c>
      <c r="N174" s="1" t="str">
        <f>""</f>
        <v/>
      </c>
      <c r="O174" s="1" t="str">
        <f>""</f>
        <v/>
      </c>
    </row>
    <row r="175" spans="1:15" x14ac:dyDescent="0.2">
      <c r="A175" s="1">
        <f t="shared" si="12"/>
        <v>4</v>
      </c>
      <c r="B175" s="1" t="str">
        <f ca="1">OFFSET(ChannelSetup!$C$8,$A175,0)</f>
        <v>Amplitude - Decay - power rule</v>
      </c>
      <c r="C175" s="1">
        <f ca="1">OFFSET(ChannelSetup!$D$8,$A175,0)</f>
        <v>-103</v>
      </c>
      <c r="D175" s="1">
        <f t="shared" si="13"/>
        <v>11</v>
      </c>
      <c r="E175" s="1" t="str">
        <f>""</f>
        <v/>
      </c>
      <c r="F175" s="1">
        <f ca="1">OFFSET(ChannelSetup!$D$8,$A175,$D175)</f>
        <v>0.01</v>
      </c>
      <c r="G175" s="1" t="str">
        <f>""</f>
        <v/>
      </c>
      <c r="H175" s="1" t="str">
        <f>""</f>
        <v/>
      </c>
      <c r="I175" s="1" t="str">
        <f>""</f>
        <v/>
      </c>
      <c r="J175" s="1" t="str">
        <f>""</f>
        <v/>
      </c>
      <c r="K175" s="1" t="str">
        <f>""</f>
        <v/>
      </c>
      <c r="L175" s="1" t="str">
        <f>""</f>
        <v/>
      </c>
      <c r="M175" s="1" t="str">
        <f>""</f>
        <v/>
      </c>
      <c r="N175" s="1" t="str">
        <f>""</f>
        <v/>
      </c>
      <c r="O175" s="1" t="str">
        <f>""</f>
        <v/>
      </c>
    </row>
    <row r="176" spans="1:15" x14ac:dyDescent="0.2">
      <c r="A176" s="1">
        <f t="shared" si="12"/>
        <v>5</v>
      </c>
      <c r="B176" s="1" t="str">
        <f ca="1">OFFSET(ChannelSetup!$C$8,$A176,0)</f>
        <v>Amplitude - Tremolo - period in beats</v>
      </c>
      <c r="C176" s="1">
        <f ca="1">OFFSET(ChannelSetup!$D$8,$A176,0)</f>
        <v>-150</v>
      </c>
      <c r="D176" s="1">
        <f t="shared" si="13"/>
        <v>11</v>
      </c>
      <c r="E176" s="1" t="str">
        <f>""</f>
        <v/>
      </c>
      <c r="F176" s="1">
        <f ca="1">OFFSET(ChannelSetup!$D$8,$A176,$D176)</f>
        <v>1</v>
      </c>
      <c r="G176" s="1" t="str">
        <f>""</f>
        <v/>
      </c>
      <c r="H176" s="1" t="str">
        <f>""</f>
        <v/>
      </c>
      <c r="I176" s="1" t="str">
        <f>""</f>
        <v/>
      </c>
      <c r="J176" s="1" t="str">
        <f>""</f>
        <v/>
      </c>
      <c r="K176" s="1" t="str">
        <f>""</f>
        <v/>
      </c>
      <c r="L176" s="1" t="str">
        <f>""</f>
        <v/>
      </c>
      <c r="M176" s="1" t="str">
        <f>""</f>
        <v/>
      </c>
      <c r="N176" s="1" t="str">
        <f>""</f>
        <v/>
      </c>
      <c r="O176" s="1" t="str">
        <f>""</f>
        <v/>
      </c>
    </row>
    <row r="177" spans="1:15" x14ac:dyDescent="0.2">
      <c r="A177" s="1">
        <f t="shared" si="12"/>
        <v>6</v>
      </c>
      <c r="B177" s="1" t="str">
        <f ca="1">OFFSET(ChannelSetup!$C$8,$A177,0)</f>
        <v>Amplitude - Tremolo - depth in dB (peak to trough)</v>
      </c>
      <c r="C177" s="1">
        <f ca="1">OFFSET(ChannelSetup!$D$8,$A177,0)</f>
        <v>-151</v>
      </c>
      <c r="D177" s="1">
        <f t="shared" si="13"/>
        <v>11</v>
      </c>
      <c r="E177" s="1" t="str">
        <f>""</f>
        <v/>
      </c>
      <c r="F177" s="1">
        <f ca="1">OFFSET(ChannelSetup!$D$8,$A177,$D177)</f>
        <v>0</v>
      </c>
      <c r="G177" s="1" t="str">
        <f>""</f>
        <v/>
      </c>
      <c r="H177" s="1" t="str">
        <f>""</f>
        <v/>
      </c>
      <c r="I177" s="1" t="str">
        <f>""</f>
        <v/>
      </c>
      <c r="J177" s="1" t="str">
        <f>""</f>
        <v/>
      </c>
      <c r="K177" s="1" t="str">
        <f>""</f>
        <v/>
      </c>
      <c r="L177" s="1" t="str">
        <f>""</f>
        <v/>
      </c>
      <c r="M177" s="1" t="str">
        <f>""</f>
        <v/>
      </c>
      <c r="N177" s="1" t="str">
        <f>""</f>
        <v/>
      </c>
      <c r="O177" s="1" t="str">
        <f>""</f>
        <v/>
      </c>
    </row>
    <row r="178" spans="1:15" x14ac:dyDescent="0.2">
      <c r="A178" s="1">
        <f t="shared" si="12"/>
        <v>7</v>
      </c>
      <c r="B178" s="1" t="str">
        <f ca="1">OFFSET(ChannelSetup!$C$8,$A178,0)</f>
        <v>Frequency - Noise Sample Length (make 0 to switch this off)</v>
      </c>
      <c r="C178" s="1">
        <f ca="1">OFFSET(ChannelSetup!$D$8,$A178,0)</f>
        <v>-200</v>
      </c>
      <c r="D178" s="1">
        <f t="shared" si="13"/>
        <v>11</v>
      </c>
      <c r="E178" s="1" t="str">
        <f>""</f>
        <v/>
      </c>
      <c r="F178" s="1">
        <f ca="1">OFFSET(ChannelSetup!$D$8,$A178,$D178)</f>
        <v>0</v>
      </c>
      <c r="G178" s="1" t="str">
        <f>""</f>
        <v/>
      </c>
      <c r="H178" s="1" t="str">
        <f>""</f>
        <v/>
      </c>
      <c r="I178" s="1" t="str">
        <f>""</f>
        <v/>
      </c>
      <c r="J178" s="1" t="str">
        <f>""</f>
        <v/>
      </c>
      <c r="K178" s="1" t="str">
        <f>""</f>
        <v/>
      </c>
      <c r="L178" s="1" t="str">
        <f>""</f>
        <v/>
      </c>
      <c r="M178" s="1" t="str">
        <f>""</f>
        <v/>
      </c>
      <c r="N178" s="1" t="str">
        <f>""</f>
        <v/>
      </c>
      <c r="O178" s="1" t="str">
        <f>""</f>
        <v/>
      </c>
    </row>
    <row r="179" spans="1:15" x14ac:dyDescent="0.2">
      <c r="A179" s="1">
        <f t="shared" si="12"/>
        <v>8</v>
      </c>
      <c r="B179" s="1" t="str">
        <f ca="1">OFFSET(ChannelSetup!$C$8,$A179,0)</f>
        <v>Filter Type - 0 is off</v>
      </c>
      <c r="C179" s="1">
        <f ca="1">OFFSET(ChannelSetup!$D$8,$A179,0)</f>
        <v>-350</v>
      </c>
      <c r="D179" s="1">
        <f t="shared" si="13"/>
        <v>11</v>
      </c>
      <c r="E179" s="1" t="str">
        <f>""</f>
        <v/>
      </c>
      <c r="F179" s="1">
        <f ca="1">OFFSET(ChannelSetup!$D$8,$A179,$D179)</f>
        <v>5</v>
      </c>
      <c r="G179" s="1" t="str">
        <f>""</f>
        <v/>
      </c>
      <c r="H179" s="1" t="str">
        <f>""</f>
        <v/>
      </c>
      <c r="I179" s="1" t="str">
        <f>""</f>
        <v/>
      </c>
      <c r="J179" s="1" t="str">
        <f>""</f>
        <v/>
      </c>
      <c r="K179" s="1" t="str">
        <f>""</f>
        <v/>
      </c>
      <c r="L179" s="1" t="str">
        <f>""</f>
        <v/>
      </c>
      <c r="M179" s="1" t="str">
        <f>""</f>
        <v/>
      </c>
      <c r="N179" s="1" t="str">
        <f>""</f>
        <v/>
      </c>
      <c r="O179" s="1" t="str">
        <f>""</f>
        <v/>
      </c>
    </row>
    <row r="180" spans="1:15" x14ac:dyDescent="0.2">
      <c r="A180" s="1">
        <f t="shared" si="12"/>
        <v>9</v>
      </c>
      <c r="B180" s="1" t="str">
        <f ca="1">OFFSET(ChannelSetup!$C$8,$A180,0)</f>
        <v>Voice Type - 0 is none selected - overrides waveform (-400)</v>
      </c>
      <c r="C180" s="1">
        <f ca="1">OFFSET(ChannelSetup!$D$8,$A180,0)</f>
        <v>-450</v>
      </c>
      <c r="D180" s="1">
        <f t="shared" si="13"/>
        <v>11</v>
      </c>
      <c r="E180" s="1" t="str">
        <f>""</f>
        <v/>
      </c>
      <c r="F180" s="1">
        <f ca="1">OFFSET(ChannelSetup!$D$8,$A180,$D180)</f>
        <v>0</v>
      </c>
      <c r="G180" s="1" t="str">
        <f>""</f>
        <v/>
      </c>
      <c r="H180" s="1" t="str">
        <f>""</f>
        <v/>
      </c>
      <c r="I180" s="1" t="str">
        <f>""</f>
        <v/>
      </c>
      <c r="J180" s="1" t="str">
        <f>""</f>
        <v/>
      </c>
      <c r="K180" s="1" t="str">
        <f>""</f>
        <v/>
      </c>
      <c r="L180" s="1" t="str">
        <f>""</f>
        <v/>
      </c>
      <c r="M180" s="1" t="str">
        <f>""</f>
        <v/>
      </c>
      <c r="N180" s="1" t="str">
        <f>""</f>
        <v/>
      </c>
      <c r="O180" s="1" t="str">
        <f>""</f>
        <v/>
      </c>
    </row>
    <row r="181" spans="1:15" x14ac:dyDescent="0.2">
      <c r="A181" s="1">
        <f t="shared" ref="A181:A200" si="18">A180+1</f>
        <v>10</v>
      </c>
      <c r="B181" s="1" t="str">
        <f ca="1">OFFSET(ChannelSetup!$C$8,$A181,0)</f>
        <v>Waveform - Select Type (0 Sine / 1 Sawtooth / 2 Square / 3 Triangle / 4 Trapezium / 5 Square5 / 6 Square Random. Overridden by -450 Voice Type)</v>
      </c>
      <c r="C181" s="1">
        <f ca="1">OFFSET(ChannelSetup!$D$8,$A181,0)</f>
        <v>-400</v>
      </c>
      <c r="D181" s="1">
        <f t="shared" ref="D181:D200" si="19">D180</f>
        <v>11</v>
      </c>
      <c r="E181" s="1" t="str">
        <f>""</f>
        <v/>
      </c>
      <c r="F181" s="1">
        <f ca="1">OFFSET(ChannelSetup!$D$8,$A181,$D181)</f>
        <v>7</v>
      </c>
      <c r="G181" s="1" t="str">
        <f>""</f>
        <v/>
      </c>
      <c r="H181" s="1" t="str">
        <f>""</f>
        <v/>
      </c>
      <c r="I181" s="1" t="str">
        <f>""</f>
        <v/>
      </c>
      <c r="J181" s="1" t="str">
        <f>""</f>
        <v/>
      </c>
      <c r="K181" s="1" t="str">
        <f>""</f>
        <v/>
      </c>
      <c r="L181" s="1" t="str">
        <f>""</f>
        <v/>
      </c>
      <c r="M181" s="1" t="str">
        <f>""</f>
        <v/>
      </c>
      <c r="N181" s="1" t="str">
        <f>""</f>
        <v/>
      </c>
      <c r="O181" s="1" t="str">
        <f>""</f>
        <v/>
      </c>
    </row>
    <row r="182" spans="1:15" x14ac:dyDescent="0.2">
      <c r="A182" s="1">
        <f t="shared" si="18"/>
        <v>11</v>
      </c>
      <c r="B182" s="1" t="str">
        <f ca="1">OFFSET(ChannelSetup!$C$8,$A182,0)</f>
        <v>Mute Channel (blank to play 1 to mute)</v>
      </c>
      <c r="C182" s="1">
        <f ca="1">OFFSET(ChannelSetup!$D$8,$A182,0)</f>
        <v>-500</v>
      </c>
      <c r="D182" s="1">
        <f t="shared" si="19"/>
        <v>11</v>
      </c>
      <c r="E182" s="1" t="str">
        <f>""</f>
        <v/>
      </c>
      <c r="F182" s="1">
        <f ca="1">OFFSET(ChannelSetup!$D$8,$A182,$D182)</f>
        <v>1</v>
      </c>
      <c r="G182" s="1" t="str">
        <f>""</f>
        <v/>
      </c>
      <c r="H182" s="1" t="str">
        <f>""</f>
        <v/>
      </c>
      <c r="I182" s="1" t="str">
        <f>""</f>
        <v/>
      </c>
      <c r="J182" s="1" t="str">
        <f>""</f>
        <v/>
      </c>
      <c r="K182" s="1" t="str">
        <f>""</f>
        <v/>
      </c>
      <c r="L182" s="1" t="str">
        <f>""</f>
        <v/>
      </c>
      <c r="M182" s="1" t="str">
        <f>""</f>
        <v/>
      </c>
      <c r="N182" s="1" t="str">
        <f>""</f>
        <v/>
      </c>
      <c r="O182" s="1" t="str">
        <f>""</f>
        <v/>
      </c>
    </row>
    <row r="183" spans="1:15" x14ac:dyDescent="0.2">
      <c r="A183" s="1">
        <f t="shared" si="18"/>
        <v>12</v>
      </c>
      <c r="B183" s="1" t="str">
        <f ca="1">OFFSET(ChannelSetup!$C$8,$A183,0)</f>
        <v>(empty function 12)</v>
      </c>
      <c r="C183" s="1">
        <f ca="1">OFFSET(ChannelSetup!$D$8,$A183,0)</f>
        <v>0</v>
      </c>
      <c r="D183" s="1">
        <f t="shared" si="19"/>
        <v>11</v>
      </c>
      <c r="E183" s="1" t="str">
        <f>""</f>
        <v/>
      </c>
      <c r="F183" s="1">
        <f ca="1">OFFSET(ChannelSetup!$D$8,$A183,$D183)</f>
        <v>0</v>
      </c>
      <c r="G183" s="1" t="str">
        <f>""</f>
        <v/>
      </c>
      <c r="H183" s="1" t="str">
        <f>""</f>
        <v/>
      </c>
      <c r="I183" s="1" t="str">
        <f>""</f>
        <v/>
      </c>
      <c r="J183" s="1" t="str">
        <f>""</f>
        <v/>
      </c>
      <c r="K183" s="1" t="str">
        <f>""</f>
        <v/>
      </c>
      <c r="L183" s="1" t="str">
        <f>""</f>
        <v/>
      </c>
      <c r="M183" s="1" t="str">
        <f>""</f>
        <v/>
      </c>
      <c r="N183" s="1" t="str">
        <f>""</f>
        <v/>
      </c>
      <c r="O183" s="1" t="str">
        <f>""</f>
        <v/>
      </c>
    </row>
    <row r="184" spans="1:15" x14ac:dyDescent="0.2">
      <c r="A184" s="1">
        <f t="shared" si="18"/>
        <v>13</v>
      </c>
      <c r="B184" s="1" t="str">
        <f ca="1">OFFSET(ChannelSetup!$C$8,$A184,0)</f>
        <v>(empty function 13)</v>
      </c>
      <c r="C184" s="1">
        <f ca="1">OFFSET(ChannelSetup!$D$8,$A184,0)</f>
        <v>0</v>
      </c>
      <c r="D184" s="1">
        <f t="shared" si="19"/>
        <v>11</v>
      </c>
      <c r="E184" s="1" t="str">
        <f>""</f>
        <v/>
      </c>
      <c r="F184" s="1">
        <f ca="1">OFFSET(ChannelSetup!$D$8,$A184,$D184)</f>
        <v>0</v>
      </c>
      <c r="G184" s="1" t="str">
        <f>""</f>
        <v/>
      </c>
      <c r="H184" s="1" t="str">
        <f>""</f>
        <v/>
      </c>
      <c r="I184" s="1" t="str">
        <f>""</f>
        <v/>
      </c>
      <c r="J184" s="1" t="str">
        <f>""</f>
        <v/>
      </c>
      <c r="K184" s="1" t="str">
        <f>""</f>
        <v/>
      </c>
      <c r="L184" s="1" t="str">
        <f>""</f>
        <v/>
      </c>
      <c r="M184" s="1" t="str">
        <f>""</f>
        <v/>
      </c>
      <c r="N184" s="1" t="str">
        <f>""</f>
        <v/>
      </c>
      <c r="O184" s="1" t="str">
        <f>""</f>
        <v/>
      </c>
    </row>
    <row r="185" spans="1:15" x14ac:dyDescent="0.2">
      <c r="A185" s="1">
        <f t="shared" si="18"/>
        <v>14</v>
      </c>
      <c r="B185" s="1" t="str">
        <f ca="1">OFFSET(ChannelSetup!$C$8,$A185,0)</f>
        <v>(empty function 14)</v>
      </c>
      <c r="C185" s="1">
        <f ca="1">OFFSET(ChannelSetup!$D$8,$A185,0)</f>
        <v>0</v>
      </c>
      <c r="D185" s="1">
        <f t="shared" si="19"/>
        <v>11</v>
      </c>
      <c r="E185" s="1" t="str">
        <f>""</f>
        <v/>
      </c>
      <c r="F185" s="1">
        <f ca="1">OFFSET(ChannelSetup!$D$8,$A185,$D185)</f>
        <v>0</v>
      </c>
      <c r="G185" s="1" t="str">
        <f>""</f>
        <v/>
      </c>
      <c r="H185" s="1" t="str">
        <f>""</f>
        <v/>
      </c>
      <c r="I185" s="1" t="str">
        <f>""</f>
        <v/>
      </c>
      <c r="J185" s="1" t="str">
        <f>""</f>
        <v/>
      </c>
      <c r="K185" s="1" t="str">
        <f>""</f>
        <v/>
      </c>
      <c r="L185" s="1" t="str">
        <f>""</f>
        <v/>
      </c>
      <c r="M185" s="1" t="str">
        <f>""</f>
        <v/>
      </c>
      <c r="N185" s="1" t="str">
        <f>""</f>
        <v/>
      </c>
      <c r="O185" s="1" t="str">
        <f>""</f>
        <v/>
      </c>
    </row>
    <row r="186" spans="1:15" x14ac:dyDescent="0.2">
      <c r="A186" t="s">
        <v>56</v>
      </c>
      <c r="B186" s="3" t="str">
        <f ca="1">"Channel " &amp; $D187 &amp; " - " &amp;OFFSET(ChannelSetup!$E$3,0,$D187-1)</f>
        <v>Channel 12 - Crash</v>
      </c>
    </row>
    <row r="187" spans="1:15" x14ac:dyDescent="0.2">
      <c r="A187" s="2">
        <v>1</v>
      </c>
      <c r="B187" s="1" t="str">
        <f ca="1">OFFSET(ChannelSetup!$C$8,$A187,0)</f>
        <v>Amplitude - Decay - dB peak (in seconds)</v>
      </c>
      <c r="C187" s="1">
        <f ca="1">OFFSET(ChannelSetup!$D$8,$A187,0)</f>
        <v>-100</v>
      </c>
      <c r="D187" s="8">
        <f t="shared" ref="D187" si="20">D172+1</f>
        <v>12</v>
      </c>
      <c r="E187" s="1" t="str">
        <f>""</f>
        <v/>
      </c>
      <c r="F187" s="1">
        <f ca="1">OFFSET(ChannelSetup!$D$8,$A187,$D187)</f>
        <v>0.02</v>
      </c>
      <c r="G187" s="1" t="str">
        <f>""</f>
        <v/>
      </c>
      <c r="H187" s="1" t="str">
        <f>""</f>
        <v/>
      </c>
      <c r="I187" s="1" t="str">
        <f>""</f>
        <v/>
      </c>
      <c r="J187" s="1" t="str">
        <f>""</f>
        <v/>
      </c>
      <c r="K187" s="1" t="str">
        <f>""</f>
        <v/>
      </c>
      <c r="L187" s="1" t="str">
        <f>""</f>
        <v/>
      </c>
      <c r="M187" s="1" t="str">
        <f>""</f>
        <v/>
      </c>
      <c r="N187" s="1" t="str">
        <f>""</f>
        <v/>
      </c>
      <c r="O187" s="1" t="str">
        <f>""</f>
        <v/>
      </c>
    </row>
    <row r="188" spans="1:15" x14ac:dyDescent="0.2">
      <c r="A188" s="1">
        <f t="shared" si="18"/>
        <v>2</v>
      </c>
      <c r="B188" s="1" t="str">
        <f ca="1">OFFSET(ChannelSetup!$C$8,$A188,0)</f>
        <v>Amplitude - Decay - decay rate in dB/s</v>
      </c>
      <c r="C188" s="1">
        <f ca="1">OFFSET(ChannelSetup!$D$8,$A188,0)</f>
        <v>-101</v>
      </c>
      <c r="D188" s="1">
        <f t="shared" si="19"/>
        <v>12</v>
      </c>
      <c r="E188" s="1" t="str">
        <f>""</f>
        <v/>
      </c>
      <c r="F188" s="1">
        <f ca="1">OFFSET(ChannelSetup!$D$8,$A188,$D188)</f>
        <v>45</v>
      </c>
      <c r="G188" s="1" t="str">
        <f>""</f>
        <v/>
      </c>
      <c r="H188" s="1" t="str">
        <f>""</f>
        <v/>
      </c>
      <c r="I188" s="1" t="str">
        <f>""</f>
        <v/>
      </c>
      <c r="J188" s="1" t="str">
        <f>""</f>
        <v/>
      </c>
      <c r="K188" s="1" t="str">
        <f>""</f>
        <v/>
      </c>
      <c r="L188" s="1" t="str">
        <f>""</f>
        <v/>
      </c>
      <c r="M188" s="1" t="str">
        <f>""</f>
        <v/>
      </c>
      <c r="N188" s="1" t="str">
        <f>""</f>
        <v/>
      </c>
      <c r="O188" s="1" t="str">
        <f>""</f>
        <v/>
      </c>
    </row>
    <row r="189" spans="1:15" x14ac:dyDescent="0.2">
      <c r="A189" s="1">
        <f t="shared" si="18"/>
        <v>3</v>
      </c>
      <c r="B189" s="1" t="str">
        <f ca="1">OFFSET(ChannelSetup!$C$8,$A189,0)</f>
        <v>Amplitude - Decay - reference frequency (Hz)</v>
      </c>
      <c r="C189" s="1">
        <f ca="1">OFFSET(ChannelSetup!$D$8,$A189,0)</f>
        <v>-102</v>
      </c>
      <c r="D189" s="1">
        <f t="shared" si="19"/>
        <v>12</v>
      </c>
      <c r="E189" s="1" t="str">
        <f>""</f>
        <v/>
      </c>
      <c r="F189" s="1">
        <f ca="1">OFFSET(ChannelSetup!$D$8,$A189,$D189)</f>
        <v>256</v>
      </c>
      <c r="G189" s="1" t="str">
        <f>""</f>
        <v/>
      </c>
      <c r="H189" s="1" t="str">
        <f>""</f>
        <v/>
      </c>
      <c r="I189" s="1" t="str">
        <f>""</f>
        <v/>
      </c>
      <c r="J189" s="1" t="str">
        <f>""</f>
        <v/>
      </c>
      <c r="K189" s="1" t="str">
        <f>""</f>
        <v/>
      </c>
      <c r="L189" s="1" t="str">
        <f>""</f>
        <v/>
      </c>
      <c r="M189" s="1" t="str">
        <f>""</f>
        <v/>
      </c>
      <c r="N189" s="1" t="str">
        <f>""</f>
        <v/>
      </c>
      <c r="O189" s="1" t="str">
        <f>""</f>
        <v/>
      </c>
    </row>
    <row r="190" spans="1:15" x14ac:dyDescent="0.2">
      <c r="A190" s="1">
        <f t="shared" si="18"/>
        <v>4</v>
      </c>
      <c r="B190" s="1" t="str">
        <f ca="1">OFFSET(ChannelSetup!$C$8,$A190,0)</f>
        <v>Amplitude - Decay - power rule</v>
      </c>
      <c r="C190" s="1">
        <f ca="1">OFFSET(ChannelSetup!$D$8,$A190,0)</f>
        <v>-103</v>
      </c>
      <c r="D190" s="1">
        <f t="shared" si="19"/>
        <v>12</v>
      </c>
      <c r="E190" s="1" t="str">
        <f>""</f>
        <v/>
      </c>
      <c r="F190" s="1">
        <f ca="1">OFFSET(ChannelSetup!$D$8,$A190,$D190)</f>
        <v>0.01</v>
      </c>
      <c r="G190" s="1" t="str">
        <f>""</f>
        <v/>
      </c>
      <c r="H190" s="1" t="str">
        <f>""</f>
        <v/>
      </c>
      <c r="I190" s="1" t="str">
        <f>""</f>
        <v/>
      </c>
      <c r="J190" s="1" t="str">
        <f>""</f>
        <v/>
      </c>
      <c r="K190" s="1" t="str">
        <f>""</f>
        <v/>
      </c>
      <c r="L190" s="1" t="str">
        <f>""</f>
        <v/>
      </c>
      <c r="M190" s="1" t="str">
        <f>""</f>
        <v/>
      </c>
      <c r="N190" s="1" t="str">
        <f>""</f>
        <v/>
      </c>
      <c r="O190" s="1" t="str">
        <f>""</f>
        <v/>
      </c>
    </row>
    <row r="191" spans="1:15" x14ac:dyDescent="0.2">
      <c r="A191" s="1">
        <f t="shared" si="18"/>
        <v>5</v>
      </c>
      <c r="B191" s="1" t="str">
        <f ca="1">OFFSET(ChannelSetup!$C$8,$A191,0)</f>
        <v>Amplitude - Tremolo - period in beats</v>
      </c>
      <c r="C191" s="1">
        <f ca="1">OFFSET(ChannelSetup!$D$8,$A191,0)</f>
        <v>-150</v>
      </c>
      <c r="D191" s="1">
        <f t="shared" si="19"/>
        <v>12</v>
      </c>
      <c r="E191" s="1" t="str">
        <f>""</f>
        <v/>
      </c>
      <c r="F191" s="1">
        <f ca="1">OFFSET(ChannelSetup!$D$8,$A191,$D191)</f>
        <v>1</v>
      </c>
      <c r="G191" s="1" t="str">
        <f>""</f>
        <v/>
      </c>
      <c r="H191" s="1" t="str">
        <f>""</f>
        <v/>
      </c>
      <c r="I191" s="1" t="str">
        <f>""</f>
        <v/>
      </c>
      <c r="J191" s="1" t="str">
        <f>""</f>
        <v/>
      </c>
      <c r="K191" s="1" t="str">
        <f>""</f>
        <v/>
      </c>
      <c r="L191" s="1" t="str">
        <f>""</f>
        <v/>
      </c>
      <c r="M191" s="1" t="str">
        <f>""</f>
        <v/>
      </c>
      <c r="N191" s="1" t="str">
        <f>""</f>
        <v/>
      </c>
      <c r="O191" s="1" t="str">
        <f>""</f>
        <v/>
      </c>
    </row>
    <row r="192" spans="1:15" x14ac:dyDescent="0.2">
      <c r="A192" s="1">
        <f t="shared" si="18"/>
        <v>6</v>
      </c>
      <c r="B192" s="1" t="str">
        <f ca="1">OFFSET(ChannelSetup!$C$8,$A192,0)</f>
        <v>Amplitude - Tremolo - depth in dB (peak to trough)</v>
      </c>
      <c r="C192" s="1">
        <f ca="1">OFFSET(ChannelSetup!$D$8,$A192,0)</f>
        <v>-151</v>
      </c>
      <c r="D192" s="1">
        <f t="shared" si="19"/>
        <v>12</v>
      </c>
      <c r="E192" s="1" t="str">
        <f>""</f>
        <v/>
      </c>
      <c r="F192" s="1">
        <f ca="1">OFFSET(ChannelSetup!$D$8,$A192,$D192)</f>
        <v>0</v>
      </c>
      <c r="G192" s="1" t="str">
        <f>""</f>
        <v/>
      </c>
      <c r="H192" s="1" t="str">
        <f>""</f>
        <v/>
      </c>
      <c r="I192" s="1" t="str">
        <f>""</f>
        <v/>
      </c>
      <c r="J192" s="1" t="str">
        <f>""</f>
        <v/>
      </c>
      <c r="K192" s="1" t="str">
        <f>""</f>
        <v/>
      </c>
      <c r="L192" s="1" t="str">
        <f>""</f>
        <v/>
      </c>
      <c r="M192" s="1" t="str">
        <f>""</f>
        <v/>
      </c>
      <c r="N192" s="1" t="str">
        <f>""</f>
        <v/>
      </c>
      <c r="O192" s="1" t="str">
        <f>""</f>
        <v/>
      </c>
    </row>
    <row r="193" spans="1:15" x14ac:dyDescent="0.2">
      <c r="A193" s="1">
        <f t="shared" si="18"/>
        <v>7</v>
      </c>
      <c r="B193" s="1" t="str">
        <f ca="1">OFFSET(ChannelSetup!$C$8,$A193,0)</f>
        <v>Frequency - Noise Sample Length (make 0 to switch this off)</v>
      </c>
      <c r="C193" s="1">
        <f ca="1">OFFSET(ChannelSetup!$D$8,$A193,0)</f>
        <v>-200</v>
      </c>
      <c r="D193" s="1">
        <f t="shared" si="19"/>
        <v>12</v>
      </c>
      <c r="E193" s="1" t="str">
        <f>""</f>
        <v/>
      </c>
      <c r="F193" s="1">
        <f ca="1">OFFSET(ChannelSetup!$D$8,$A193,$D193)</f>
        <v>0</v>
      </c>
      <c r="G193" s="1" t="str">
        <f>""</f>
        <v/>
      </c>
      <c r="H193" s="1" t="str">
        <f>""</f>
        <v/>
      </c>
      <c r="I193" s="1" t="str">
        <f>""</f>
        <v/>
      </c>
      <c r="J193" s="1" t="str">
        <f>""</f>
        <v/>
      </c>
      <c r="K193" s="1" t="str">
        <f>""</f>
        <v/>
      </c>
      <c r="L193" s="1" t="str">
        <f>""</f>
        <v/>
      </c>
      <c r="M193" s="1" t="str">
        <f>""</f>
        <v/>
      </c>
      <c r="N193" s="1" t="str">
        <f>""</f>
        <v/>
      </c>
      <c r="O193" s="1" t="str">
        <f>""</f>
        <v/>
      </c>
    </row>
    <row r="194" spans="1:15" x14ac:dyDescent="0.2">
      <c r="A194" s="1">
        <f t="shared" si="18"/>
        <v>8</v>
      </c>
      <c r="B194" s="1" t="str">
        <f ca="1">OFFSET(ChannelSetup!$C$8,$A194,0)</f>
        <v>Filter Type - 0 is off</v>
      </c>
      <c r="C194" s="1">
        <f ca="1">OFFSET(ChannelSetup!$D$8,$A194,0)</f>
        <v>-350</v>
      </c>
      <c r="D194" s="1">
        <f t="shared" si="19"/>
        <v>12</v>
      </c>
      <c r="E194" s="1" t="str">
        <f>""</f>
        <v/>
      </c>
      <c r="F194" s="1">
        <f ca="1">OFFSET(ChannelSetup!$D$8,$A194,$D194)</f>
        <v>6</v>
      </c>
      <c r="G194" s="1" t="str">
        <f>""</f>
        <v/>
      </c>
      <c r="H194" s="1" t="str">
        <f>""</f>
        <v/>
      </c>
      <c r="I194" s="1" t="str">
        <f>""</f>
        <v/>
      </c>
      <c r="J194" s="1" t="str">
        <f>""</f>
        <v/>
      </c>
      <c r="K194" s="1" t="str">
        <f>""</f>
        <v/>
      </c>
      <c r="L194" s="1" t="str">
        <f>""</f>
        <v/>
      </c>
      <c r="M194" s="1" t="str">
        <f>""</f>
        <v/>
      </c>
      <c r="N194" s="1" t="str">
        <f>""</f>
        <v/>
      </c>
      <c r="O194" s="1" t="str">
        <f>""</f>
        <v/>
      </c>
    </row>
    <row r="195" spans="1:15" x14ac:dyDescent="0.2">
      <c r="A195" s="1">
        <f t="shared" si="18"/>
        <v>9</v>
      </c>
      <c r="B195" s="1" t="str">
        <f ca="1">OFFSET(ChannelSetup!$C$8,$A195,0)</f>
        <v>Voice Type - 0 is none selected - overrides waveform (-400)</v>
      </c>
      <c r="C195" s="1">
        <f ca="1">OFFSET(ChannelSetup!$D$8,$A195,0)</f>
        <v>-450</v>
      </c>
      <c r="D195" s="1">
        <f t="shared" si="19"/>
        <v>12</v>
      </c>
      <c r="E195" s="1" t="str">
        <f>""</f>
        <v/>
      </c>
      <c r="F195" s="1">
        <f ca="1">OFFSET(ChannelSetup!$D$8,$A195,$D195)</f>
        <v>0</v>
      </c>
      <c r="G195" s="1" t="str">
        <f>""</f>
        <v/>
      </c>
      <c r="H195" s="1" t="str">
        <f>""</f>
        <v/>
      </c>
      <c r="I195" s="1" t="str">
        <f>""</f>
        <v/>
      </c>
      <c r="J195" s="1" t="str">
        <f>""</f>
        <v/>
      </c>
      <c r="K195" s="1" t="str">
        <f>""</f>
        <v/>
      </c>
      <c r="L195" s="1" t="str">
        <f>""</f>
        <v/>
      </c>
      <c r="M195" s="1" t="str">
        <f>""</f>
        <v/>
      </c>
      <c r="N195" s="1" t="str">
        <f>""</f>
        <v/>
      </c>
      <c r="O195" s="1" t="str">
        <f>""</f>
        <v/>
      </c>
    </row>
    <row r="196" spans="1:15" x14ac:dyDescent="0.2">
      <c r="A196" s="1">
        <f t="shared" si="18"/>
        <v>10</v>
      </c>
      <c r="B196" s="1" t="str">
        <f ca="1">OFFSET(ChannelSetup!$C$8,$A196,0)</f>
        <v>Waveform - Select Type (0 Sine / 1 Sawtooth / 2 Square / 3 Triangle / 4 Trapezium / 5 Square5 / 6 Square Random. Overridden by -450 Voice Type)</v>
      </c>
      <c r="C196" s="1">
        <f ca="1">OFFSET(ChannelSetup!$D$8,$A196,0)</f>
        <v>-400</v>
      </c>
      <c r="D196" s="1">
        <f t="shared" si="19"/>
        <v>12</v>
      </c>
      <c r="E196" s="1" t="str">
        <f>""</f>
        <v/>
      </c>
      <c r="F196" s="1">
        <f ca="1">OFFSET(ChannelSetup!$D$8,$A196,$D196)</f>
        <v>7</v>
      </c>
      <c r="G196" s="1" t="str">
        <f>""</f>
        <v/>
      </c>
      <c r="H196" s="1" t="str">
        <f>""</f>
        <v/>
      </c>
      <c r="I196" s="1" t="str">
        <f>""</f>
        <v/>
      </c>
      <c r="J196" s="1" t="str">
        <f>""</f>
        <v/>
      </c>
      <c r="K196" s="1" t="str">
        <f>""</f>
        <v/>
      </c>
      <c r="L196" s="1" t="str">
        <f>""</f>
        <v/>
      </c>
      <c r="M196" s="1" t="str">
        <f>""</f>
        <v/>
      </c>
      <c r="N196" s="1" t="str">
        <f>""</f>
        <v/>
      </c>
      <c r="O196" s="1" t="str">
        <f>""</f>
        <v/>
      </c>
    </row>
    <row r="197" spans="1:15" x14ac:dyDescent="0.2">
      <c r="A197" s="1">
        <f t="shared" si="18"/>
        <v>11</v>
      </c>
      <c r="B197" s="1" t="str">
        <f ca="1">OFFSET(ChannelSetup!$C$8,$A197,0)</f>
        <v>Mute Channel (blank to play 1 to mute)</v>
      </c>
      <c r="C197" s="1">
        <f ca="1">OFFSET(ChannelSetup!$D$8,$A197,0)</f>
        <v>-500</v>
      </c>
      <c r="D197" s="1">
        <f t="shared" si="19"/>
        <v>12</v>
      </c>
      <c r="E197" s="1" t="str">
        <f>""</f>
        <v/>
      </c>
      <c r="F197" s="1">
        <f ca="1">OFFSET(ChannelSetup!$D$8,$A197,$D197)</f>
        <v>1</v>
      </c>
      <c r="G197" s="1" t="str">
        <f>""</f>
        <v/>
      </c>
      <c r="H197" s="1" t="str">
        <f>""</f>
        <v/>
      </c>
      <c r="I197" s="1" t="str">
        <f>""</f>
        <v/>
      </c>
      <c r="J197" s="1" t="str">
        <f>""</f>
        <v/>
      </c>
      <c r="K197" s="1" t="str">
        <f>""</f>
        <v/>
      </c>
      <c r="L197" s="1" t="str">
        <f>""</f>
        <v/>
      </c>
      <c r="M197" s="1" t="str">
        <f>""</f>
        <v/>
      </c>
      <c r="N197" s="1" t="str">
        <f>""</f>
        <v/>
      </c>
      <c r="O197" s="1" t="str">
        <f>""</f>
        <v/>
      </c>
    </row>
    <row r="198" spans="1:15" x14ac:dyDescent="0.2">
      <c r="A198" s="1">
        <f t="shared" si="18"/>
        <v>12</v>
      </c>
      <c r="B198" s="1" t="str">
        <f ca="1">OFFSET(ChannelSetup!$C$8,$A198,0)</f>
        <v>(empty function 12)</v>
      </c>
      <c r="C198" s="1">
        <f ca="1">OFFSET(ChannelSetup!$D$8,$A198,0)</f>
        <v>0</v>
      </c>
      <c r="D198" s="1">
        <f t="shared" si="19"/>
        <v>12</v>
      </c>
      <c r="E198" s="1" t="str">
        <f>""</f>
        <v/>
      </c>
      <c r="F198" s="1">
        <f ca="1">OFFSET(ChannelSetup!$D$8,$A198,$D198)</f>
        <v>0</v>
      </c>
      <c r="G198" s="1" t="str">
        <f>""</f>
        <v/>
      </c>
      <c r="H198" s="1" t="str">
        <f>""</f>
        <v/>
      </c>
      <c r="I198" s="1" t="str">
        <f>""</f>
        <v/>
      </c>
      <c r="J198" s="1" t="str">
        <f>""</f>
        <v/>
      </c>
      <c r="K198" s="1" t="str">
        <f>""</f>
        <v/>
      </c>
      <c r="L198" s="1" t="str">
        <f>""</f>
        <v/>
      </c>
      <c r="M198" s="1" t="str">
        <f>""</f>
        <v/>
      </c>
      <c r="N198" s="1" t="str">
        <f>""</f>
        <v/>
      </c>
      <c r="O198" s="1" t="str">
        <f>""</f>
        <v/>
      </c>
    </row>
    <row r="199" spans="1:15" x14ac:dyDescent="0.2">
      <c r="A199" s="1">
        <f t="shared" si="18"/>
        <v>13</v>
      </c>
      <c r="B199" s="1" t="str">
        <f ca="1">OFFSET(ChannelSetup!$C$8,$A199,0)</f>
        <v>(empty function 13)</v>
      </c>
      <c r="C199" s="1">
        <f ca="1">OFFSET(ChannelSetup!$D$8,$A199,0)</f>
        <v>0</v>
      </c>
      <c r="D199" s="1">
        <f t="shared" si="19"/>
        <v>12</v>
      </c>
      <c r="E199" s="1" t="str">
        <f>""</f>
        <v/>
      </c>
      <c r="F199" s="1">
        <f ca="1">OFFSET(ChannelSetup!$D$8,$A199,$D199)</f>
        <v>0</v>
      </c>
      <c r="G199" s="1" t="str">
        <f>""</f>
        <v/>
      </c>
      <c r="H199" s="1" t="str">
        <f>""</f>
        <v/>
      </c>
      <c r="I199" s="1" t="str">
        <f>""</f>
        <v/>
      </c>
      <c r="J199" s="1" t="str">
        <f>""</f>
        <v/>
      </c>
      <c r="K199" s="1" t="str">
        <f>""</f>
        <v/>
      </c>
      <c r="L199" s="1" t="str">
        <f>""</f>
        <v/>
      </c>
      <c r="M199" s="1" t="str">
        <f>""</f>
        <v/>
      </c>
      <c r="N199" s="1" t="str">
        <f>""</f>
        <v/>
      </c>
      <c r="O199" s="1" t="str">
        <f>""</f>
        <v/>
      </c>
    </row>
    <row r="200" spans="1:15" x14ac:dyDescent="0.2">
      <c r="A200" s="1">
        <f t="shared" si="18"/>
        <v>14</v>
      </c>
      <c r="B200" s="1" t="str">
        <f ca="1">OFFSET(ChannelSetup!$C$8,$A200,0)</f>
        <v>(empty function 14)</v>
      </c>
      <c r="C200" s="1">
        <f ca="1">OFFSET(ChannelSetup!$D$8,$A200,0)</f>
        <v>0</v>
      </c>
      <c r="D200" s="1">
        <f t="shared" si="19"/>
        <v>12</v>
      </c>
      <c r="E200" s="1" t="str">
        <f>""</f>
        <v/>
      </c>
      <c r="F200" s="1">
        <f ca="1">OFFSET(ChannelSetup!$D$8,$A200,$D200)</f>
        <v>0</v>
      </c>
      <c r="G200" s="1" t="str">
        <f>""</f>
        <v/>
      </c>
      <c r="H200" s="1" t="str">
        <f>""</f>
        <v/>
      </c>
      <c r="I200" s="1" t="str">
        <f>""</f>
        <v/>
      </c>
      <c r="J200" s="1" t="str">
        <f>""</f>
        <v/>
      </c>
      <c r="K200" s="1" t="str">
        <f>""</f>
        <v/>
      </c>
      <c r="L200" s="1" t="str">
        <f>""</f>
        <v/>
      </c>
      <c r="M200" s="1" t="str">
        <f>""</f>
        <v/>
      </c>
      <c r="N200" s="1" t="str">
        <f>""</f>
        <v/>
      </c>
      <c r="O200" s="1" t="str">
        <f>""</f>
        <v/>
      </c>
    </row>
    <row r="202" spans="1:15" x14ac:dyDescent="0.2">
      <c r="B202" t="s">
        <v>200</v>
      </c>
    </row>
    <row r="203" spans="1:15" ht="64" x14ac:dyDescent="0.2">
      <c r="B203" s="6" t="s">
        <v>184</v>
      </c>
      <c r="C203" s="6" t="s">
        <v>182</v>
      </c>
      <c r="D203" s="6" t="s">
        <v>183</v>
      </c>
      <c r="E203" s="6" t="s">
        <v>195</v>
      </c>
      <c r="F203" s="6" t="s">
        <v>7</v>
      </c>
      <c r="G203" s="6" t="s">
        <v>183</v>
      </c>
      <c r="H203" s="6" t="s">
        <v>202</v>
      </c>
    </row>
    <row r="204" spans="1:15" x14ac:dyDescent="0.2">
      <c r="B204" s="1" t="str">
        <f>IF(COUNTBLANK(FilterSetup!C4),"",FilterSetup!C4)</f>
        <v>Bass Drum</v>
      </c>
      <c r="C204" s="7">
        <v>-80</v>
      </c>
      <c r="D204" s="1" t="str">
        <f>""</f>
        <v/>
      </c>
      <c r="E204" s="1">
        <f>IF(COUNTBLANK(FilterSetup!D4),"",FilterSetup!D4)</f>
        <v>1</v>
      </c>
      <c r="F204" s="1">
        <f>IF(COUNTBLANK(FilterSetup!E4),"",FilterSetup!E4)</f>
        <v>1</v>
      </c>
      <c r="G204" s="1" t="str">
        <f>""</f>
        <v/>
      </c>
      <c r="H204" s="1">
        <f>IF(COUNTBLANK(FilterSetup!F4),"",MAX(-120,MIN(30,FilterSetup!F4)))</f>
        <v>-100</v>
      </c>
    </row>
    <row r="205" spans="1:15" x14ac:dyDescent="0.2">
      <c r="B205" s="1" t="str">
        <f>IF(COUNTBLANK(FilterSetup!C5),"",FilterSetup!C5)</f>
        <v/>
      </c>
      <c r="C205" s="7">
        <v>-80</v>
      </c>
      <c r="D205" s="1" t="str">
        <f>""</f>
        <v/>
      </c>
      <c r="E205" s="1">
        <f>IF(COUNTBLANK(FilterSetup!D5),"",FilterSetup!D5)</f>
        <v>1</v>
      </c>
      <c r="F205" s="1">
        <f>IF(COUNTBLANK(FilterSetup!E5),"",FilterSetup!E5)</f>
        <v>2</v>
      </c>
      <c r="G205" s="1" t="str">
        <f>""</f>
        <v/>
      </c>
      <c r="H205" s="1">
        <f>IF(COUNTBLANK(FilterSetup!F5),"",MAX(-120,MIN(30,FilterSetup!F5)))</f>
        <v>-20</v>
      </c>
    </row>
    <row r="206" spans="1:15" x14ac:dyDescent="0.2">
      <c r="B206" s="1" t="str">
        <f>IF(COUNTBLANK(FilterSetup!C6),"",FilterSetup!C6)</f>
        <v/>
      </c>
      <c r="C206" s="7">
        <v>-80</v>
      </c>
      <c r="D206" s="1" t="str">
        <f>""</f>
        <v/>
      </c>
      <c r="E206" s="1">
        <f>IF(COUNTBLANK(FilterSetup!D6),"",FilterSetup!D6)</f>
        <v>1</v>
      </c>
      <c r="F206" s="1">
        <f>IF(COUNTBLANK(FilterSetup!E6),"",FilterSetup!E6)</f>
        <v>3</v>
      </c>
      <c r="G206" s="1" t="str">
        <f>""</f>
        <v/>
      </c>
      <c r="H206" s="1">
        <f>IF(COUNTBLANK(FilterSetup!F6),"",MAX(-120,MIN(30,FilterSetup!F6)))</f>
        <v>-5</v>
      </c>
    </row>
    <row r="207" spans="1:15" x14ac:dyDescent="0.2">
      <c r="B207" s="1" t="str">
        <f>IF(COUNTBLANK(FilterSetup!C7),"",FilterSetup!C7)</f>
        <v/>
      </c>
      <c r="C207" s="7">
        <v>-80</v>
      </c>
      <c r="D207" s="1" t="str">
        <f>""</f>
        <v/>
      </c>
      <c r="E207" s="1">
        <f>IF(COUNTBLANK(FilterSetup!D7),"",FilterSetup!D7)</f>
        <v>1</v>
      </c>
      <c r="F207" s="1">
        <f>IF(COUNTBLANK(FilterSetup!E7),"",FilterSetup!E7)</f>
        <v>4</v>
      </c>
      <c r="G207" s="1" t="str">
        <f>""</f>
        <v/>
      </c>
      <c r="H207" s="1">
        <f>IF(COUNTBLANK(FilterSetup!F7),"",MAX(-120,MIN(30,FilterSetup!F7)))</f>
        <v>0</v>
      </c>
    </row>
    <row r="208" spans="1:15" x14ac:dyDescent="0.2">
      <c r="B208" s="1" t="str">
        <f>IF(COUNTBLANK(FilterSetup!C8),"",FilterSetup!C8)</f>
        <v/>
      </c>
      <c r="C208" s="7">
        <v>-80</v>
      </c>
      <c r="D208" s="1" t="str">
        <f>""</f>
        <v/>
      </c>
      <c r="E208" s="1">
        <f>IF(COUNTBLANK(FilterSetup!D8),"",FilterSetup!D8)</f>
        <v>1</v>
      </c>
      <c r="F208" s="1">
        <f>IF(COUNTBLANK(FilterSetup!E8),"",FilterSetup!E8)</f>
        <v>50</v>
      </c>
      <c r="G208" s="1" t="str">
        <f>""</f>
        <v/>
      </c>
      <c r="H208" s="1">
        <f>IF(COUNTBLANK(FilterSetup!F8),"",MAX(-120,MIN(30,FilterSetup!F8)))</f>
        <v>0</v>
      </c>
    </row>
    <row r="209" spans="2:8" x14ac:dyDescent="0.2">
      <c r="B209" s="1" t="str">
        <f>IF(COUNTBLANK(FilterSetup!C9),"",FilterSetup!C9)</f>
        <v/>
      </c>
      <c r="C209" s="7">
        <v>-80</v>
      </c>
      <c r="D209" s="1" t="str">
        <f>""</f>
        <v/>
      </c>
      <c r="E209" s="1">
        <f>IF(COUNTBLANK(FilterSetup!D9),"",FilterSetup!D9)</f>
        <v>1</v>
      </c>
      <c r="F209" s="1">
        <f>IF(COUNTBLANK(FilterSetup!E9),"",FilterSetup!E9)</f>
        <v>75</v>
      </c>
      <c r="G209" s="1" t="str">
        <f>""</f>
        <v/>
      </c>
      <c r="H209" s="1">
        <f>IF(COUNTBLANK(FilterSetup!F9),"",MAX(-120,MIN(30,FilterSetup!F9)))</f>
        <v>-5</v>
      </c>
    </row>
    <row r="210" spans="2:8" x14ac:dyDescent="0.2">
      <c r="B210" s="1" t="str">
        <f>IF(COUNTBLANK(FilterSetup!C10),"",FilterSetup!C10)</f>
        <v/>
      </c>
      <c r="C210" s="7">
        <v>-80</v>
      </c>
      <c r="D210" s="1" t="str">
        <f>""</f>
        <v/>
      </c>
      <c r="E210" s="1">
        <f>IF(COUNTBLANK(FilterSetup!D10),"",FilterSetup!D10)</f>
        <v>1</v>
      </c>
      <c r="F210" s="1">
        <f>IF(COUNTBLANK(FilterSetup!E10),"",FilterSetup!E10)</f>
        <v>100</v>
      </c>
      <c r="G210" s="1" t="str">
        <f>""</f>
        <v/>
      </c>
      <c r="H210" s="1">
        <f>IF(COUNTBLANK(FilterSetup!F10),"",MAX(-120,MIN(30,FilterSetup!F10)))</f>
        <v>-20</v>
      </c>
    </row>
    <row r="211" spans="2:8" x14ac:dyDescent="0.2">
      <c r="B211" s="1" t="str">
        <f>IF(COUNTBLANK(FilterSetup!C11),"",FilterSetup!C11)</f>
        <v/>
      </c>
      <c r="C211" s="7">
        <v>-80</v>
      </c>
      <c r="D211" s="1" t="str">
        <f>""</f>
        <v/>
      </c>
      <c r="E211" s="1">
        <f>IF(COUNTBLANK(FilterSetup!D11),"",FilterSetup!D11)</f>
        <v>1</v>
      </c>
      <c r="F211" s="1">
        <f>IF(COUNTBLANK(FilterSetup!E11),"",FilterSetup!E11)</f>
        <v>200</v>
      </c>
      <c r="G211" s="1" t="str">
        <f>""</f>
        <v/>
      </c>
      <c r="H211" s="1">
        <f>IF(COUNTBLANK(FilterSetup!F11),"",MAX(-120,MIN(30,FilterSetup!F11)))</f>
        <v>-50</v>
      </c>
    </row>
    <row r="212" spans="2:8" x14ac:dyDescent="0.2">
      <c r="B212" s="1" t="str">
        <f>IF(COUNTBLANK(FilterSetup!C12),"",FilterSetup!C12)</f>
        <v/>
      </c>
      <c r="C212" s="7">
        <v>-80</v>
      </c>
      <c r="D212" s="1" t="str">
        <f>""</f>
        <v/>
      </c>
      <c r="E212" s="1">
        <f>IF(COUNTBLANK(FilterSetup!D12),"",FilterSetup!D12)</f>
        <v>1</v>
      </c>
      <c r="F212" s="1">
        <f>IF(COUNTBLANK(FilterSetup!E12),"",FilterSetup!E12)</f>
        <v>1000</v>
      </c>
      <c r="G212" s="1" t="str">
        <f>""</f>
        <v/>
      </c>
      <c r="H212" s="1">
        <f>IF(COUNTBLANK(FilterSetup!F12),"",MAX(-120,MIN(30,FilterSetup!F12)))</f>
        <v>-100</v>
      </c>
    </row>
    <row r="213" spans="2:8" x14ac:dyDescent="0.2">
      <c r="B213" s="1" t="str">
        <f>IF(COUNTBLANK(FilterSetup!C13),"",FilterSetup!C13)</f>
        <v/>
      </c>
      <c r="C213" s="7">
        <v>-80</v>
      </c>
      <c r="D213" s="1" t="str">
        <f>""</f>
        <v/>
      </c>
      <c r="E213" s="1" t="str">
        <f>IF(COUNTBLANK(FilterSetup!D13),"",FilterSetup!D13)</f>
        <v/>
      </c>
      <c r="F213" s="1" t="str">
        <f>IF(COUNTBLANK(FilterSetup!E13),"",FilterSetup!E13)</f>
        <v/>
      </c>
      <c r="G213" s="1" t="str">
        <f>""</f>
        <v/>
      </c>
      <c r="H213" s="1" t="str">
        <f>IF(COUNTBLANK(FilterSetup!F13),"",MAX(-120,MIN(30,FilterSetup!F13)))</f>
        <v/>
      </c>
    </row>
    <row r="214" spans="2:8" x14ac:dyDescent="0.2">
      <c r="B214" s="1" t="str">
        <f>IF(COUNTBLANK(FilterSetup!C14),"",FilterSetup!C14)</f>
        <v/>
      </c>
      <c r="C214" s="7">
        <v>-80</v>
      </c>
      <c r="D214" s="1" t="str">
        <f>""</f>
        <v/>
      </c>
      <c r="E214" s="1" t="str">
        <f>IF(COUNTBLANK(FilterSetup!D14),"",FilterSetup!D14)</f>
        <v/>
      </c>
      <c r="F214" s="1" t="str">
        <f>IF(COUNTBLANK(FilterSetup!E14),"",FilterSetup!E14)</f>
        <v/>
      </c>
      <c r="G214" s="1" t="str">
        <f>""</f>
        <v/>
      </c>
      <c r="H214" s="1" t="str">
        <f>IF(COUNTBLANK(FilterSetup!F14),"",MAX(-120,MIN(30,FilterSetup!F14)))</f>
        <v/>
      </c>
    </row>
    <row r="215" spans="2:8" x14ac:dyDescent="0.2">
      <c r="B215" s="1" t="str">
        <f>IF(COUNTBLANK(FilterSetup!C15),"",FilterSetup!C15)</f>
        <v/>
      </c>
      <c r="C215" s="7">
        <v>-80</v>
      </c>
      <c r="D215" s="1" t="str">
        <f>""</f>
        <v/>
      </c>
      <c r="E215" s="1" t="str">
        <f>IF(COUNTBLANK(FilterSetup!D15),"",FilterSetup!D15)</f>
        <v/>
      </c>
      <c r="F215" s="1" t="str">
        <f>IF(COUNTBLANK(FilterSetup!E15),"",FilterSetup!E15)</f>
        <v/>
      </c>
      <c r="G215" s="1" t="str">
        <f>""</f>
        <v/>
      </c>
      <c r="H215" s="1" t="str">
        <f>IF(COUNTBLANK(FilterSetup!F15),"",MAX(-120,MIN(30,FilterSetup!F15)))</f>
        <v/>
      </c>
    </row>
    <row r="216" spans="2:8" x14ac:dyDescent="0.2">
      <c r="B216" s="1" t="str">
        <f>IF(COUNTBLANK(FilterSetup!C16),"",FilterSetup!C16)</f>
        <v/>
      </c>
      <c r="C216" s="7">
        <v>-80</v>
      </c>
      <c r="D216" s="1" t="str">
        <f>""</f>
        <v/>
      </c>
      <c r="E216" s="1" t="str">
        <f>IF(COUNTBLANK(FilterSetup!D16),"",FilterSetup!D16)</f>
        <v/>
      </c>
      <c r="F216" s="1" t="str">
        <f>IF(COUNTBLANK(FilterSetup!E16),"",FilterSetup!E16)</f>
        <v/>
      </c>
      <c r="G216" s="1" t="str">
        <f>""</f>
        <v/>
      </c>
      <c r="H216" s="1" t="str">
        <f>IF(COUNTBLANK(FilterSetup!F16),"",MAX(-120,MIN(30,FilterSetup!F16)))</f>
        <v/>
      </c>
    </row>
    <row r="217" spans="2:8" x14ac:dyDescent="0.2">
      <c r="B217" s="1" t="str">
        <f>IF(COUNTBLANK(FilterSetup!C17),"",FilterSetup!C17)</f>
        <v/>
      </c>
      <c r="C217" s="7">
        <v>-80</v>
      </c>
      <c r="D217" s="1" t="str">
        <f>""</f>
        <v/>
      </c>
      <c r="E217" s="1" t="str">
        <f>IF(COUNTBLANK(FilterSetup!D17),"",FilterSetup!D17)</f>
        <v/>
      </c>
      <c r="F217" s="1" t="str">
        <f>IF(COUNTBLANK(FilterSetup!E17),"",FilterSetup!E17)</f>
        <v/>
      </c>
      <c r="G217" s="1" t="str">
        <f>""</f>
        <v/>
      </c>
      <c r="H217" s="1" t="str">
        <f>IF(COUNTBLANK(FilterSetup!F17),"",MAX(-120,MIN(30,FilterSetup!F17)))</f>
        <v/>
      </c>
    </row>
    <row r="218" spans="2:8" x14ac:dyDescent="0.2">
      <c r="B218" s="1" t="str">
        <f>IF(COUNTBLANK(FilterSetup!C18),"",FilterSetup!C18)</f>
        <v/>
      </c>
      <c r="C218" s="7">
        <v>-80</v>
      </c>
      <c r="D218" s="1" t="str">
        <f>""</f>
        <v/>
      </c>
      <c r="E218" s="1" t="str">
        <f>IF(COUNTBLANK(FilterSetup!D18),"",FilterSetup!D18)</f>
        <v/>
      </c>
      <c r="F218" s="1" t="str">
        <f>IF(COUNTBLANK(FilterSetup!E18),"",FilterSetup!E18)</f>
        <v/>
      </c>
      <c r="G218" s="1" t="str">
        <f>""</f>
        <v/>
      </c>
      <c r="H218" s="1" t="str">
        <f>IF(COUNTBLANK(FilterSetup!F18),"",MAX(-120,MIN(30,FilterSetup!F18)))</f>
        <v/>
      </c>
    </row>
    <row r="219" spans="2:8" x14ac:dyDescent="0.2">
      <c r="B219" s="1" t="str">
        <f>IF(COUNTBLANK(FilterSetup!C19),"",FilterSetup!C19)</f>
        <v/>
      </c>
      <c r="C219" s="7">
        <v>-80</v>
      </c>
      <c r="D219" s="1" t="str">
        <f>""</f>
        <v/>
      </c>
      <c r="E219" s="1" t="str">
        <f>IF(COUNTBLANK(FilterSetup!D19),"",FilterSetup!D19)</f>
        <v/>
      </c>
      <c r="F219" s="1" t="str">
        <f>IF(COUNTBLANK(FilterSetup!E19),"",FilterSetup!E19)</f>
        <v/>
      </c>
      <c r="G219" s="1" t="str">
        <f>""</f>
        <v/>
      </c>
      <c r="H219" s="1" t="str">
        <f>IF(COUNTBLANK(FilterSetup!F19),"",MAX(-120,MIN(30,FilterSetup!F19)))</f>
        <v/>
      </c>
    </row>
    <row r="220" spans="2:8" x14ac:dyDescent="0.2">
      <c r="B220" s="1" t="str">
        <f>IF(COUNTBLANK(FilterSetup!C20),"",FilterSetup!C20)</f>
        <v/>
      </c>
      <c r="C220" s="7">
        <v>-80</v>
      </c>
      <c r="D220" s="1" t="str">
        <f>""</f>
        <v/>
      </c>
      <c r="E220" s="1" t="str">
        <f>IF(COUNTBLANK(FilterSetup!D20),"",FilterSetup!D20)</f>
        <v/>
      </c>
      <c r="F220" s="1" t="str">
        <f>IF(COUNTBLANK(FilterSetup!E20),"",FilterSetup!E20)</f>
        <v/>
      </c>
      <c r="G220" s="1" t="str">
        <f>""</f>
        <v/>
      </c>
      <c r="H220" s="1" t="str">
        <f>IF(COUNTBLANK(FilterSetup!F20),"",MAX(-120,MIN(30,FilterSetup!F20)))</f>
        <v/>
      </c>
    </row>
    <row r="221" spans="2:8" x14ac:dyDescent="0.2">
      <c r="B221" s="1" t="str">
        <f>IF(COUNTBLANK(FilterSetup!C21),"",FilterSetup!C21)</f>
        <v/>
      </c>
      <c r="C221" s="7">
        <v>-80</v>
      </c>
      <c r="D221" s="1" t="str">
        <f>""</f>
        <v/>
      </c>
      <c r="E221" s="1" t="str">
        <f>IF(COUNTBLANK(FilterSetup!D21),"",FilterSetup!D21)</f>
        <v/>
      </c>
      <c r="F221" s="1" t="str">
        <f>IF(COUNTBLANK(FilterSetup!E21),"",FilterSetup!E21)</f>
        <v/>
      </c>
      <c r="G221" s="1" t="str">
        <f>""</f>
        <v/>
      </c>
      <c r="H221" s="1" t="str">
        <f>IF(COUNTBLANK(FilterSetup!F21),"",MAX(-120,MIN(30,FilterSetup!F21)))</f>
        <v/>
      </c>
    </row>
    <row r="222" spans="2:8" x14ac:dyDescent="0.2">
      <c r="B222" s="1" t="str">
        <f>IF(COUNTBLANK(FilterSetup!C22),"",FilterSetup!C22)</f>
        <v/>
      </c>
      <c r="C222" s="7">
        <v>-80</v>
      </c>
      <c r="D222" s="1" t="str">
        <f>""</f>
        <v/>
      </c>
      <c r="E222" s="1" t="str">
        <f>IF(COUNTBLANK(FilterSetup!D22),"",FilterSetup!D22)</f>
        <v/>
      </c>
      <c r="F222" s="1" t="str">
        <f>IF(COUNTBLANK(FilterSetup!E22),"",FilterSetup!E22)</f>
        <v/>
      </c>
      <c r="G222" s="1" t="str">
        <f>""</f>
        <v/>
      </c>
      <c r="H222" s="1" t="str">
        <f>IF(COUNTBLANK(FilterSetup!F22),"",MAX(-120,MIN(30,FilterSetup!F22)))</f>
        <v/>
      </c>
    </row>
    <row r="223" spans="2:8" x14ac:dyDescent="0.2">
      <c r="B223" s="1" t="str">
        <f>IF(COUNTBLANK(FilterSetup!C23),"",FilterSetup!C23)</f>
        <v/>
      </c>
      <c r="C223" s="7">
        <v>-80</v>
      </c>
      <c r="D223" s="1" t="str">
        <f>""</f>
        <v/>
      </c>
      <c r="E223" s="1" t="str">
        <f>IF(COUNTBLANK(FilterSetup!D23),"",FilterSetup!D23)</f>
        <v/>
      </c>
      <c r="F223" s="1" t="str">
        <f>IF(COUNTBLANK(FilterSetup!E23),"",FilterSetup!E23)</f>
        <v/>
      </c>
      <c r="G223" s="1" t="str">
        <f>""</f>
        <v/>
      </c>
      <c r="H223" s="1" t="str">
        <f>IF(COUNTBLANK(FilterSetup!F23),"",MAX(-120,MIN(30,FilterSetup!F23)))</f>
        <v/>
      </c>
    </row>
    <row r="224" spans="2:8" x14ac:dyDescent="0.2">
      <c r="B224" s="1" t="str">
        <f>IF(COUNTBLANK(FilterSetup!C24),"",FilterSetup!C24)</f>
        <v>Tom</v>
      </c>
      <c r="C224" s="7">
        <v>-80</v>
      </c>
      <c r="D224" s="1" t="str">
        <f>""</f>
        <v/>
      </c>
      <c r="E224" s="1">
        <f>IF(COUNTBLANK(FilterSetup!D24),"",FilterSetup!D24)</f>
        <v>2</v>
      </c>
      <c r="F224" s="1">
        <f>IF(COUNTBLANK(FilterSetup!E24),"",FilterSetup!E24)</f>
        <v>1</v>
      </c>
      <c r="G224" s="1" t="str">
        <f>""</f>
        <v/>
      </c>
      <c r="H224" s="1">
        <f>IF(COUNTBLANK(FilterSetup!F24),"",MAX(-120,MIN(30,FilterSetup!F24)))</f>
        <v>-50</v>
      </c>
    </row>
    <row r="225" spans="2:8" x14ac:dyDescent="0.2">
      <c r="B225" s="1" t="str">
        <f>IF(COUNTBLANK(FilterSetup!C25),"",FilterSetup!C25)</f>
        <v/>
      </c>
      <c r="C225" s="7">
        <v>-80</v>
      </c>
      <c r="D225" s="1" t="str">
        <f>""</f>
        <v/>
      </c>
      <c r="E225" s="1">
        <f>IF(COUNTBLANK(FilterSetup!D25),"",FilterSetup!D25)</f>
        <v>2</v>
      </c>
      <c r="F225" s="1">
        <f>IF(COUNTBLANK(FilterSetup!E25),"",FilterSetup!E25)</f>
        <v>40</v>
      </c>
      <c r="G225" s="1" t="str">
        <f>""</f>
        <v/>
      </c>
      <c r="H225" s="1">
        <f>IF(COUNTBLANK(FilterSetup!F25),"",MAX(-120,MIN(30,FilterSetup!F25)))</f>
        <v>-20</v>
      </c>
    </row>
    <row r="226" spans="2:8" x14ac:dyDescent="0.2">
      <c r="B226" s="1" t="str">
        <f>IF(COUNTBLANK(FilterSetup!C26),"",FilterSetup!C26)</f>
        <v/>
      </c>
      <c r="C226" s="7">
        <v>-80</v>
      </c>
      <c r="D226" s="1" t="str">
        <f>""</f>
        <v/>
      </c>
      <c r="E226" s="1">
        <f>IF(COUNTBLANK(FilterSetup!D26),"",FilterSetup!D26)</f>
        <v>2</v>
      </c>
      <c r="F226" s="1">
        <f>IF(COUNTBLANK(FilterSetup!E26),"",FilterSetup!E26)</f>
        <v>100</v>
      </c>
      <c r="G226" s="1" t="str">
        <f>""</f>
        <v/>
      </c>
      <c r="H226" s="1">
        <f>IF(COUNTBLANK(FilterSetup!F26),"",MAX(-120,MIN(30,FilterSetup!F26)))</f>
        <v>-2</v>
      </c>
    </row>
    <row r="227" spans="2:8" x14ac:dyDescent="0.2">
      <c r="B227" s="1" t="str">
        <f>IF(COUNTBLANK(FilterSetup!C27),"",FilterSetup!C27)</f>
        <v/>
      </c>
      <c r="C227" s="7">
        <v>-80</v>
      </c>
      <c r="D227" s="1" t="str">
        <f>""</f>
        <v/>
      </c>
      <c r="E227" s="1">
        <f>IF(COUNTBLANK(FilterSetup!D27),"",FilterSetup!D27)</f>
        <v>2</v>
      </c>
      <c r="F227" s="1">
        <f>IF(COUNTBLANK(FilterSetup!E27),"",FilterSetup!E27)</f>
        <v>150</v>
      </c>
      <c r="G227" s="1" t="str">
        <f>""</f>
        <v/>
      </c>
      <c r="H227" s="1">
        <f>IF(COUNTBLANK(FilterSetup!F27),"",MAX(-120,MIN(30,FilterSetup!F27)))</f>
        <v>0</v>
      </c>
    </row>
    <row r="228" spans="2:8" x14ac:dyDescent="0.2">
      <c r="B228" s="1" t="str">
        <f>IF(COUNTBLANK(FilterSetup!C28),"",FilterSetup!C28)</f>
        <v/>
      </c>
      <c r="C228" s="7">
        <v>-80</v>
      </c>
      <c r="D228" s="1" t="str">
        <f>""</f>
        <v/>
      </c>
      <c r="E228" s="1">
        <f>IF(COUNTBLANK(FilterSetup!D28),"",FilterSetup!D28)</f>
        <v>2</v>
      </c>
      <c r="F228" s="1">
        <f>IF(COUNTBLANK(FilterSetup!E28),"",FilterSetup!E28)</f>
        <v>160</v>
      </c>
      <c r="G228" s="1" t="str">
        <f>""</f>
        <v/>
      </c>
      <c r="H228" s="1">
        <f>IF(COUNTBLANK(FilterSetup!F28),"",MAX(-120,MIN(30,FilterSetup!F28)))</f>
        <v>-8</v>
      </c>
    </row>
    <row r="229" spans="2:8" x14ac:dyDescent="0.2">
      <c r="B229" s="1" t="str">
        <f>IF(COUNTBLANK(FilterSetup!C29),"",FilterSetup!C29)</f>
        <v/>
      </c>
      <c r="C229" s="7">
        <v>-80</v>
      </c>
      <c r="D229" s="1" t="str">
        <f>""</f>
        <v/>
      </c>
      <c r="E229" s="1">
        <f>IF(COUNTBLANK(FilterSetup!D29),"",FilterSetup!D29)</f>
        <v>2</v>
      </c>
      <c r="F229" s="1">
        <f>IF(COUNTBLANK(FilterSetup!E29),"",FilterSetup!E29)</f>
        <v>240</v>
      </c>
      <c r="G229" s="1" t="str">
        <f>""</f>
        <v/>
      </c>
      <c r="H229" s="1">
        <f>IF(COUNTBLANK(FilterSetup!F29),"",MAX(-120,MIN(30,FilterSetup!F29)))</f>
        <v>-15</v>
      </c>
    </row>
    <row r="230" spans="2:8" x14ac:dyDescent="0.2">
      <c r="B230" s="1" t="str">
        <f>IF(COUNTBLANK(FilterSetup!C30),"",FilterSetup!C30)</f>
        <v/>
      </c>
      <c r="C230" s="7">
        <v>-80</v>
      </c>
      <c r="D230" s="1" t="str">
        <f>""</f>
        <v/>
      </c>
      <c r="E230" s="1">
        <f>IF(COUNTBLANK(FilterSetup!D30),"",FilterSetup!D30)</f>
        <v>2</v>
      </c>
      <c r="F230" s="1">
        <f>IF(COUNTBLANK(FilterSetup!E30),"",FilterSetup!E30)</f>
        <v>300</v>
      </c>
      <c r="G230" s="1" t="str">
        <f>""</f>
        <v/>
      </c>
      <c r="H230" s="1">
        <f>IF(COUNTBLANK(FilterSetup!F30),"",MAX(-120,MIN(30,FilterSetup!F30)))</f>
        <v>-10</v>
      </c>
    </row>
    <row r="231" spans="2:8" x14ac:dyDescent="0.2">
      <c r="B231" s="1" t="str">
        <f>IF(COUNTBLANK(FilterSetup!C31),"",FilterSetup!C31)</f>
        <v/>
      </c>
      <c r="C231" s="7">
        <v>-80</v>
      </c>
      <c r="D231" s="1" t="str">
        <f>""</f>
        <v/>
      </c>
      <c r="E231" s="1">
        <f>IF(COUNTBLANK(FilterSetup!D31),"",FilterSetup!D31)</f>
        <v>2</v>
      </c>
      <c r="F231" s="1">
        <f>IF(COUNTBLANK(FilterSetup!E31),"",FilterSetup!E31)</f>
        <v>400</v>
      </c>
      <c r="G231" s="1" t="str">
        <f>""</f>
        <v/>
      </c>
      <c r="H231" s="1">
        <f>IF(COUNTBLANK(FilterSetup!F31),"",MAX(-120,MIN(30,FilterSetup!F31)))</f>
        <v>-17</v>
      </c>
    </row>
    <row r="232" spans="2:8" x14ac:dyDescent="0.2">
      <c r="B232" s="1" t="str">
        <f>IF(COUNTBLANK(FilterSetup!C32),"",FilterSetup!C32)</f>
        <v/>
      </c>
      <c r="C232" s="7">
        <v>-80</v>
      </c>
      <c r="D232" s="1" t="str">
        <f>""</f>
        <v/>
      </c>
      <c r="E232" s="1">
        <f>IF(COUNTBLANK(FilterSetup!D32),"",FilterSetup!D32)</f>
        <v>2</v>
      </c>
      <c r="F232" s="1">
        <f>IF(COUNTBLANK(FilterSetup!E32),"",FilterSetup!E32)</f>
        <v>700</v>
      </c>
      <c r="G232" s="1" t="str">
        <f>""</f>
        <v/>
      </c>
      <c r="H232" s="1">
        <f>IF(COUNTBLANK(FilterSetup!F32),"",MAX(-120,MIN(30,FilterSetup!F32)))</f>
        <v>-22</v>
      </c>
    </row>
    <row r="233" spans="2:8" x14ac:dyDescent="0.2">
      <c r="B233" s="1" t="str">
        <f>IF(COUNTBLANK(FilterSetup!C33),"",FilterSetup!C33)</f>
        <v/>
      </c>
      <c r="C233" s="7">
        <v>-80</v>
      </c>
      <c r="D233" s="1" t="str">
        <f>""</f>
        <v/>
      </c>
      <c r="E233" s="1">
        <f>IF(COUNTBLANK(FilterSetup!D33),"",FilterSetup!D33)</f>
        <v>2</v>
      </c>
      <c r="F233" s="1">
        <f>IF(COUNTBLANK(FilterSetup!E33),"",FilterSetup!E33)</f>
        <v>1000</v>
      </c>
      <c r="G233" s="1" t="str">
        <f>""</f>
        <v/>
      </c>
      <c r="H233" s="1">
        <f>IF(COUNTBLANK(FilterSetup!F33),"",MAX(-120,MIN(30,FilterSetup!F33)))</f>
        <v>-50</v>
      </c>
    </row>
    <row r="234" spans="2:8" x14ac:dyDescent="0.2">
      <c r="B234" s="1" t="str">
        <f>IF(COUNTBLANK(FilterSetup!C34),"",FilterSetup!C34)</f>
        <v/>
      </c>
      <c r="C234" s="7">
        <v>-80</v>
      </c>
      <c r="D234" s="1" t="str">
        <f>""</f>
        <v/>
      </c>
      <c r="E234" s="1">
        <f>IF(COUNTBLANK(FilterSetup!D34),"",FilterSetup!D34)</f>
        <v>2</v>
      </c>
      <c r="F234" s="1">
        <f>IF(COUNTBLANK(FilterSetup!E34),"",FilterSetup!E34)</f>
        <v>5000</v>
      </c>
      <c r="G234" s="1" t="str">
        <f>""</f>
        <v/>
      </c>
      <c r="H234" s="1">
        <f>IF(COUNTBLANK(FilterSetup!F34),"",MAX(-120,MIN(30,FilterSetup!F34)))</f>
        <v>-100</v>
      </c>
    </row>
    <row r="235" spans="2:8" x14ac:dyDescent="0.2">
      <c r="B235" s="1" t="str">
        <f>IF(COUNTBLANK(FilterSetup!C35),"",FilterSetup!C35)</f>
        <v/>
      </c>
      <c r="C235" s="7">
        <v>-80</v>
      </c>
      <c r="D235" s="1" t="str">
        <f>""</f>
        <v/>
      </c>
      <c r="E235" s="1" t="str">
        <f>IF(COUNTBLANK(FilterSetup!D35),"",FilterSetup!D35)</f>
        <v/>
      </c>
      <c r="F235" s="1" t="str">
        <f>IF(COUNTBLANK(FilterSetup!E35),"",FilterSetup!E35)</f>
        <v/>
      </c>
      <c r="G235" s="1" t="str">
        <f>""</f>
        <v/>
      </c>
      <c r="H235" s="1" t="str">
        <f>IF(COUNTBLANK(FilterSetup!F35),"",MAX(-120,MIN(30,FilterSetup!F35)))</f>
        <v/>
      </c>
    </row>
    <row r="236" spans="2:8" x14ac:dyDescent="0.2">
      <c r="B236" s="1" t="str">
        <f>IF(COUNTBLANK(FilterSetup!C36),"",FilterSetup!C36)</f>
        <v/>
      </c>
      <c r="C236" s="7">
        <v>-80</v>
      </c>
      <c r="D236" s="1" t="str">
        <f>""</f>
        <v/>
      </c>
      <c r="E236" s="1" t="str">
        <f>IF(COUNTBLANK(FilterSetup!D36),"",FilterSetup!D36)</f>
        <v/>
      </c>
      <c r="F236" s="1" t="str">
        <f>IF(COUNTBLANK(FilterSetup!E36),"",FilterSetup!E36)</f>
        <v/>
      </c>
      <c r="G236" s="1" t="str">
        <f>""</f>
        <v/>
      </c>
      <c r="H236" s="1" t="str">
        <f>IF(COUNTBLANK(FilterSetup!F36),"",MAX(-120,MIN(30,FilterSetup!F36)))</f>
        <v/>
      </c>
    </row>
    <row r="237" spans="2:8" x14ac:dyDescent="0.2">
      <c r="B237" s="1" t="str">
        <f>IF(COUNTBLANK(FilterSetup!C37),"",FilterSetup!C37)</f>
        <v/>
      </c>
      <c r="C237" s="7">
        <v>-80</v>
      </c>
      <c r="D237" s="1" t="str">
        <f>""</f>
        <v/>
      </c>
      <c r="E237" s="1" t="str">
        <f>IF(COUNTBLANK(FilterSetup!D37),"",FilterSetup!D37)</f>
        <v/>
      </c>
      <c r="F237" s="1" t="str">
        <f>IF(COUNTBLANK(FilterSetup!E37),"",FilterSetup!E37)</f>
        <v/>
      </c>
      <c r="G237" s="1" t="str">
        <f>""</f>
        <v/>
      </c>
      <c r="H237" s="1" t="str">
        <f>IF(COUNTBLANK(FilterSetup!F37),"",MAX(-120,MIN(30,FilterSetup!F37)))</f>
        <v/>
      </c>
    </row>
    <row r="238" spans="2:8" x14ac:dyDescent="0.2">
      <c r="B238" s="1" t="str">
        <f>IF(COUNTBLANK(FilterSetup!C38),"",FilterSetup!C38)</f>
        <v/>
      </c>
      <c r="C238" s="7">
        <v>-80</v>
      </c>
      <c r="D238" s="1" t="str">
        <f>""</f>
        <v/>
      </c>
      <c r="E238" s="1" t="str">
        <f>IF(COUNTBLANK(FilterSetup!D38),"",FilterSetup!D38)</f>
        <v/>
      </c>
      <c r="F238" s="1" t="str">
        <f>IF(COUNTBLANK(FilterSetup!E38),"",FilterSetup!E38)</f>
        <v/>
      </c>
      <c r="G238" s="1" t="str">
        <f>""</f>
        <v/>
      </c>
      <c r="H238" s="1" t="str">
        <f>IF(COUNTBLANK(FilterSetup!F38),"",MAX(-120,MIN(30,FilterSetup!F38)))</f>
        <v/>
      </c>
    </row>
    <row r="239" spans="2:8" x14ac:dyDescent="0.2">
      <c r="B239" s="1" t="str">
        <f>IF(COUNTBLANK(FilterSetup!C39),"",FilterSetup!C39)</f>
        <v/>
      </c>
      <c r="C239" s="7">
        <v>-80</v>
      </c>
      <c r="D239" s="1" t="str">
        <f>""</f>
        <v/>
      </c>
      <c r="E239" s="1" t="str">
        <f>IF(COUNTBLANK(FilterSetup!D39),"",FilterSetup!D39)</f>
        <v/>
      </c>
      <c r="F239" s="1" t="str">
        <f>IF(COUNTBLANK(FilterSetup!E39),"",FilterSetup!E39)</f>
        <v/>
      </c>
      <c r="G239" s="1" t="str">
        <f>""</f>
        <v/>
      </c>
      <c r="H239" s="1" t="str">
        <f>IF(COUNTBLANK(FilterSetup!F39),"",MAX(-120,MIN(30,FilterSetup!F39)))</f>
        <v/>
      </c>
    </row>
    <row r="240" spans="2:8" x14ac:dyDescent="0.2">
      <c r="B240" s="1" t="str">
        <f>IF(COUNTBLANK(FilterSetup!C40),"",FilterSetup!C40)</f>
        <v/>
      </c>
      <c r="C240" s="7">
        <v>-80</v>
      </c>
      <c r="D240" s="1" t="str">
        <f>""</f>
        <v/>
      </c>
      <c r="E240" s="1" t="str">
        <f>IF(COUNTBLANK(FilterSetup!D40),"",FilterSetup!D40)</f>
        <v/>
      </c>
      <c r="F240" s="1" t="str">
        <f>IF(COUNTBLANK(FilterSetup!E40),"",FilterSetup!E40)</f>
        <v/>
      </c>
      <c r="G240" s="1" t="str">
        <f>""</f>
        <v/>
      </c>
      <c r="H240" s="1" t="str">
        <f>IF(COUNTBLANK(FilterSetup!F40),"",MAX(-120,MIN(30,FilterSetup!F40)))</f>
        <v/>
      </c>
    </row>
    <row r="241" spans="2:8" x14ac:dyDescent="0.2">
      <c r="B241" s="1" t="str">
        <f>IF(COUNTBLANK(FilterSetup!C41),"",FilterSetup!C41)</f>
        <v/>
      </c>
      <c r="C241" s="7">
        <v>-80</v>
      </c>
      <c r="D241" s="1" t="str">
        <f>""</f>
        <v/>
      </c>
      <c r="E241" s="1" t="str">
        <f>IF(COUNTBLANK(FilterSetup!D41),"",FilterSetup!D41)</f>
        <v/>
      </c>
      <c r="F241" s="1" t="str">
        <f>IF(COUNTBLANK(FilterSetup!E41),"",FilterSetup!E41)</f>
        <v/>
      </c>
      <c r="G241" s="1" t="str">
        <f>""</f>
        <v/>
      </c>
      <c r="H241" s="1" t="str">
        <f>IF(COUNTBLANK(FilterSetup!F41),"",MAX(-120,MIN(30,FilterSetup!F41)))</f>
        <v/>
      </c>
    </row>
    <row r="242" spans="2:8" x14ac:dyDescent="0.2">
      <c r="B242" s="1" t="str">
        <f>IF(COUNTBLANK(FilterSetup!C42),"",FilterSetup!C42)</f>
        <v/>
      </c>
      <c r="C242" s="7">
        <v>-80</v>
      </c>
      <c r="D242" s="1" t="str">
        <f>""</f>
        <v/>
      </c>
      <c r="E242" s="1" t="str">
        <f>IF(COUNTBLANK(FilterSetup!D42),"",FilterSetup!D42)</f>
        <v/>
      </c>
      <c r="F242" s="1" t="str">
        <f>IF(COUNTBLANK(FilterSetup!E42),"",FilterSetup!E42)</f>
        <v/>
      </c>
      <c r="G242" s="1" t="str">
        <f>""</f>
        <v/>
      </c>
      <c r="H242" s="1" t="str">
        <f>IF(COUNTBLANK(FilterSetup!F42),"",MAX(-120,MIN(30,FilterSetup!F42)))</f>
        <v/>
      </c>
    </row>
    <row r="243" spans="2:8" x14ac:dyDescent="0.2">
      <c r="B243" s="1" t="str">
        <f>IF(COUNTBLANK(FilterSetup!C43),"",FilterSetup!C43)</f>
        <v/>
      </c>
      <c r="C243" s="7">
        <v>-80</v>
      </c>
      <c r="D243" s="1" t="str">
        <f>""</f>
        <v/>
      </c>
      <c r="E243" s="1" t="str">
        <f>IF(COUNTBLANK(FilterSetup!D43),"",FilterSetup!D43)</f>
        <v/>
      </c>
      <c r="F243" s="1" t="str">
        <f>IF(COUNTBLANK(FilterSetup!E43),"",FilterSetup!E43)</f>
        <v/>
      </c>
      <c r="G243" s="1" t="str">
        <f>""</f>
        <v/>
      </c>
      <c r="H243" s="1" t="str">
        <f>IF(COUNTBLANK(FilterSetup!F43),"",MAX(-120,MIN(30,FilterSetup!F43)))</f>
        <v/>
      </c>
    </row>
    <row r="244" spans="2:8" x14ac:dyDescent="0.2">
      <c r="B244" s="1" t="str">
        <f>IF(COUNTBLANK(FilterSetup!C44),"",FilterSetup!C44)</f>
        <v>Snare</v>
      </c>
      <c r="C244" s="7">
        <v>-80</v>
      </c>
      <c r="D244" s="1" t="str">
        <f>""</f>
        <v/>
      </c>
      <c r="E244" s="1">
        <f>IF(COUNTBLANK(FilterSetup!D44),"",FilterSetup!D44)</f>
        <v>3</v>
      </c>
      <c r="F244" s="1">
        <f>IF(COUNTBLANK(FilterSetup!E44),"",FilterSetup!E44)</f>
        <v>1</v>
      </c>
      <c r="G244" s="1" t="str">
        <f>""</f>
        <v/>
      </c>
      <c r="H244" s="1">
        <f>IF(COUNTBLANK(FilterSetup!F44),"",MAX(-120,MIN(30,FilterSetup!F44)))</f>
        <v>-30</v>
      </c>
    </row>
    <row r="245" spans="2:8" x14ac:dyDescent="0.2">
      <c r="B245" s="1" t="str">
        <f>IF(COUNTBLANK(FilterSetup!C45),"",FilterSetup!C45)</f>
        <v/>
      </c>
      <c r="C245" s="7">
        <v>-80</v>
      </c>
      <c r="D245" s="1" t="str">
        <f>""</f>
        <v/>
      </c>
      <c r="E245" s="1">
        <f>IF(COUNTBLANK(FilterSetup!D45),"",FilterSetup!D45)</f>
        <v>3</v>
      </c>
      <c r="F245" s="1">
        <f>IF(COUNTBLANK(FilterSetup!E45),"",FilterSetup!E45)</f>
        <v>50</v>
      </c>
      <c r="G245" s="1" t="str">
        <f>""</f>
        <v/>
      </c>
      <c r="H245" s="1">
        <f>IF(COUNTBLANK(FilterSetup!F45),"",MAX(-120,MIN(30,FilterSetup!F45)))</f>
        <v>-12</v>
      </c>
    </row>
    <row r="246" spans="2:8" x14ac:dyDescent="0.2">
      <c r="B246" s="1" t="str">
        <f>IF(COUNTBLANK(FilterSetup!C46),"",FilterSetup!C46)</f>
        <v/>
      </c>
      <c r="C246" s="7">
        <v>-80</v>
      </c>
      <c r="D246" s="1" t="str">
        <f>""</f>
        <v/>
      </c>
      <c r="E246" s="1">
        <f>IF(COUNTBLANK(FilterSetup!D46),"",FilterSetup!D46)</f>
        <v>3</v>
      </c>
      <c r="F246" s="1">
        <f>IF(COUNTBLANK(FilterSetup!E46),"",FilterSetup!E46)</f>
        <v>200</v>
      </c>
      <c r="G246" s="1" t="str">
        <f>""</f>
        <v/>
      </c>
      <c r="H246" s="1">
        <f>IF(COUNTBLANK(FilterSetup!F46),"",MAX(-120,MIN(30,FilterSetup!F46)))</f>
        <v>-3</v>
      </c>
    </row>
    <row r="247" spans="2:8" x14ac:dyDescent="0.2">
      <c r="B247" s="1" t="str">
        <f>IF(COUNTBLANK(FilterSetup!C47),"",FilterSetup!C47)</f>
        <v/>
      </c>
      <c r="C247" s="7">
        <v>-80</v>
      </c>
      <c r="D247" s="1" t="str">
        <f>""</f>
        <v/>
      </c>
      <c r="E247" s="1">
        <f>IF(COUNTBLANK(FilterSetup!D47),"",FilterSetup!D47)</f>
        <v>3</v>
      </c>
      <c r="F247" s="1">
        <f>IF(COUNTBLANK(FilterSetup!E47),"",FilterSetup!E47)</f>
        <v>450</v>
      </c>
      <c r="G247" s="1" t="str">
        <f>""</f>
        <v/>
      </c>
      <c r="H247" s="1">
        <f>IF(COUNTBLANK(FilterSetup!F47),"",MAX(-120,MIN(30,FilterSetup!F47)))</f>
        <v>0</v>
      </c>
    </row>
    <row r="248" spans="2:8" x14ac:dyDescent="0.2">
      <c r="B248" s="1" t="str">
        <f>IF(COUNTBLANK(FilterSetup!C48),"",FilterSetup!C48)</f>
        <v/>
      </c>
      <c r="C248" s="7">
        <v>-80</v>
      </c>
      <c r="D248" s="1" t="str">
        <f>""</f>
        <v/>
      </c>
      <c r="E248" s="1">
        <f>IF(COUNTBLANK(FilterSetup!D48),"",FilterSetup!D48)</f>
        <v>3</v>
      </c>
      <c r="F248" s="1">
        <f>IF(COUNTBLANK(FilterSetup!E48),"",FilterSetup!E48)</f>
        <v>2000</v>
      </c>
      <c r="G248" s="1" t="str">
        <f>""</f>
        <v/>
      </c>
      <c r="H248" s="1">
        <f>IF(COUNTBLANK(FilterSetup!F48),"",MAX(-120,MIN(30,FilterSetup!F48)))</f>
        <v>0</v>
      </c>
    </row>
    <row r="249" spans="2:8" x14ac:dyDescent="0.2">
      <c r="B249" s="1" t="str">
        <f>IF(COUNTBLANK(FilterSetup!C49),"",FilterSetup!C49)</f>
        <v/>
      </c>
      <c r="C249" s="7">
        <v>-80</v>
      </c>
      <c r="D249" s="1" t="str">
        <f>""</f>
        <v/>
      </c>
      <c r="E249" s="1">
        <f>IF(COUNTBLANK(FilterSetup!D49),"",FilterSetup!D49)</f>
        <v>3</v>
      </c>
      <c r="F249" s="1">
        <f>IF(COUNTBLANK(FilterSetup!E49),"",FilterSetup!E49)</f>
        <v>3000</v>
      </c>
      <c r="G249" s="1" t="str">
        <f>""</f>
        <v/>
      </c>
      <c r="H249" s="1">
        <f>IF(COUNTBLANK(FilterSetup!F49),"",MAX(-120,MIN(30,FilterSetup!F49)))</f>
        <v>-5</v>
      </c>
    </row>
    <row r="250" spans="2:8" x14ac:dyDescent="0.2">
      <c r="B250" s="1" t="str">
        <f>IF(COUNTBLANK(FilterSetup!C50),"",FilterSetup!C50)</f>
        <v/>
      </c>
      <c r="C250" s="7">
        <v>-80</v>
      </c>
      <c r="D250" s="1" t="str">
        <f>""</f>
        <v/>
      </c>
      <c r="E250" s="1">
        <f>IF(COUNTBLANK(FilterSetup!D50),"",FilterSetup!D50)</f>
        <v>3</v>
      </c>
      <c r="F250" s="1">
        <f>IF(COUNTBLANK(FilterSetup!E50),"",FilterSetup!E50)</f>
        <v>5000</v>
      </c>
      <c r="G250" s="1" t="str">
        <f>""</f>
        <v/>
      </c>
      <c r="H250" s="1">
        <f>IF(COUNTBLANK(FilterSetup!F50),"",MAX(-120,MIN(30,FilterSetup!F50)))</f>
        <v>-20</v>
      </c>
    </row>
    <row r="251" spans="2:8" x14ac:dyDescent="0.2">
      <c r="B251" s="1" t="str">
        <f>IF(COUNTBLANK(FilterSetup!C51),"",FilterSetup!C51)</f>
        <v/>
      </c>
      <c r="C251" s="7">
        <v>-80</v>
      </c>
      <c r="D251" s="1" t="str">
        <f>""</f>
        <v/>
      </c>
      <c r="E251" s="1">
        <f>IF(COUNTBLANK(FilterSetup!D51),"",FilterSetup!D51)</f>
        <v>3</v>
      </c>
      <c r="F251" s="1">
        <f>IF(COUNTBLANK(FilterSetup!E51),"",FilterSetup!E51)</f>
        <v>18000</v>
      </c>
      <c r="G251" s="1" t="str">
        <f>""</f>
        <v/>
      </c>
      <c r="H251" s="1">
        <f>IF(COUNTBLANK(FilterSetup!F51),"",MAX(-120,MIN(30,FilterSetup!F51)))</f>
        <v>-50</v>
      </c>
    </row>
    <row r="252" spans="2:8" x14ac:dyDescent="0.2">
      <c r="B252" s="1" t="str">
        <f>IF(COUNTBLANK(FilterSetup!C52),"",FilterSetup!C52)</f>
        <v/>
      </c>
      <c r="C252" s="7">
        <v>-80</v>
      </c>
      <c r="D252" s="1" t="str">
        <f>""</f>
        <v/>
      </c>
      <c r="E252" s="1" t="str">
        <f>IF(COUNTBLANK(FilterSetup!D52),"",FilterSetup!D52)</f>
        <v/>
      </c>
      <c r="F252" s="1" t="str">
        <f>IF(COUNTBLANK(FilterSetup!E52),"",FilterSetup!E52)</f>
        <v/>
      </c>
      <c r="G252" s="1" t="str">
        <f>""</f>
        <v/>
      </c>
      <c r="H252" s="1" t="str">
        <f>IF(COUNTBLANK(FilterSetup!F52),"",MAX(-120,MIN(30,FilterSetup!F52)))</f>
        <v/>
      </c>
    </row>
    <row r="253" spans="2:8" x14ac:dyDescent="0.2">
      <c r="B253" s="1" t="str">
        <f>IF(COUNTBLANK(FilterSetup!C53),"",FilterSetup!C53)</f>
        <v/>
      </c>
      <c r="C253" s="7">
        <v>-80</v>
      </c>
      <c r="D253" s="1" t="str">
        <f>""</f>
        <v/>
      </c>
      <c r="E253" s="1" t="str">
        <f>IF(COUNTBLANK(FilterSetup!D53),"",FilterSetup!D53)</f>
        <v/>
      </c>
      <c r="F253" s="1" t="str">
        <f>IF(COUNTBLANK(FilterSetup!E53),"",FilterSetup!E53)</f>
        <v/>
      </c>
      <c r="G253" s="1" t="str">
        <f>""</f>
        <v/>
      </c>
      <c r="H253" s="1" t="str">
        <f>IF(COUNTBLANK(FilterSetup!F53),"",MAX(-120,MIN(30,FilterSetup!F53)))</f>
        <v/>
      </c>
    </row>
    <row r="254" spans="2:8" x14ac:dyDescent="0.2">
      <c r="B254" s="1" t="str">
        <f>IF(COUNTBLANK(FilterSetup!C54),"",FilterSetup!C54)</f>
        <v/>
      </c>
      <c r="C254" s="7">
        <v>-80</v>
      </c>
      <c r="D254" s="1" t="str">
        <f>""</f>
        <v/>
      </c>
      <c r="E254" s="1" t="str">
        <f>IF(COUNTBLANK(FilterSetup!D54),"",FilterSetup!D54)</f>
        <v/>
      </c>
      <c r="F254" s="1" t="str">
        <f>IF(COUNTBLANK(FilterSetup!E54),"",FilterSetup!E54)</f>
        <v/>
      </c>
      <c r="G254" s="1" t="str">
        <f>""</f>
        <v/>
      </c>
      <c r="H254" s="1" t="str">
        <f>IF(COUNTBLANK(FilterSetup!F54),"",MAX(-120,MIN(30,FilterSetup!F54)))</f>
        <v/>
      </c>
    </row>
    <row r="255" spans="2:8" x14ac:dyDescent="0.2">
      <c r="B255" s="1" t="str">
        <f>IF(COUNTBLANK(FilterSetup!C55),"",FilterSetup!C55)</f>
        <v/>
      </c>
      <c r="C255" s="7">
        <v>-80</v>
      </c>
      <c r="D255" s="1" t="str">
        <f>""</f>
        <v/>
      </c>
      <c r="E255" s="1" t="str">
        <f>IF(COUNTBLANK(FilterSetup!D55),"",FilterSetup!D55)</f>
        <v/>
      </c>
      <c r="F255" s="1" t="str">
        <f>IF(COUNTBLANK(FilterSetup!E55),"",FilterSetup!E55)</f>
        <v/>
      </c>
      <c r="G255" s="1" t="str">
        <f>""</f>
        <v/>
      </c>
      <c r="H255" s="1" t="str">
        <f>IF(COUNTBLANK(FilterSetup!F55),"",MAX(-120,MIN(30,FilterSetup!F55)))</f>
        <v/>
      </c>
    </row>
    <row r="256" spans="2:8" x14ac:dyDescent="0.2">
      <c r="B256" s="1" t="str">
        <f>IF(COUNTBLANK(FilterSetup!C56),"",FilterSetup!C56)</f>
        <v/>
      </c>
      <c r="C256" s="7">
        <v>-80</v>
      </c>
      <c r="D256" s="1" t="str">
        <f>""</f>
        <v/>
      </c>
      <c r="E256" s="1" t="str">
        <f>IF(COUNTBLANK(FilterSetup!D56),"",FilterSetup!D56)</f>
        <v/>
      </c>
      <c r="F256" s="1" t="str">
        <f>IF(COUNTBLANK(FilterSetup!E56),"",FilterSetup!E56)</f>
        <v/>
      </c>
      <c r="G256" s="1" t="str">
        <f>""</f>
        <v/>
      </c>
      <c r="H256" s="1" t="str">
        <f>IF(COUNTBLANK(FilterSetup!F56),"",MAX(-120,MIN(30,FilterSetup!F56)))</f>
        <v/>
      </c>
    </row>
    <row r="257" spans="2:8" x14ac:dyDescent="0.2">
      <c r="B257" s="1" t="str">
        <f>IF(COUNTBLANK(FilterSetup!C57),"",FilterSetup!C57)</f>
        <v/>
      </c>
      <c r="C257" s="7">
        <v>-80</v>
      </c>
      <c r="D257" s="1" t="str">
        <f>""</f>
        <v/>
      </c>
      <c r="E257" s="1" t="str">
        <f>IF(COUNTBLANK(FilterSetup!D57),"",FilterSetup!D57)</f>
        <v/>
      </c>
      <c r="F257" s="1" t="str">
        <f>IF(COUNTBLANK(FilterSetup!E57),"",FilterSetup!E57)</f>
        <v/>
      </c>
      <c r="G257" s="1" t="str">
        <f>""</f>
        <v/>
      </c>
      <c r="H257" s="1" t="str">
        <f>IF(COUNTBLANK(FilterSetup!F57),"",MAX(-120,MIN(30,FilterSetup!F57)))</f>
        <v/>
      </c>
    </row>
    <row r="258" spans="2:8" x14ac:dyDescent="0.2">
      <c r="B258" s="1" t="str">
        <f>IF(COUNTBLANK(FilterSetup!C58),"",FilterSetup!C58)</f>
        <v/>
      </c>
      <c r="C258" s="7">
        <v>-80</v>
      </c>
      <c r="D258" s="1" t="str">
        <f>""</f>
        <v/>
      </c>
      <c r="E258" s="1" t="str">
        <f>IF(COUNTBLANK(FilterSetup!D58),"",FilterSetup!D58)</f>
        <v/>
      </c>
      <c r="F258" s="1" t="str">
        <f>IF(COUNTBLANK(FilterSetup!E58),"",FilterSetup!E58)</f>
        <v/>
      </c>
      <c r="G258" s="1" t="str">
        <f>""</f>
        <v/>
      </c>
      <c r="H258" s="1" t="str">
        <f>IF(COUNTBLANK(FilterSetup!F58),"",MAX(-120,MIN(30,FilterSetup!F58)))</f>
        <v/>
      </c>
    </row>
    <row r="259" spans="2:8" x14ac:dyDescent="0.2">
      <c r="B259" s="1" t="str">
        <f>IF(COUNTBLANK(FilterSetup!C59),"",FilterSetup!C59)</f>
        <v/>
      </c>
      <c r="C259" s="7">
        <v>-80</v>
      </c>
      <c r="D259" s="1" t="str">
        <f>""</f>
        <v/>
      </c>
      <c r="E259" s="1" t="str">
        <f>IF(COUNTBLANK(FilterSetup!D59),"",FilterSetup!D59)</f>
        <v/>
      </c>
      <c r="F259" s="1" t="str">
        <f>IF(COUNTBLANK(FilterSetup!E59),"",FilterSetup!E59)</f>
        <v/>
      </c>
      <c r="G259" s="1" t="str">
        <f>""</f>
        <v/>
      </c>
      <c r="H259" s="1" t="str">
        <f>IF(COUNTBLANK(FilterSetup!F59),"",MAX(-120,MIN(30,FilterSetup!F59)))</f>
        <v/>
      </c>
    </row>
    <row r="260" spans="2:8" x14ac:dyDescent="0.2">
      <c r="B260" s="1" t="str">
        <f>IF(COUNTBLANK(FilterSetup!C60),"",FilterSetup!C60)</f>
        <v/>
      </c>
      <c r="C260" s="7">
        <v>-80</v>
      </c>
      <c r="D260" s="1" t="str">
        <f>""</f>
        <v/>
      </c>
      <c r="E260" s="1" t="str">
        <f>IF(COUNTBLANK(FilterSetup!D60),"",FilterSetup!D60)</f>
        <v/>
      </c>
      <c r="F260" s="1" t="str">
        <f>IF(COUNTBLANK(FilterSetup!E60),"",FilterSetup!E60)</f>
        <v/>
      </c>
      <c r="G260" s="1" t="str">
        <f>""</f>
        <v/>
      </c>
      <c r="H260" s="1" t="str">
        <f>IF(COUNTBLANK(FilterSetup!F60),"",MAX(-120,MIN(30,FilterSetup!F60)))</f>
        <v/>
      </c>
    </row>
    <row r="261" spans="2:8" x14ac:dyDescent="0.2">
      <c r="B261" s="1" t="str">
        <f>IF(COUNTBLANK(FilterSetup!C61),"",FilterSetup!C61)</f>
        <v/>
      </c>
      <c r="C261" s="7">
        <v>-80</v>
      </c>
      <c r="D261" s="1" t="str">
        <f>""</f>
        <v/>
      </c>
      <c r="E261" s="1" t="str">
        <f>IF(COUNTBLANK(FilterSetup!D61),"",FilterSetup!D61)</f>
        <v/>
      </c>
      <c r="F261" s="1" t="str">
        <f>IF(COUNTBLANK(FilterSetup!E61),"",FilterSetup!E61)</f>
        <v/>
      </c>
      <c r="G261" s="1" t="str">
        <f>""</f>
        <v/>
      </c>
      <c r="H261" s="1" t="str">
        <f>IF(COUNTBLANK(FilterSetup!F61),"",MAX(-120,MIN(30,FilterSetup!F61)))</f>
        <v/>
      </c>
    </row>
    <row r="262" spans="2:8" x14ac:dyDescent="0.2">
      <c r="B262" s="1" t="str">
        <f>IF(COUNTBLANK(FilterSetup!C62),"",FilterSetup!C62)</f>
        <v/>
      </c>
      <c r="C262" s="7">
        <v>-80</v>
      </c>
      <c r="D262" s="1" t="str">
        <f>""</f>
        <v/>
      </c>
      <c r="E262" s="1" t="str">
        <f>IF(COUNTBLANK(FilterSetup!D62),"",FilterSetup!D62)</f>
        <v/>
      </c>
      <c r="F262" s="1" t="str">
        <f>IF(COUNTBLANK(FilterSetup!E62),"",FilterSetup!E62)</f>
        <v/>
      </c>
      <c r="G262" s="1" t="str">
        <f>""</f>
        <v/>
      </c>
      <c r="H262" s="1" t="str">
        <f>IF(COUNTBLANK(FilterSetup!F62),"",MAX(-120,MIN(30,FilterSetup!F62)))</f>
        <v/>
      </c>
    </row>
    <row r="263" spans="2:8" x14ac:dyDescent="0.2">
      <c r="B263" s="1" t="str">
        <f>IF(COUNTBLANK(FilterSetup!C63),"",FilterSetup!C63)</f>
        <v/>
      </c>
      <c r="C263" s="7">
        <v>-80</v>
      </c>
      <c r="D263" s="1" t="str">
        <f>""</f>
        <v/>
      </c>
      <c r="E263" s="1" t="str">
        <f>IF(COUNTBLANK(FilterSetup!D63),"",FilterSetup!D63)</f>
        <v/>
      </c>
      <c r="F263" s="1" t="str">
        <f>IF(COUNTBLANK(FilterSetup!E63),"",FilterSetup!E63)</f>
        <v/>
      </c>
      <c r="G263" s="1" t="str">
        <f>""</f>
        <v/>
      </c>
      <c r="H263" s="1" t="str">
        <f>IF(COUNTBLANK(FilterSetup!F63),"",MAX(-120,MIN(30,FilterSetup!F63)))</f>
        <v/>
      </c>
    </row>
    <row r="264" spans="2:8" x14ac:dyDescent="0.2">
      <c r="B264" s="1" t="str">
        <f>IF(COUNTBLANK(FilterSetup!C64),"",FilterSetup!C64)</f>
        <v>Shaker</v>
      </c>
      <c r="C264" s="7">
        <v>-80</v>
      </c>
      <c r="D264" s="1" t="str">
        <f>""</f>
        <v/>
      </c>
      <c r="E264" s="1">
        <f>IF(COUNTBLANK(FilterSetup!D64),"",FilterSetup!D64)</f>
        <v>4</v>
      </c>
      <c r="F264" s="1">
        <f>IF(COUNTBLANK(FilterSetup!E64),"",FilterSetup!E64)</f>
        <v>1000</v>
      </c>
      <c r="G264" s="1" t="str">
        <f>""</f>
        <v/>
      </c>
      <c r="H264" s="1">
        <f>IF(COUNTBLANK(FilterSetup!F64),"",MAX(-120,MIN(30,FilterSetup!F64)))</f>
        <v>-100</v>
      </c>
    </row>
    <row r="265" spans="2:8" x14ac:dyDescent="0.2">
      <c r="B265" s="1" t="str">
        <f>IF(COUNTBLANK(FilterSetup!C65),"",FilterSetup!C65)</f>
        <v/>
      </c>
      <c r="C265" s="7">
        <v>-80</v>
      </c>
      <c r="D265" s="1" t="str">
        <f>""</f>
        <v/>
      </c>
      <c r="E265" s="1">
        <f>IF(COUNTBLANK(FilterSetup!D65),"",FilterSetup!D65)</f>
        <v>4</v>
      </c>
      <c r="F265" s="1">
        <f>IF(COUNTBLANK(FilterSetup!E65),"",FilterSetup!E65)</f>
        <v>2500</v>
      </c>
      <c r="G265" s="1" t="str">
        <f>""</f>
        <v/>
      </c>
      <c r="H265" s="1">
        <f>IF(COUNTBLANK(FilterSetup!F65),"",MAX(-120,MIN(30,FilterSetup!F65)))</f>
        <v>0</v>
      </c>
    </row>
    <row r="266" spans="2:8" x14ac:dyDescent="0.2">
      <c r="B266" s="1" t="str">
        <f>IF(COUNTBLANK(FilterSetup!C66),"",FilterSetup!C66)</f>
        <v/>
      </c>
      <c r="C266" s="7">
        <v>-80</v>
      </c>
      <c r="D266" s="1" t="str">
        <f>""</f>
        <v/>
      </c>
      <c r="E266" s="1">
        <f>IF(COUNTBLANK(FilterSetup!D66),"",FilterSetup!D66)</f>
        <v>4</v>
      </c>
      <c r="F266" s="1">
        <f>IF(COUNTBLANK(FilterSetup!E66),"",FilterSetup!E66)</f>
        <v>20000</v>
      </c>
      <c r="G266" s="1" t="str">
        <f>""</f>
        <v/>
      </c>
      <c r="H266" s="1">
        <f>IF(COUNTBLANK(FilterSetup!F66),"",MAX(-120,MIN(30,FilterSetup!F66)))</f>
        <v>0</v>
      </c>
    </row>
    <row r="267" spans="2:8" x14ac:dyDescent="0.2">
      <c r="B267" s="1" t="str">
        <f>IF(COUNTBLANK(FilterSetup!C67),"",FilterSetup!C67)</f>
        <v/>
      </c>
      <c r="C267" s="7">
        <v>-80</v>
      </c>
      <c r="D267" s="1" t="str">
        <f>""</f>
        <v/>
      </c>
      <c r="E267" s="1">
        <f>IF(COUNTBLANK(FilterSetup!D67),"",FilterSetup!D67)</f>
        <v>4</v>
      </c>
      <c r="F267" s="1">
        <f>IF(COUNTBLANK(FilterSetup!E67),"",FilterSetup!E67)</f>
        <v>22000</v>
      </c>
      <c r="G267" s="1" t="str">
        <f>""</f>
        <v/>
      </c>
      <c r="H267" s="1">
        <f>IF(COUNTBLANK(FilterSetup!F67),"",MAX(-120,MIN(30,FilterSetup!F67)))</f>
        <v>-100</v>
      </c>
    </row>
    <row r="268" spans="2:8" x14ac:dyDescent="0.2">
      <c r="B268" s="1" t="str">
        <f>IF(COUNTBLANK(FilterSetup!C68),"",FilterSetup!C68)</f>
        <v/>
      </c>
      <c r="C268" s="7">
        <v>-80</v>
      </c>
      <c r="D268" s="1" t="str">
        <f>""</f>
        <v/>
      </c>
      <c r="E268" s="1" t="str">
        <f>IF(COUNTBLANK(FilterSetup!D68),"",FilterSetup!D68)</f>
        <v/>
      </c>
      <c r="F268" s="1" t="str">
        <f>IF(COUNTBLANK(FilterSetup!E68),"",FilterSetup!E68)</f>
        <v/>
      </c>
      <c r="G268" s="1" t="str">
        <f>""</f>
        <v/>
      </c>
      <c r="H268" s="1" t="str">
        <f>IF(COUNTBLANK(FilterSetup!F68),"",MAX(-120,MIN(30,FilterSetup!F68)))</f>
        <v/>
      </c>
    </row>
    <row r="269" spans="2:8" x14ac:dyDescent="0.2">
      <c r="B269" s="1" t="str">
        <f>IF(COUNTBLANK(FilterSetup!C69),"",FilterSetup!C69)</f>
        <v/>
      </c>
      <c r="C269" s="7">
        <v>-80</v>
      </c>
      <c r="D269" s="1" t="str">
        <f>""</f>
        <v/>
      </c>
      <c r="E269" s="1" t="str">
        <f>IF(COUNTBLANK(FilterSetup!D69),"",FilterSetup!D69)</f>
        <v/>
      </c>
      <c r="F269" s="1" t="str">
        <f>IF(COUNTBLANK(FilterSetup!E69),"",FilterSetup!E69)</f>
        <v/>
      </c>
      <c r="G269" s="1" t="str">
        <f>""</f>
        <v/>
      </c>
      <c r="H269" s="1" t="str">
        <f>IF(COUNTBLANK(FilterSetup!F69),"",MAX(-120,MIN(30,FilterSetup!F69)))</f>
        <v/>
      </c>
    </row>
    <row r="270" spans="2:8" x14ac:dyDescent="0.2">
      <c r="B270" s="1" t="str">
        <f>IF(COUNTBLANK(FilterSetup!C70),"",FilterSetup!C70)</f>
        <v/>
      </c>
      <c r="C270" s="7">
        <v>-80</v>
      </c>
      <c r="D270" s="1" t="str">
        <f>""</f>
        <v/>
      </c>
      <c r="E270" s="1" t="str">
        <f>IF(COUNTBLANK(FilterSetup!D70),"",FilterSetup!D70)</f>
        <v/>
      </c>
      <c r="F270" s="1" t="str">
        <f>IF(COUNTBLANK(FilterSetup!E70),"",FilterSetup!E70)</f>
        <v/>
      </c>
      <c r="G270" s="1" t="str">
        <f>""</f>
        <v/>
      </c>
      <c r="H270" s="1" t="str">
        <f>IF(COUNTBLANK(FilterSetup!F70),"",MAX(-120,MIN(30,FilterSetup!F70)))</f>
        <v/>
      </c>
    </row>
    <row r="271" spans="2:8" x14ac:dyDescent="0.2">
      <c r="B271" s="1" t="str">
        <f>IF(COUNTBLANK(FilterSetup!C71),"",FilterSetup!C71)</f>
        <v/>
      </c>
      <c r="C271" s="7">
        <v>-80</v>
      </c>
      <c r="D271" s="1" t="str">
        <f>""</f>
        <v/>
      </c>
      <c r="E271" s="1" t="str">
        <f>IF(COUNTBLANK(FilterSetup!D71),"",FilterSetup!D71)</f>
        <v/>
      </c>
      <c r="F271" s="1" t="str">
        <f>IF(COUNTBLANK(FilterSetup!E71),"",FilterSetup!E71)</f>
        <v/>
      </c>
      <c r="G271" s="1" t="str">
        <f>""</f>
        <v/>
      </c>
      <c r="H271" s="1" t="str">
        <f>IF(COUNTBLANK(FilterSetup!F71),"",MAX(-120,MIN(30,FilterSetup!F71)))</f>
        <v/>
      </c>
    </row>
    <row r="272" spans="2:8" x14ac:dyDescent="0.2">
      <c r="B272" s="1" t="str">
        <f>IF(COUNTBLANK(FilterSetup!C72),"",FilterSetup!C72)</f>
        <v/>
      </c>
      <c r="C272" s="7">
        <v>-80</v>
      </c>
      <c r="D272" s="1" t="str">
        <f>""</f>
        <v/>
      </c>
      <c r="E272" s="1" t="str">
        <f>IF(COUNTBLANK(FilterSetup!D72),"",FilterSetup!D72)</f>
        <v/>
      </c>
      <c r="F272" s="1" t="str">
        <f>IF(COUNTBLANK(FilterSetup!E72),"",FilterSetup!E72)</f>
        <v/>
      </c>
      <c r="G272" s="1" t="str">
        <f>""</f>
        <v/>
      </c>
      <c r="H272" s="1" t="str">
        <f>IF(COUNTBLANK(FilterSetup!F72),"",MAX(-120,MIN(30,FilterSetup!F72)))</f>
        <v/>
      </c>
    </row>
    <row r="273" spans="2:8" x14ac:dyDescent="0.2">
      <c r="B273" s="1" t="str">
        <f>IF(COUNTBLANK(FilterSetup!C73),"",FilterSetup!C73)</f>
        <v/>
      </c>
      <c r="C273" s="7">
        <v>-80</v>
      </c>
      <c r="D273" s="1" t="str">
        <f>""</f>
        <v/>
      </c>
      <c r="E273" s="1" t="str">
        <f>IF(COUNTBLANK(FilterSetup!D73),"",FilterSetup!D73)</f>
        <v/>
      </c>
      <c r="F273" s="1" t="str">
        <f>IF(COUNTBLANK(FilterSetup!E73),"",FilterSetup!E73)</f>
        <v/>
      </c>
      <c r="G273" s="1" t="str">
        <f>""</f>
        <v/>
      </c>
      <c r="H273" s="1" t="str">
        <f>IF(COUNTBLANK(FilterSetup!F73),"",MAX(-120,MIN(30,FilterSetup!F73)))</f>
        <v/>
      </c>
    </row>
    <row r="274" spans="2:8" x14ac:dyDescent="0.2">
      <c r="B274" s="1" t="str">
        <f>IF(COUNTBLANK(FilterSetup!C74),"",FilterSetup!C74)</f>
        <v/>
      </c>
      <c r="C274" s="7">
        <v>-80</v>
      </c>
      <c r="D274" s="1" t="str">
        <f>""</f>
        <v/>
      </c>
      <c r="E274" s="1" t="str">
        <f>IF(COUNTBLANK(FilterSetup!D74),"",FilterSetup!D74)</f>
        <v/>
      </c>
      <c r="F274" s="1" t="str">
        <f>IF(COUNTBLANK(FilterSetup!E74),"",FilterSetup!E74)</f>
        <v/>
      </c>
      <c r="G274" s="1" t="str">
        <f>""</f>
        <v/>
      </c>
      <c r="H274" s="1" t="str">
        <f>IF(COUNTBLANK(FilterSetup!F74),"",MAX(-120,MIN(30,FilterSetup!F74)))</f>
        <v/>
      </c>
    </row>
    <row r="275" spans="2:8" x14ac:dyDescent="0.2">
      <c r="B275" s="1" t="str">
        <f>IF(COUNTBLANK(FilterSetup!C75),"",FilterSetup!C75)</f>
        <v/>
      </c>
      <c r="C275" s="7">
        <v>-80</v>
      </c>
      <c r="D275" s="1" t="str">
        <f>""</f>
        <v/>
      </c>
      <c r="E275" s="1" t="str">
        <f>IF(COUNTBLANK(FilterSetup!D75),"",FilterSetup!D75)</f>
        <v/>
      </c>
      <c r="F275" s="1" t="str">
        <f>IF(COUNTBLANK(FilterSetup!E75),"",FilterSetup!E75)</f>
        <v/>
      </c>
      <c r="G275" s="1" t="str">
        <f>""</f>
        <v/>
      </c>
      <c r="H275" s="1" t="str">
        <f>IF(COUNTBLANK(FilterSetup!F75),"",MAX(-120,MIN(30,FilterSetup!F75)))</f>
        <v/>
      </c>
    </row>
    <row r="276" spans="2:8" x14ac:dyDescent="0.2">
      <c r="B276" s="1" t="str">
        <f>IF(COUNTBLANK(FilterSetup!C76),"",FilterSetup!C76)</f>
        <v/>
      </c>
      <c r="C276" s="7">
        <v>-80</v>
      </c>
      <c r="D276" s="1" t="str">
        <f>""</f>
        <v/>
      </c>
      <c r="E276" s="1" t="str">
        <f>IF(COUNTBLANK(FilterSetup!D76),"",FilterSetup!D76)</f>
        <v/>
      </c>
      <c r="F276" s="1" t="str">
        <f>IF(COUNTBLANK(FilterSetup!E76),"",FilterSetup!E76)</f>
        <v/>
      </c>
      <c r="G276" s="1" t="str">
        <f>""</f>
        <v/>
      </c>
      <c r="H276" s="1" t="str">
        <f>IF(COUNTBLANK(FilterSetup!F76),"",MAX(-120,MIN(30,FilterSetup!F76)))</f>
        <v/>
      </c>
    </row>
    <row r="277" spans="2:8" x14ac:dyDescent="0.2">
      <c r="B277" s="1" t="str">
        <f>IF(COUNTBLANK(FilterSetup!C77),"",FilterSetup!C77)</f>
        <v/>
      </c>
      <c r="C277" s="7">
        <v>-80</v>
      </c>
      <c r="D277" s="1" t="str">
        <f>""</f>
        <v/>
      </c>
      <c r="E277" s="1" t="str">
        <f>IF(COUNTBLANK(FilterSetup!D77),"",FilterSetup!D77)</f>
        <v/>
      </c>
      <c r="F277" s="1" t="str">
        <f>IF(COUNTBLANK(FilterSetup!E77),"",FilterSetup!E77)</f>
        <v/>
      </c>
      <c r="G277" s="1" t="str">
        <f>""</f>
        <v/>
      </c>
      <c r="H277" s="1" t="str">
        <f>IF(COUNTBLANK(FilterSetup!F77),"",MAX(-120,MIN(30,FilterSetup!F77)))</f>
        <v/>
      </c>
    </row>
    <row r="278" spans="2:8" x14ac:dyDescent="0.2">
      <c r="B278" s="1" t="str">
        <f>IF(COUNTBLANK(FilterSetup!C78),"",FilterSetup!C78)</f>
        <v/>
      </c>
      <c r="C278" s="7">
        <v>-80</v>
      </c>
      <c r="D278" s="1" t="str">
        <f>""</f>
        <v/>
      </c>
      <c r="E278" s="1" t="str">
        <f>IF(COUNTBLANK(FilterSetup!D78),"",FilterSetup!D78)</f>
        <v/>
      </c>
      <c r="F278" s="1" t="str">
        <f>IF(COUNTBLANK(FilterSetup!E78),"",FilterSetup!E78)</f>
        <v/>
      </c>
      <c r="G278" s="1" t="str">
        <f>""</f>
        <v/>
      </c>
      <c r="H278" s="1" t="str">
        <f>IF(COUNTBLANK(FilterSetup!F78),"",MAX(-120,MIN(30,FilterSetup!F78)))</f>
        <v/>
      </c>
    </row>
    <row r="279" spans="2:8" x14ac:dyDescent="0.2">
      <c r="B279" s="1" t="str">
        <f>IF(COUNTBLANK(FilterSetup!C79),"",FilterSetup!C79)</f>
        <v/>
      </c>
      <c r="C279" s="7">
        <v>-80</v>
      </c>
      <c r="D279" s="1" t="str">
        <f>""</f>
        <v/>
      </c>
      <c r="E279" s="1" t="str">
        <f>IF(COUNTBLANK(FilterSetup!D79),"",FilterSetup!D79)</f>
        <v/>
      </c>
      <c r="F279" s="1" t="str">
        <f>IF(COUNTBLANK(FilterSetup!E79),"",FilterSetup!E79)</f>
        <v/>
      </c>
      <c r="G279" s="1" t="str">
        <f>""</f>
        <v/>
      </c>
      <c r="H279" s="1" t="str">
        <f>IF(COUNTBLANK(FilterSetup!F79),"",MAX(-120,MIN(30,FilterSetup!F79)))</f>
        <v/>
      </c>
    </row>
    <row r="280" spans="2:8" x14ac:dyDescent="0.2">
      <c r="B280" s="1" t="str">
        <f>IF(COUNTBLANK(FilterSetup!C80),"",FilterSetup!C80)</f>
        <v/>
      </c>
      <c r="C280" s="7">
        <v>-80</v>
      </c>
      <c r="D280" s="1" t="str">
        <f>""</f>
        <v/>
      </c>
      <c r="E280" s="1" t="str">
        <f>IF(COUNTBLANK(FilterSetup!D80),"",FilterSetup!D80)</f>
        <v/>
      </c>
      <c r="F280" s="1" t="str">
        <f>IF(COUNTBLANK(FilterSetup!E80),"",FilterSetup!E80)</f>
        <v/>
      </c>
      <c r="G280" s="1" t="str">
        <f>""</f>
        <v/>
      </c>
      <c r="H280" s="1" t="str">
        <f>IF(COUNTBLANK(FilterSetup!F80),"",MAX(-120,MIN(30,FilterSetup!F80)))</f>
        <v/>
      </c>
    </row>
    <row r="281" spans="2:8" x14ac:dyDescent="0.2">
      <c r="B281" s="1" t="str">
        <f>IF(COUNTBLANK(FilterSetup!C81),"",FilterSetup!C81)</f>
        <v/>
      </c>
      <c r="C281" s="7">
        <v>-80</v>
      </c>
      <c r="D281" s="1" t="str">
        <f>""</f>
        <v/>
      </c>
      <c r="E281" s="1" t="str">
        <f>IF(COUNTBLANK(FilterSetup!D81),"",FilterSetup!D81)</f>
        <v/>
      </c>
      <c r="F281" s="1" t="str">
        <f>IF(COUNTBLANK(FilterSetup!E81),"",FilterSetup!E81)</f>
        <v/>
      </c>
      <c r="G281" s="1" t="str">
        <f>""</f>
        <v/>
      </c>
      <c r="H281" s="1" t="str">
        <f>IF(COUNTBLANK(FilterSetup!F81),"",MAX(-120,MIN(30,FilterSetup!F81)))</f>
        <v/>
      </c>
    </row>
    <row r="282" spans="2:8" x14ac:dyDescent="0.2">
      <c r="B282" s="1" t="str">
        <f>IF(COUNTBLANK(FilterSetup!C82),"",FilterSetup!C82)</f>
        <v/>
      </c>
      <c r="C282" s="7">
        <v>-80</v>
      </c>
      <c r="D282" s="1" t="str">
        <f>""</f>
        <v/>
      </c>
      <c r="E282" s="1" t="str">
        <f>IF(COUNTBLANK(FilterSetup!D82),"",FilterSetup!D82)</f>
        <v/>
      </c>
      <c r="F282" s="1" t="str">
        <f>IF(COUNTBLANK(FilterSetup!E82),"",FilterSetup!E82)</f>
        <v/>
      </c>
      <c r="G282" s="1" t="str">
        <f>""</f>
        <v/>
      </c>
      <c r="H282" s="1" t="str">
        <f>IF(COUNTBLANK(FilterSetup!F82),"",MAX(-120,MIN(30,FilterSetup!F82)))</f>
        <v/>
      </c>
    </row>
    <row r="283" spans="2:8" x14ac:dyDescent="0.2">
      <c r="B283" s="1" t="str">
        <f>IF(COUNTBLANK(FilterSetup!C83),"",FilterSetup!C83)</f>
        <v/>
      </c>
      <c r="C283" s="7">
        <v>-80</v>
      </c>
      <c r="D283" s="1" t="str">
        <f>""</f>
        <v/>
      </c>
      <c r="E283" s="1" t="str">
        <f>IF(COUNTBLANK(FilterSetup!D83),"",FilterSetup!D83)</f>
        <v/>
      </c>
      <c r="F283" s="1" t="str">
        <f>IF(COUNTBLANK(FilterSetup!E83),"",FilterSetup!E83)</f>
        <v/>
      </c>
      <c r="G283" s="1" t="str">
        <f>""</f>
        <v/>
      </c>
      <c r="H283" s="1" t="str">
        <f>IF(COUNTBLANK(FilterSetup!F83),"",MAX(-120,MIN(30,FilterSetup!F83)))</f>
        <v/>
      </c>
    </row>
    <row r="284" spans="2:8" x14ac:dyDescent="0.2">
      <c r="B284" s="1" t="str">
        <f>IF(COUNTBLANK(FilterSetup!C84),"",FilterSetup!C84)</f>
        <v>Hat</v>
      </c>
      <c r="C284" s="7">
        <v>-80</v>
      </c>
      <c r="D284" s="1" t="str">
        <f>""</f>
        <v/>
      </c>
      <c r="E284" s="1">
        <f>IF(COUNTBLANK(FilterSetup!D84),"",FilterSetup!D84)</f>
        <v>5</v>
      </c>
      <c r="F284" s="1">
        <f>IF(COUNTBLANK(FilterSetup!E84),"",FilterSetup!E84)</f>
        <v>1500</v>
      </c>
      <c r="G284" s="1" t="str">
        <f>""</f>
        <v/>
      </c>
      <c r="H284" s="1">
        <f>IF(COUNTBLANK(FilterSetup!F84),"",MAX(-120,MIN(30,FilterSetup!F84)))</f>
        <v>-50</v>
      </c>
    </row>
    <row r="285" spans="2:8" x14ac:dyDescent="0.2">
      <c r="B285" s="1" t="str">
        <f>IF(COUNTBLANK(FilterSetup!C85),"",FilterSetup!C85)</f>
        <v/>
      </c>
      <c r="C285" s="7">
        <v>-80</v>
      </c>
      <c r="D285" s="1" t="str">
        <f>""</f>
        <v/>
      </c>
      <c r="E285" s="1">
        <f>IF(COUNTBLANK(FilterSetup!D85),"",FilterSetup!D85)</f>
        <v>5</v>
      </c>
      <c r="F285" s="1">
        <f>IF(COUNTBLANK(FilterSetup!E85),"",FilterSetup!E85)</f>
        <v>5000</v>
      </c>
      <c r="G285" s="1" t="str">
        <f>""</f>
        <v/>
      </c>
      <c r="H285" s="1">
        <f>IF(COUNTBLANK(FilterSetup!F85),"",MAX(-120,MIN(30,FilterSetup!F85)))</f>
        <v>-20</v>
      </c>
    </row>
    <row r="286" spans="2:8" x14ac:dyDescent="0.2">
      <c r="B286" s="1" t="str">
        <f>IF(COUNTBLANK(FilterSetup!C86),"",FilterSetup!C86)</f>
        <v/>
      </c>
      <c r="C286" s="7">
        <v>-80</v>
      </c>
      <c r="D286" s="1" t="str">
        <f>""</f>
        <v/>
      </c>
      <c r="E286" s="1">
        <f>IF(COUNTBLANK(FilterSetup!D86),"",FilterSetup!D86)</f>
        <v>5</v>
      </c>
      <c r="F286" s="1">
        <f>IF(COUNTBLANK(FilterSetup!E86),"",FilterSetup!E86)</f>
        <v>7000</v>
      </c>
      <c r="G286" s="1" t="str">
        <f>""</f>
        <v/>
      </c>
      <c r="H286" s="1">
        <f>IF(COUNTBLANK(FilterSetup!F86),"",MAX(-120,MIN(30,FilterSetup!F86)))</f>
        <v>-5</v>
      </c>
    </row>
    <row r="287" spans="2:8" x14ac:dyDescent="0.2">
      <c r="B287" s="1" t="str">
        <f>IF(COUNTBLANK(FilterSetup!C87),"",FilterSetup!C87)</f>
        <v/>
      </c>
      <c r="C287" s="7">
        <v>-80</v>
      </c>
      <c r="D287" s="1" t="str">
        <f>""</f>
        <v/>
      </c>
      <c r="E287" s="1">
        <f>IF(COUNTBLANK(FilterSetup!D87),"",FilterSetup!D87)</f>
        <v>5</v>
      </c>
      <c r="F287" s="1">
        <f>IF(COUNTBLANK(FilterSetup!E87),"",FilterSetup!E87)</f>
        <v>8000</v>
      </c>
      <c r="G287" s="1" t="str">
        <f>""</f>
        <v/>
      </c>
      <c r="H287" s="1">
        <f>IF(COUNTBLANK(FilterSetup!F87),"",MAX(-120,MIN(30,FilterSetup!F87)))</f>
        <v>0</v>
      </c>
    </row>
    <row r="288" spans="2:8" x14ac:dyDescent="0.2">
      <c r="B288" s="1" t="str">
        <f>IF(COUNTBLANK(FilterSetup!C88),"",FilterSetup!C88)</f>
        <v/>
      </c>
      <c r="C288" s="7">
        <v>-80</v>
      </c>
      <c r="D288" s="1" t="str">
        <f>""</f>
        <v/>
      </c>
      <c r="E288" s="1">
        <f>IF(COUNTBLANK(FilterSetup!D88),"",FilterSetup!D88)</f>
        <v>5</v>
      </c>
      <c r="F288" s="1">
        <f>IF(COUNTBLANK(FilterSetup!E88),"",FilterSetup!E88)</f>
        <v>13000</v>
      </c>
      <c r="G288" s="1" t="str">
        <f>""</f>
        <v/>
      </c>
      <c r="H288" s="1">
        <f>IF(COUNTBLANK(FilterSetup!F88),"",MAX(-120,MIN(30,FilterSetup!F88)))</f>
        <v>0</v>
      </c>
    </row>
    <row r="289" spans="2:8" x14ac:dyDescent="0.2">
      <c r="B289" s="1" t="str">
        <f>IF(COUNTBLANK(FilterSetup!C89),"",FilterSetup!C89)</f>
        <v/>
      </c>
      <c r="C289" s="7">
        <v>-80</v>
      </c>
      <c r="D289" s="1" t="str">
        <f>""</f>
        <v/>
      </c>
      <c r="E289" s="1">
        <f>IF(COUNTBLANK(FilterSetup!D89),"",FilterSetup!D89)</f>
        <v>5</v>
      </c>
      <c r="F289" s="1">
        <f>IF(COUNTBLANK(FilterSetup!E89),"",FilterSetup!E89)</f>
        <v>15000</v>
      </c>
      <c r="G289" s="1" t="str">
        <f>""</f>
        <v/>
      </c>
      <c r="H289" s="1">
        <f>IF(COUNTBLANK(FilterSetup!F89),"",MAX(-120,MIN(30,FilterSetup!F89)))</f>
        <v>-5</v>
      </c>
    </row>
    <row r="290" spans="2:8" x14ac:dyDescent="0.2">
      <c r="B290" s="1" t="str">
        <f>IF(COUNTBLANK(FilterSetup!C90),"",FilterSetup!C90)</f>
        <v/>
      </c>
      <c r="C290" s="7">
        <v>-80</v>
      </c>
      <c r="D290" s="1" t="str">
        <f>""</f>
        <v/>
      </c>
      <c r="E290" s="1">
        <f>IF(COUNTBLANK(FilterSetup!D90),"",FilterSetup!D90)</f>
        <v>5</v>
      </c>
      <c r="F290" s="1">
        <f>IF(COUNTBLANK(FilterSetup!E90),"",FilterSetup!E90)</f>
        <v>18000</v>
      </c>
      <c r="G290" s="1" t="str">
        <f>""</f>
        <v/>
      </c>
      <c r="H290" s="1">
        <f>IF(COUNTBLANK(FilterSetup!F90),"",MAX(-120,MIN(30,FilterSetup!F90)))</f>
        <v>-20</v>
      </c>
    </row>
    <row r="291" spans="2:8" x14ac:dyDescent="0.2">
      <c r="B291" s="1" t="str">
        <f>IF(COUNTBLANK(FilterSetup!C91),"",FilterSetup!C91)</f>
        <v/>
      </c>
      <c r="C291" s="7">
        <v>-80</v>
      </c>
      <c r="D291" s="1" t="str">
        <f>""</f>
        <v/>
      </c>
      <c r="E291" s="1">
        <f>IF(COUNTBLANK(FilterSetup!D91),"",FilterSetup!D91)</f>
        <v>5</v>
      </c>
      <c r="F291" s="1">
        <f>IF(COUNTBLANK(FilterSetup!E91),"",FilterSetup!E91)</f>
        <v>22000</v>
      </c>
      <c r="G291" s="1" t="str">
        <f>""</f>
        <v/>
      </c>
      <c r="H291" s="1">
        <f>IF(COUNTBLANK(FilterSetup!F91),"",MAX(-120,MIN(30,FilterSetup!F91)))</f>
        <v>-50</v>
      </c>
    </row>
    <row r="292" spans="2:8" x14ac:dyDescent="0.2">
      <c r="B292" s="1" t="str">
        <f>IF(COUNTBLANK(FilterSetup!C92),"",FilterSetup!C92)</f>
        <v/>
      </c>
      <c r="C292" s="7">
        <v>-80</v>
      </c>
      <c r="D292" s="1" t="str">
        <f>""</f>
        <v/>
      </c>
      <c r="E292" s="1" t="str">
        <f>IF(COUNTBLANK(FilterSetup!D92),"",FilterSetup!D92)</f>
        <v/>
      </c>
      <c r="F292" s="1" t="str">
        <f>IF(COUNTBLANK(FilterSetup!E92),"",FilterSetup!E92)</f>
        <v/>
      </c>
      <c r="G292" s="1" t="str">
        <f>""</f>
        <v/>
      </c>
      <c r="H292" s="1" t="str">
        <f>IF(COUNTBLANK(FilterSetup!F92),"",MAX(-120,MIN(30,FilterSetup!F92)))</f>
        <v/>
      </c>
    </row>
    <row r="293" spans="2:8" x14ac:dyDescent="0.2">
      <c r="B293" s="1" t="str">
        <f>IF(COUNTBLANK(FilterSetup!C93),"",FilterSetup!C93)</f>
        <v/>
      </c>
      <c r="C293" s="7">
        <v>-80</v>
      </c>
      <c r="D293" s="1" t="str">
        <f>""</f>
        <v/>
      </c>
      <c r="E293" s="1" t="str">
        <f>IF(COUNTBLANK(FilterSetup!D93),"",FilterSetup!D93)</f>
        <v/>
      </c>
      <c r="F293" s="1" t="str">
        <f>IF(COUNTBLANK(FilterSetup!E93),"",FilterSetup!E93)</f>
        <v/>
      </c>
      <c r="G293" s="1" t="str">
        <f>""</f>
        <v/>
      </c>
      <c r="H293" s="1" t="str">
        <f>IF(COUNTBLANK(FilterSetup!F93),"",MAX(-120,MIN(30,FilterSetup!F93)))</f>
        <v/>
      </c>
    </row>
    <row r="294" spans="2:8" x14ac:dyDescent="0.2">
      <c r="B294" s="1" t="str">
        <f>IF(COUNTBLANK(FilterSetup!C94),"",FilterSetup!C94)</f>
        <v/>
      </c>
      <c r="C294" s="7">
        <v>-80</v>
      </c>
      <c r="D294" s="1" t="str">
        <f>""</f>
        <v/>
      </c>
      <c r="E294" s="1" t="str">
        <f>IF(COUNTBLANK(FilterSetup!D94),"",FilterSetup!D94)</f>
        <v/>
      </c>
      <c r="F294" s="1" t="str">
        <f>IF(COUNTBLANK(FilterSetup!E94),"",FilterSetup!E94)</f>
        <v/>
      </c>
      <c r="G294" s="1" t="str">
        <f>""</f>
        <v/>
      </c>
      <c r="H294" s="1" t="str">
        <f>IF(COUNTBLANK(FilterSetup!F94),"",MAX(-120,MIN(30,FilterSetup!F94)))</f>
        <v/>
      </c>
    </row>
    <row r="295" spans="2:8" x14ac:dyDescent="0.2">
      <c r="B295" s="1" t="str">
        <f>IF(COUNTBLANK(FilterSetup!C95),"",FilterSetup!C95)</f>
        <v/>
      </c>
      <c r="C295" s="7">
        <v>-80</v>
      </c>
      <c r="D295" s="1" t="str">
        <f>""</f>
        <v/>
      </c>
      <c r="E295" s="1" t="str">
        <f>IF(COUNTBLANK(FilterSetup!D95),"",FilterSetup!D95)</f>
        <v/>
      </c>
      <c r="F295" s="1" t="str">
        <f>IF(COUNTBLANK(FilterSetup!E95),"",FilterSetup!E95)</f>
        <v/>
      </c>
      <c r="G295" s="1" t="str">
        <f>""</f>
        <v/>
      </c>
      <c r="H295" s="1" t="str">
        <f>IF(COUNTBLANK(FilterSetup!F95),"",MAX(-120,MIN(30,FilterSetup!F95)))</f>
        <v/>
      </c>
    </row>
    <row r="296" spans="2:8" x14ac:dyDescent="0.2">
      <c r="B296" s="1" t="str">
        <f>IF(COUNTBLANK(FilterSetup!C96),"",FilterSetup!C96)</f>
        <v/>
      </c>
      <c r="C296" s="7">
        <v>-80</v>
      </c>
      <c r="D296" s="1" t="str">
        <f>""</f>
        <v/>
      </c>
      <c r="E296" s="1" t="str">
        <f>IF(COUNTBLANK(FilterSetup!D96),"",FilterSetup!D96)</f>
        <v/>
      </c>
      <c r="F296" s="1" t="str">
        <f>IF(COUNTBLANK(FilterSetup!E96),"",FilterSetup!E96)</f>
        <v/>
      </c>
      <c r="G296" s="1" t="str">
        <f>""</f>
        <v/>
      </c>
      <c r="H296" s="1" t="str">
        <f>IF(COUNTBLANK(FilterSetup!F96),"",MAX(-120,MIN(30,FilterSetup!F96)))</f>
        <v/>
      </c>
    </row>
    <row r="297" spans="2:8" x14ac:dyDescent="0.2">
      <c r="B297" s="1" t="str">
        <f>IF(COUNTBLANK(FilterSetup!C97),"",FilterSetup!C97)</f>
        <v/>
      </c>
      <c r="C297" s="7">
        <v>-80</v>
      </c>
      <c r="D297" s="1" t="str">
        <f>""</f>
        <v/>
      </c>
      <c r="E297" s="1" t="str">
        <f>IF(COUNTBLANK(FilterSetup!D97),"",FilterSetup!D97)</f>
        <v/>
      </c>
      <c r="F297" s="1" t="str">
        <f>IF(COUNTBLANK(FilterSetup!E97),"",FilterSetup!E97)</f>
        <v/>
      </c>
      <c r="G297" s="1" t="str">
        <f>""</f>
        <v/>
      </c>
      <c r="H297" s="1" t="str">
        <f>IF(COUNTBLANK(FilterSetup!F97),"",MAX(-120,MIN(30,FilterSetup!F97)))</f>
        <v/>
      </c>
    </row>
    <row r="298" spans="2:8" x14ac:dyDescent="0.2">
      <c r="B298" s="1" t="str">
        <f>IF(COUNTBLANK(FilterSetup!C98),"",FilterSetup!C98)</f>
        <v/>
      </c>
      <c r="C298" s="7">
        <v>-80</v>
      </c>
      <c r="D298" s="1" t="str">
        <f>""</f>
        <v/>
      </c>
      <c r="E298" s="1" t="str">
        <f>IF(COUNTBLANK(FilterSetup!D98),"",FilterSetup!D98)</f>
        <v/>
      </c>
      <c r="F298" s="1" t="str">
        <f>IF(COUNTBLANK(FilterSetup!E98),"",FilterSetup!E98)</f>
        <v/>
      </c>
      <c r="G298" s="1" t="str">
        <f>""</f>
        <v/>
      </c>
      <c r="H298" s="1" t="str">
        <f>IF(COUNTBLANK(FilterSetup!F98),"",MAX(-120,MIN(30,FilterSetup!F98)))</f>
        <v/>
      </c>
    </row>
    <row r="299" spans="2:8" x14ac:dyDescent="0.2">
      <c r="B299" s="1" t="str">
        <f>IF(COUNTBLANK(FilterSetup!C99),"",FilterSetup!C99)</f>
        <v/>
      </c>
      <c r="C299" s="7">
        <v>-80</v>
      </c>
      <c r="D299" s="1" t="str">
        <f>""</f>
        <v/>
      </c>
      <c r="E299" s="1" t="str">
        <f>IF(COUNTBLANK(FilterSetup!D99),"",FilterSetup!D99)</f>
        <v/>
      </c>
      <c r="F299" s="1" t="str">
        <f>IF(COUNTBLANK(FilterSetup!E99),"",FilterSetup!E99)</f>
        <v/>
      </c>
      <c r="G299" s="1" t="str">
        <f>""</f>
        <v/>
      </c>
      <c r="H299" s="1" t="str">
        <f>IF(COUNTBLANK(FilterSetup!F99),"",MAX(-120,MIN(30,FilterSetup!F99)))</f>
        <v/>
      </c>
    </row>
    <row r="300" spans="2:8" x14ac:dyDescent="0.2">
      <c r="B300" s="1" t="str">
        <f>IF(COUNTBLANK(FilterSetup!C100),"",FilterSetup!C100)</f>
        <v/>
      </c>
      <c r="C300" s="7">
        <v>-80</v>
      </c>
      <c r="D300" s="1" t="str">
        <f>""</f>
        <v/>
      </c>
      <c r="E300" s="1" t="str">
        <f>IF(COUNTBLANK(FilterSetup!D100),"",FilterSetup!D100)</f>
        <v/>
      </c>
      <c r="F300" s="1" t="str">
        <f>IF(COUNTBLANK(FilterSetup!E100),"",FilterSetup!E100)</f>
        <v/>
      </c>
      <c r="G300" s="1" t="str">
        <f>""</f>
        <v/>
      </c>
      <c r="H300" s="1" t="str">
        <f>IF(COUNTBLANK(FilterSetup!F100),"",MAX(-120,MIN(30,FilterSetup!F100)))</f>
        <v/>
      </c>
    </row>
    <row r="301" spans="2:8" x14ac:dyDescent="0.2">
      <c r="B301" s="1" t="str">
        <f>IF(COUNTBLANK(FilterSetup!C101),"",FilterSetup!C101)</f>
        <v/>
      </c>
      <c r="C301" s="7">
        <v>-80</v>
      </c>
      <c r="D301" s="1" t="str">
        <f>""</f>
        <v/>
      </c>
      <c r="E301" s="1" t="str">
        <f>IF(COUNTBLANK(FilterSetup!D101),"",FilterSetup!D101)</f>
        <v/>
      </c>
      <c r="F301" s="1" t="str">
        <f>IF(COUNTBLANK(FilterSetup!E101),"",FilterSetup!E101)</f>
        <v/>
      </c>
      <c r="G301" s="1" t="str">
        <f>""</f>
        <v/>
      </c>
      <c r="H301" s="1" t="str">
        <f>IF(COUNTBLANK(FilterSetup!F101),"",MAX(-120,MIN(30,FilterSetup!F101)))</f>
        <v/>
      </c>
    </row>
    <row r="302" spans="2:8" x14ac:dyDescent="0.2">
      <c r="B302" s="1" t="str">
        <f>IF(COUNTBLANK(FilterSetup!C102),"",FilterSetup!C102)</f>
        <v/>
      </c>
      <c r="C302" s="7">
        <v>-80</v>
      </c>
      <c r="D302" s="1" t="str">
        <f>""</f>
        <v/>
      </c>
      <c r="E302" s="1" t="str">
        <f>IF(COUNTBLANK(FilterSetup!D102),"",FilterSetup!D102)</f>
        <v/>
      </c>
      <c r="F302" s="1" t="str">
        <f>IF(COUNTBLANK(FilterSetup!E102),"",FilterSetup!E102)</f>
        <v/>
      </c>
      <c r="G302" s="1" t="str">
        <f>""</f>
        <v/>
      </c>
      <c r="H302" s="1" t="str">
        <f>IF(COUNTBLANK(FilterSetup!F102),"",MAX(-120,MIN(30,FilterSetup!F102)))</f>
        <v/>
      </c>
    </row>
    <row r="303" spans="2:8" x14ac:dyDescent="0.2">
      <c r="B303" s="1" t="str">
        <f>IF(COUNTBLANK(FilterSetup!C103),"",FilterSetup!C103)</f>
        <v/>
      </c>
      <c r="C303" s="7">
        <v>-80</v>
      </c>
      <c r="D303" s="1" t="str">
        <f>""</f>
        <v/>
      </c>
      <c r="E303" s="1" t="str">
        <f>IF(COUNTBLANK(FilterSetup!D103),"",FilterSetup!D103)</f>
        <v/>
      </c>
      <c r="F303" s="1" t="str">
        <f>IF(COUNTBLANK(FilterSetup!E103),"",FilterSetup!E103)</f>
        <v/>
      </c>
      <c r="G303" s="1" t="str">
        <f>""</f>
        <v/>
      </c>
      <c r="H303" s="1" t="str">
        <f>IF(COUNTBLANK(FilterSetup!F103),"",MAX(-120,MIN(30,FilterSetup!F103)))</f>
        <v/>
      </c>
    </row>
    <row r="304" spans="2:8" x14ac:dyDescent="0.2">
      <c r="B304" s="1" t="str">
        <f>IF(COUNTBLANK(FilterSetup!C104),"",FilterSetup!C104)</f>
        <v>Cymbal</v>
      </c>
      <c r="C304" s="7">
        <v>-80</v>
      </c>
      <c r="D304" s="1" t="str">
        <f>""</f>
        <v/>
      </c>
      <c r="E304" s="1">
        <f>IF(COUNTBLANK(FilterSetup!D104),"",FilterSetup!D104)</f>
        <v>6</v>
      </c>
      <c r="F304" s="1">
        <f>IF(COUNTBLANK(FilterSetup!E104),"",FilterSetup!E104)</f>
        <v>100</v>
      </c>
      <c r="G304" s="1" t="str">
        <f>""</f>
        <v/>
      </c>
      <c r="H304" s="1">
        <f>IF(COUNTBLANK(FilterSetup!F104),"",MAX(-120,MIN(30,FilterSetup!F104)))</f>
        <v>-50</v>
      </c>
    </row>
    <row r="305" spans="2:8" x14ac:dyDescent="0.2">
      <c r="B305" s="1" t="str">
        <f>IF(COUNTBLANK(FilterSetup!C105),"",FilterSetup!C105)</f>
        <v/>
      </c>
      <c r="C305" s="7">
        <v>-80</v>
      </c>
      <c r="D305" s="1" t="str">
        <f>""</f>
        <v/>
      </c>
      <c r="E305" s="1">
        <f>IF(COUNTBLANK(FilterSetup!D105),"",FilterSetup!D105)</f>
        <v>6</v>
      </c>
      <c r="F305" s="1">
        <f>IF(COUNTBLANK(FilterSetup!E105),"",FilterSetup!E105)</f>
        <v>500</v>
      </c>
      <c r="G305" s="1" t="str">
        <f>""</f>
        <v/>
      </c>
      <c r="H305" s="1">
        <f>IF(COUNTBLANK(FilterSetup!F105),"",MAX(-120,MIN(30,FilterSetup!F105)))</f>
        <v>-20</v>
      </c>
    </row>
    <row r="306" spans="2:8" x14ac:dyDescent="0.2">
      <c r="B306" s="1" t="str">
        <f>IF(COUNTBLANK(FilterSetup!C106),"",FilterSetup!C106)</f>
        <v/>
      </c>
      <c r="C306" s="7">
        <v>-80</v>
      </c>
      <c r="D306" s="1" t="str">
        <f>""</f>
        <v/>
      </c>
      <c r="E306" s="1">
        <f>IF(COUNTBLANK(FilterSetup!D106),"",FilterSetup!D106)</f>
        <v>6</v>
      </c>
      <c r="F306" s="1">
        <f>IF(COUNTBLANK(FilterSetup!E106),"",FilterSetup!E106)</f>
        <v>1500</v>
      </c>
      <c r="G306" s="1" t="str">
        <f>""</f>
        <v/>
      </c>
      <c r="H306" s="1">
        <f>IF(COUNTBLANK(FilterSetup!F106),"",MAX(-120,MIN(30,FilterSetup!F106)))</f>
        <v>-5</v>
      </c>
    </row>
    <row r="307" spans="2:8" x14ac:dyDescent="0.2">
      <c r="B307" s="1" t="str">
        <f>IF(COUNTBLANK(FilterSetup!C107),"",FilterSetup!C107)</f>
        <v/>
      </c>
      <c r="C307" s="7">
        <v>-80</v>
      </c>
      <c r="D307" s="1" t="str">
        <f>""</f>
        <v/>
      </c>
      <c r="E307" s="1">
        <f>IF(COUNTBLANK(FilterSetup!D107),"",FilterSetup!D107)</f>
        <v>6</v>
      </c>
      <c r="F307" s="1">
        <f>IF(COUNTBLANK(FilterSetup!E107),"",FilterSetup!E107)</f>
        <v>2500</v>
      </c>
      <c r="G307" s="1" t="str">
        <f>""</f>
        <v/>
      </c>
      <c r="H307" s="1">
        <f>IF(COUNTBLANK(FilterSetup!F107),"",MAX(-120,MIN(30,FilterSetup!F107)))</f>
        <v>0</v>
      </c>
    </row>
    <row r="308" spans="2:8" x14ac:dyDescent="0.2">
      <c r="B308" s="1" t="str">
        <f>IF(COUNTBLANK(FilterSetup!C108),"",FilterSetup!C108)</f>
        <v/>
      </c>
      <c r="C308" s="7">
        <v>-80</v>
      </c>
      <c r="D308" s="1" t="str">
        <f>""</f>
        <v/>
      </c>
      <c r="E308" s="1">
        <f>IF(COUNTBLANK(FilterSetup!D108),"",FilterSetup!D108)</f>
        <v>6</v>
      </c>
      <c r="F308" s="1">
        <f>IF(COUNTBLANK(FilterSetup!E108),"",FilterSetup!E108)</f>
        <v>7000</v>
      </c>
      <c r="G308" s="1" t="str">
        <f>""</f>
        <v/>
      </c>
      <c r="H308" s="1">
        <f>IF(COUNTBLANK(FilterSetup!F108),"",MAX(-120,MIN(30,FilterSetup!F108)))</f>
        <v>-7</v>
      </c>
    </row>
    <row r="309" spans="2:8" x14ac:dyDescent="0.2">
      <c r="B309" s="1" t="str">
        <f>IF(COUNTBLANK(FilterSetup!C109),"",FilterSetup!C109)</f>
        <v/>
      </c>
      <c r="C309" s="7">
        <v>-80</v>
      </c>
      <c r="D309" s="1" t="str">
        <f>""</f>
        <v/>
      </c>
      <c r="E309" s="1">
        <f>IF(COUNTBLANK(FilterSetup!D109),"",FilterSetup!D109)</f>
        <v>6</v>
      </c>
      <c r="F309" s="1">
        <f>IF(COUNTBLANK(FilterSetup!E109),"",FilterSetup!E109)</f>
        <v>15000</v>
      </c>
      <c r="G309" s="1" t="str">
        <f>""</f>
        <v/>
      </c>
      <c r="H309" s="1">
        <f>IF(COUNTBLANK(FilterSetup!F109),"",MAX(-120,MIN(30,FilterSetup!F109)))</f>
        <v>0</v>
      </c>
    </row>
    <row r="310" spans="2:8" x14ac:dyDescent="0.2">
      <c r="B310" s="1" t="str">
        <f>IF(COUNTBLANK(FilterSetup!C110),"",FilterSetup!C110)</f>
        <v/>
      </c>
      <c r="C310" s="7">
        <v>-80</v>
      </c>
      <c r="D310" s="1" t="str">
        <f>""</f>
        <v/>
      </c>
      <c r="E310" s="1">
        <f>IF(COUNTBLANK(FilterSetup!D110),"",FilterSetup!D110)</f>
        <v>6</v>
      </c>
      <c r="F310" s="1">
        <f>IF(COUNTBLANK(FilterSetup!E110),"",FilterSetup!E110)</f>
        <v>16000</v>
      </c>
      <c r="G310" s="1" t="str">
        <f>""</f>
        <v/>
      </c>
      <c r="H310" s="1">
        <f>IF(COUNTBLANK(FilterSetup!F110),"",MAX(-120,MIN(30,FilterSetup!F110)))</f>
        <v>-5</v>
      </c>
    </row>
    <row r="311" spans="2:8" x14ac:dyDescent="0.2">
      <c r="B311" s="1" t="str">
        <f>IF(COUNTBLANK(FilterSetup!C111),"",FilterSetup!C111)</f>
        <v/>
      </c>
      <c r="C311" s="7">
        <v>-80</v>
      </c>
      <c r="D311" s="1" t="str">
        <f>""</f>
        <v/>
      </c>
      <c r="E311" s="1">
        <f>IF(COUNTBLANK(FilterSetup!D111),"",FilterSetup!D111)</f>
        <v>6</v>
      </c>
      <c r="F311" s="1">
        <f>IF(COUNTBLANK(FilterSetup!E111),"",FilterSetup!E111)</f>
        <v>17000</v>
      </c>
      <c r="G311" s="1" t="str">
        <f>""</f>
        <v/>
      </c>
      <c r="H311" s="1">
        <f>IF(COUNTBLANK(FilterSetup!F111),"",MAX(-120,MIN(30,FilterSetup!F111)))</f>
        <v>-20</v>
      </c>
    </row>
    <row r="312" spans="2:8" x14ac:dyDescent="0.2">
      <c r="B312" s="1" t="str">
        <f>IF(COUNTBLANK(FilterSetup!C112),"",FilterSetup!C112)</f>
        <v/>
      </c>
      <c r="C312" s="7">
        <v>-80</v>
      </c>
      <c r="D312" s="1" t="str">
        <f>""</f>
        <v/>
      </c>
      <c r="E312" s="1">
        <f>IF(COUNTBLANK(FilterSetup!D112),"",FilterSetup!D112)</f>
        <v>6</v>
      </c>
      <c r="F312" s="1">
        <f>IF(COUNTBLANK(FilterSetup!E112),"",FilterSetup!E112)</f>
        <v>18000</v>
      </c>
      <c r="G312" s="1" t="str">
        <f>""</f>
        <v/>
      </c>
      <c r="H312" s="1">
        <f>IF(COUNTBLANK(FilterSetup!F112),"",MAX(-120,MIN(30,FilterSetup!F112)))</f>
        <v>-50</v>
      </c>
    </row>
    <row r="313" spans="2:8" x14ac:dyDescent="0.2">
      <c r="B313" s="1" t="str">
        <f>IF(COUNTBLANK(FilterSetup!C113),"",FilterSetup!C113)</f>
        <v/>
      </c>
      <c r="C313" s="7">
        <v>-80</v>
      </c>
      <c r="D313" s="1" t="str">
        <f>""</f>
        <v/>
      </c>
      <c r="E313" s="1" t="str">
        <f>IF(COUNTBLANK(FilterSetup!D113),"",FilterSetup!D113)</f>
        <v/>
      </c>
      <c r="F313" s="1" t="str">
        <f>IF(COUNTBLANK(FilterSetup!E113),"",FilterSetup!E113)</f>
        <v/>
      </c>
      <c r="G313" s="1" t="str">
        <f>""</f>
        <v/>
      </c>
      <c r="H313" s="1" t="str">
        <f>IF(COUNTBLANK(FilterSetup!F113),"",MAX(-120,MIN(30,FilterSetup!F113)))</f>
        <v/>
      </c>
    </row>
    <row r="314" spans="2:8" x14ac:dyDescent="0.2">
      <c r="B314" s="1" t="str">
        <f>IF(COUNTBLANK(FilterSetup!C114),"",FilterSetup!C114)</f>
        <v/>
      </c>
      <c r="C314" s="7">
        <v>-80</v>
      </c>
      <c r="D314" s="1" t="str">
        <f>""</f>
        <v/>
      </c>
      <c r="E314" s="1" t="str">
        <f>IF(COUNTBLANK(FilterSetup!D114),"",FilterSetup!D114)</f>
        <v/>
      </c>
      <c r="F314" s="1" t="str">
        <f>IF(COUNTBLANK(FilterSetup!E114),"",FilterSetup!E114)</f>
        <v/>
      </c>
      <c r="G314" s="1" t="str">
        <f>""</f>
        <v/>
      </c>
      <c r="H314" s="1" t="str">
        <f>IF(COUNTBLANK(FilterSetup!F114),"",MAX(-120,MIN(30,FilterSetup!F114)))</f>
        <v/>
      </c>
    </row>
    <row r="315" spans="2:8" x14ac:dyDescent="0.2">
      <c r="B315" s="1" t="str">
        <f>IF(COUNTBLANK(FilterSetup!C115),"",FilterSetup!C115)</f>
        <v/>
      </c>
      <c r="C315" s="7">
        <v>-80</v>
      </c>
      <c r="D315" s="1" t="str">
        <f>""</f>
        <v/>
      </c>
      <c r="E315" s="1" t="str">
        <f>IF(COUNTBLANK(FilterSetup!D115),"",FilterSetup!D115)</f>
        <v/>
      </c>
      <c r="F315" s="1" t="str">
        <f>IF(COUNTBLANK(FilterSetup!E115),"",FilterSetup!E115)</f>
        <v/>
      </c>
      <c r="G315" s="1" t="str">
        <f>""</f>
        <v/>
      </c>
      <c r="H315" s="1" t="str">
        <f>IF(COUNTBLANK(FilterSetup!F115),"",MAX(-120,MIN(30,FilterSetup!F115)))</f>
        <v/>
      </c>
    </row>
    <row r="316" spans="2:8" x14ac:dyDescent="0.2">
      <c r="B316" s="1" t="str">
        <f>IF(COUNTBLANK(FilterSetup!C116),"",FilterSetup!C116)</f>
        <v/>
      </c>
      <c r="C316" s="7">
        <v>-80</v>
      </c>
      <c r="D316" s="1" t="str">
        <f>""</f>
        <v/>
      </c>
      <c r="E316" s="1" t="str">
        <f>IF(COUNTBLANK(FilterSetup!D116),"",FilterSetup!D116)</f>
        <v/>
      </c>
      <c r="F316" s="1" t="str">
        <f>IF(COUNTBLANK(FilterSetup!E116),"",FilterSetup!E116)</f>
        <v/>
      </c>
      <c r="G316" s="1" t="str">
        <f>""</f>
        <v/>
      </c>
      <c r="H316" s="1" t="str">
        <f>IF(COUNTBLANK(FilterSetup!F116),"",MAX(-120,MIN(30,FilterSetup!F116)))</f>
        <v/>
      </c>
    </row>
    <row r="317" spans="2:8" x14ac:dyDescent="0.2">
      <c r="B317" s="1" t="str">
        <f>IF(COUNTBLANK(FilterSetup!C117),"",FilterSetup!C117)</f>
        <v/>
      </c>
      <c r="C317" s="7">
        <v>-80</v>
      </c>
      <c r="D317" s="1" t="str">
        <f>""</f>
        <v/>
      </c>
      <c r="E317" s="1" t="str">
        <f>IF(COUNTBLANK(FilterSetup!D117),"",FilterSetup!D117)</f>
        <v/>
      </c>
      <c r="F317" s="1" t="str">
        <f>IF(COUNTBLANK(FilterSetup!E117),"",FilterSetup!E117)</f>
        <v/>
      </c>
      <c r="G317" s="1" t="str">
        <f>""</f>
        <v/>
      </c>
      <c r="H317" s="1" t="str">
        <f>IF(COUNTBLANK(FilterSetup!F117),"",MAX(-120,MIN(30,FilterSetup!F117)))</f>
        <v/>
      </c>
    </row>
    <row r="318" spans="2:8" x14ac:dyDescent="0.2">
      <c r="B318" s="1" t="str">
        <f>IF(COUNTBLANK(FilterSetup!C118),"",FilterSetup!C118)</f>
        <v/>
      </c>
      <c r="C318" s="7">
        <v>-80</v>
      </c>
      <c r="D318" s="1" t="str">
        <f>""</f>
        <v/>
      </c>
      <c r="E318" s="1" t="str">
        <f>IF(COUNTBLANK(FilterSetup!D118),"",FilterSetup!D118)</f>
        <v/>
      </c>
      <c r="F318" s="1" t="str">
        <f>IF(COUNTBLANK(FilterSetup!E118),"",FilterSetup!E118)</f>
        <v/>
      </c>
      <c r="G318" s="1" t="str">
        <f>""</f>
        <v/>
      </c>
      <c r="H318" s="1" t="str">
        <f>IF(COUNTBLANK(FilterSetup!F118),"",MAX(-120,MIN(30,FilterSetup!F118)))</f>
        <v/>
      </c>
    </row>
    <row r="319" spans="2:8" x14ac:dyDescent="0.2">
      <c r="B319" s="1" t="str">
        <f>IF(COUNTBLANK(FilterSetup!C119),"",FilterSetup!C119)</f>
        <v/>
      </c>
      <c r="C319" s="7">
        <v>-80</v>
      </c>
      <c r="D319" s="1" t="str">
        <f>""</f>
        <v/>
      </c>
      <c r="E319" s="1" t="str">
        <f>IF(COUNTBLANK(FilterSetup!D119),"",FilterSetup!D119)</f>
        <v/>
      </c>
      <c r="F319" s="1" t="str">
        <f>IF(COUNTBLANK(FilterSetup!E119),"",FilterSetup!E119)</f>
        <v/>
      </c>
      <c r="G319" s="1" t="str">
        <f>""</f>
        <v/>
      </c>
      <c r="H319" s="1" t="str">
        <f>IF(COUNTBLANK(FilterSetup!F119),"",MAX(-120,MIN(30,FilterSetup!F119)))</f>
        <v/>
      </c>
    </row>
    <row r="320" spans="2:8" x14ac:dyDescent="0.2">
      <c r="B320" s="1" t="str">
        <f>IF(COUNTBLANK(FilterSetup!C120),"",FilterSetup!C120)</f>
        <v/>
      </c>
      <c r="C320" s="7">
        <v>-80</v>
      </c>
      <c r="D320" s="1" t="str">
        <f>""</f>
        <v/>
      </c>
      <c r="E320" s="1" t="str">
        <f>IF(COUNTBLANK(FilterSetup!D120),"",FilterSetup!D120)</f>
        <v/>
      </c>
      <c r="F320" s="1" t="str">
        <f>IF(COUNTBLANK(FilterSetup!E120),"",FilterSetup!E120)</f>
        <v/>
      </c>
      <c r="G320" s="1" t="str">
        <f>""</f>
        <v/>
      </c>
      <c r="H320" s="1" t="str">
        <f>IF(COUNTBLANK(FilterSetup!F120),"",MAX(-120,MIN(30,FilterSetup!F120)))</f>
        <v/>
      </c>
    </row>
    <row r="321" spans="2:8" x14ac:dyDescent="0.2">
      <c r="B321" s="1" t="str">
        <f>IF(COUNTBLANK(FilterSetup!C121),"",FilterSetup!C121)</f>
        <v/>
      </c>
      <c r="C321" s="7">
        <v>-80</v>
      </c>
      <c r="D321" s="1" t="str">
        <f>""</f>
        <v/>
      </c>
      <c r="E321" s="1" t="str">
        <f>IF(COUNTBLANK(FilterSetup!D121),"",FilterSetup!D121)</f>
        <v/>
      </c>
      <c r="F321" s="1" t="str">
        <f>IF(COUNTBLANK(FilterSetup!E121),"",FilterSetup!E121)</f>
        <v/>
      </c>
      <c r="G321" s="1" t="str">
        <f>""</f>
        <v/>
      </c>
      <c r="H321" s="1" t="str">
        <f>IF(COUNTBLANK(FilterSetup!F121),"",MAX(-120,MIN(30,FilterSetup!F121)))</f>
        <v/>
      </c>
    </row>
    <row r="322" spans="2:8" x14ac:dyDescent="0.2">
      <c r="B322" s="1" t="str">
        <f>IF(COUNTBLANK(FilterSetup!C122),"",FilterSetup!C122)</f>
        <v/>
      </c>
      <c r="C322" s="7">
        <v>-80</v>
      </c>
      <c r="D322" s="1" t="str">
        <f>""</f>
        <v/>
      </c>
      <c r="E322" s="1" t="str">
        <f>IF(COUNTBLANK(FilterSetup!D122),"",FilterSetup!D122)</f>
        <v/>
      </c>
      <c r="F322" s="1" t="str">
        <f>IF(COUNTBLANK(FilterSetup!E122),"",FilterSetup!E122)</f>
        <v/>
      </c>
      <c r="G322" s="1" t="str">
        <f>""</f>
        <v/>
      </c>
      <c r="H322" s="1" t="str">
        <f>IF(COUNTBLANK(FilterSetup!F122),"",MAX(-120,MIN(30,FilterSetup!F122)))</f>
        <v/>
      </c>
    </row>
    <row r="323" spans="2:8" x14ac:dyDescent="0.2">
      <c r="B323" s="1" t="str">
        <f>IF(COUNTBLANK(FilterSetup!C123),"",FilterSetup!C123)</f>
        <v/>
      </c>
      <c r="C323" s="7">
        <v>-80</v>
      </c>
      <c r="D323" s="1" t="str">
        <f>""</f>
        <v/>
      </c>
      <c r="E323" s="1" t="str">
        <f>IF(COUNTBLANK(FilterSetup!D123),"",FilterSetup!D123)</f>
        <v/>
      </c>
      <c r="F323" s="1" t="str">
        <f>IF(COUNTBLANK(FilterSetup!E123),"",FilterSetup!E123)</f>
        <v/>
      </c>
      <c r="G323" s="1" t="str">
        <f>""</f>
        <v/>
      </c>
      <c r="H323" s="1" t="str">
        <f>IF(COUNTBLANK(FilterSetup!F123),"",MAX(-120,MIN(30,FilterSetup!F123)))</f>
        <v/>
      </c>
    </row>
    <row r="324" spans="2:8" x14ac:dyDescent="0.2">
      <c r="B324" s="1" t="str">
        <f>IF(COUNTBLANK(FilterSetup!C124),"",FilterSetup!C124)</f>
        <v>X</v>
      </c>
      <c r="C324" s="7">
        <v>-80</v>
      </c>
      <c r="D324" s="1" t="str">
        <f>""</f>
        <v/>
      </c>
      <c r="E324" s="1">
        <f>IF(COUNTBLANK(FilterSetup!D124),"",FilterSetup!D124)</f>
        <v>7</v>
      </c>
      <c r="F324" s="1">
        <f>IF(COUNTBLANK(FilterSetup!E124),"",FilterSetup!E124)</f>
        <v>1</v>
      </c>
      <c r="G324" s="1" t="str">
        <f>""</f>
        <v/>
      </c>
      <c r="H324" s="1">
        <f>IF(COUNTBLANK(FilterSetup!F124),"",MAX(-120,MIN(30,FilterSetup!F124)))</f>
        <v>-50</v>
      </c>
    </row>
    <row r="325" spans="2:8" x14ac:dyDescent="0.2">
      <c r="B325" s="1" t="str">
        <f>IF(COUNTBLANK(FilterSetup!C125),"",FilterSetup!C125)</f>
        <v>(Old Bass Drum)</v>
      </c>
      <c r="C325" s="7">
        <v>-80</v>
      </c>
      <c r="D325" s="1" t="str">
        <f>""</f>
        <v/>
      </c>
      <c r="E325" s="1">
        <f>IF(COUNTBLANK(FilterSetup!D125),"",FilterSetup!D125)</f>
        <v>7</v>
      </c>
      <c r="F325" s="1">
        <f>IF(COUNTBLANK(FilterSetup!E125),"",FilterSetup!E125)</f>
        <v>1.2</v>
      </c>
      <c r="G325" s="1" t="str">
        <f>""</f>
        <v/>
      </c>
      <c r="H325" s="1">
        <f>IF(COUNTBLANK(FilterSetup!F125),"",MAX(-120,MIN(30,FilterSetup!F125)))</f>
        <v>-20</v>
      </c>
    </row>
    <row r="326" spans="2:8" x14ac:dyDescent="0.2">
      <c r="B326" s="1" t="str">
        <f>IF(COUNTBLANK(FilterSetup!C126),"",FilterSetup!C126)</f>
        <v/>
      </c>
      <c r="C326" s="7">
        <v>-80</v>
      </c>
      <c r="D326" s="1" t="str">
        <f>""</f>
        <v/>
      </c>
      <c r="E326" s="1">
        <f>IF(COUNTBLANK(FilterSetup!D126),"",FilterSetup!D126)</f>
        <v>7</v>
      </c>
      <c r="F326" s="1">
        <f>IF(COUNTBLANK(FilterSetup!E126),"",FilterSetup!E126)</f>
        <v>1.4</v>
      </c>
      <c r="G326" s="1" t="str">
        <f>""</f>
        <v/>
      </c>
      <c r="H326" s="1">
        <f>IF(COUNTBLANK(FilterSetup!F126),"",MAX(-120,MIN(30,FilterSetup!F126)))</f>
        <v>-5</v>
      </c>
    </row>
    <row r="327" spans="2:8" x14ac:dyDescent="0.2">
      <c r="B327" s="1" t="str">
        <f>IF(COUNTBLANK(FilterSetup!C127),"",FilterSetup!C127)</f>
        <v/>
      </c>
      <c r="C327" s="7">
        <v>-80</v>
      </c>
      <c r="D327" s="1" t="str">
        <f>""</f>
        <v/>
      </c>
      <c r="E327" s="1">
        <f>IF(COUNTBLANK(FilterSetup!D127),"",FilterSetup!D127)</f>
        <v>7</v>
      </c>
      <c r="F327" s="1">
        <f>IF(COUNTBLANK(FilterSetup!E127),"",FilterSetup!E127)</f>
        <v>1.6</v>
      </c>
      <c r="G327" s="1" t="str">
        <f>""</f>
        <v/>
      </c>
      <c r="H327" s="1">
        <f>IF(COUNTBLANK(FilterSetup!F127),"",MAX(-120,MIN(30,FilterSetup!F127)))</f>
        <v>0</v>
      </c>
    </row>
    <row r="328" spans="2:8" x14ac:dyDescent="0.2">
      <c r="B328" s="1" t="str">
        <f>IF(COUNTBLANK(FilterSetup!C128),"",FilterSetup!C128)</f>
        <v/>
      </c>
      <c r="C328" s="7">
        <v>-80</v>
      </c>
      <c r="D328" s="1" t="str">
        <f>""</f>
        <v/>
      </c>
      <c r="E328" s="1">
        <f>IF(COUNTBLANK(FilterSetup!D128),"",FilterSetup!D128)</f>
        <v>7</v>
      </c>
      <c r="F328" s="1">
        <f>IF(COUNTBLANK(FilterSetup!E128),"",FilterSetup!E128)</f>
        <v>30</v>
      </c>
      <c r="G328" s="1" t="str">
        <f>""</f>
        <v/>
      </c>
      <c r="H328" s="1">
        <f>IF(COUNTBLANK(FilterSetup!F128),"",MAX(-120,MIN(30,FilterSetup!F128)))</f>
        <v>0</v>
      </c>
    </row>
    <row r="329" spans="2:8" x14ac:dyDescent="0.2">
      <c r="B329" s="1" t="str">
        <f>IF(COUNTBLANK(FilterSetup!C129),"",FilterSetup!C129)</f>
        <v/>
      </c>
      <c r="C329" s="7">
        <v>-80</v>
      </c>
      <c r="D329" s="1" t="str">
        <f>""</f>
        <v/>
      </c>
      <c r="E329" s="1">
        <f>IF(COUNTBLANK(FilterSetup!D129),"",FilterSetup!D129)</f>
        <v>7</v>
      </c>
      <c r="F329" s="1">
        <f>IF(COUNTBLANK(FilterSetup!E129),"",FilterSetup!E129)</f>
        <v>200</v>
      </c>
      <c r="G329" s="1" t="str">
        <f>""</f>
        <v/>
      </c>
      <c r="H329" s="1">
        <f>IF(COUNTBLANK(FilterSetup!F129),"",MAX(-120,MIN(30,FilterSetup!F129)))</f>
        <v>-5</v>
      </c>
    </row>
    <row r="330" spans="2:8" x14ac:dyDescent="0.2">
      <c r="B330" s="1" t="str">
        <f>IF(COUNTBLANK(FilterSetup!C130),"",FilterSetup!C130)</f>
        <v/>
      </c>
      <c r="C330" s="7">
        <v>-80</v>
      </c>
      <c r="D330" s="1" t="str">
        <f>""</f>
        <v/>
      </c>
      <c r="E330" s="1">
        <f>IF(COUNTBLANK(FilterSetup!D130),"",FilterSetup!D130)</f>
        <v>7</v>
      </c>
      <c r="F330" s="1">
        <f>IF(COUNTBLANK(FilterSetup!E130),"",FilterSetup!E130)</f>
        <v>500</v>
      </c>
      <c r="G330" s="1" t="str">
        <f>""</f>
        <v/>
      </c>
      <c r="H330" s="1">
        <f>IF(COUNTBLANK(FilterSetup!F130),"",MAX(-120,MIN(30,FilterSetup!F130)))</f>
        <v>-20</v>
      </c>
    </row>
    <row r="331" spans="2:8" x14ac:dyDescent="0.2">
      <c r="B331" s="1" t="str">
        <f>IF(COUNTBLANK(FilterSetup!C131),"",FilterSetup!C131)</f>
        <v/>
      </c>
      <c r="C331" s="7">
        <v>-80</v>
      </c>
      <c r="D331" s="1" t="str">
        <f>""</f>
        <v/>
      </c>
      <c r="E331" s="1">
        <f>IF(COUNTBLANK(FilterSetup!D131),"",FilterSetup!D131)</f>
        <v>7</v>
      </c>
      <c r="F331" s="1">
        <f>IF(COUNTBLANK(FilterSetup!E131),"",FilterSetup!E131)</f>
        <v>1000</v>
      </c>
      <c r="G331" s="1" t="str">
        <f>""</f>
        <v/>
      </c>
      <c r="H331" s="1">
        <f>IF(COUNTBLANK(FilterSetup!F131),"",MAX(-120,MIN(30,FilterSetup!F131)))</f>
        <v>-50</v>
      </c>
    </row>
    <row r="332" spans="2:8" x14ac:dyDescent="0.2">
      <c r="B332" s="1" t="str">
        <f>IF(COUNTBLANK(FilterSetup!C132),"",FilterSetup!C132)</f>
        <v/>
      </c>
      <c r="C332" s="7">
        <v>-80</v>
      </c>
      <c r="D332" s="1" t="str">
        <f>""</f>
        <v/>
      </c>
      <c r="E332" s="1">
        <f>IF(COUNTBLANK(FilterSetup!D132),"",FilterSetup!D132)</f>
        <v>7</v>
      </c>
      <c r="F332" s="1">
        <f>IF(COUNTBLANK(FilterSetup!E132),"",FilterSetup!E132)</f>
        <v>4000</v>
      </c>
      <c r="G332" s="1" t="str">
        <f>""</f>
        <v/>
      </c>
      <c r="H332" s="1">
        <f>IF(COUNTBLANK(FilterSetup!F132),"",MAX(-120,MIN(30,FilterSetup!F132)))</f>
        <v>-100</v>
      </c>
    </row>
    <row r="333" spans="2:8" x14ac:dyDescent="0.2">
      <c r="B333" s="1" t="str">
        <f>IF(COUNTBLANK(FilterSetup!C133),"",FilterSetup!C133)</f>
        <v/>
      </c>
      <c r="C333" s="7">
        <v>-80</v>
      </c>
      <c r="D333" s="1" t="str">
        <f>""</f>
        <v/>
      </c>
      <c r="E333" s="1" t="str">
        <f>IF(COUNTBLANK(FilterSetup!D133),"",FilterSetup!D133)</f>
        <v/>
      </c>
      <c r="F333" s="1" t="str">
        <f>IF(COUNTBLANK(FilterSetup!E133),"",FilterSetup!E133)</f>
        <v/>
      </c>
      <c r="G333" s="1" t="str">
        <f>""</f>
        <v/>
      </c>
      <c r="H333" s="1" t="str">
        <f>IF(COUNTBLANK(FilterSetup!F133),"",MAX(-120,MIN(30,FilterSetup!F133)))</f>
        <v/>
      </c>
    </row>
    <row r="334" spans="2:8" x14ac:dyDescent="0.2">
      <c r="B334" s="1" t="str">
        <f>IF(COUNTBLANK(FilterSetup!C134),"",FilterSetup!C134)</f>
        <v/>
      </c>
      <c r="C334" s="7">
        <v>-80</v>
      </c>
      <c r="D334" s="1" t="str">
        <f>""</f>
        <v/>
      </c>
      <c r="E334" s="1" t="str">
        <f>IF(COUNTBLANK(FilterSetup!D134),"",FilterSetup!D134)</f>
        <v/>
      </c>
      <c r="F334" s="1" t="str">
        <f>IF(COUNTBLANK(FilterSetup!E134),"",FilterSetup!E134)</f>
        <v/>
      </c>
      <c r="G334" s="1" t="str">
        <f>""</f>
        <v/>
      </c>
      <c r="H334" s="1" t="str">
        <f>IF(COUNTBLANK(FilterSetup!F134),"",MAX(-120,MIN(30,FilterSetup!F134)))</f>
        <v/>
      </c>
    </row>
    <row r="335" spans="2:8" x14ac:dyDescent="0.2">
      <c r="B335" s="1" t="str">
        <f>IF(COUNTBLANK(FilterSetup!C135),"",FilterSetup!C135)</f>
        <v/>
      </c>
      <c r="C335" s="7">
        <v>-80</v>
      </c>
      <c r="D335" s="1" t="str">
        <f>""</f>
        <v/>
      </c>
      <c r="E335" s="1" t="str">
        <f>IF(COUNTBLANK(FilterSetup!D135),"",FilterSetup!D135)</f>
        <v/>
      </c>
      <c r="F335" s="1" t="str">
        <f>IF(COUNTBLANK(FilterSetup!E135),"",FilterSetup!E135)</f>
        <v/>
      </c>
      <c r="G335" s="1" t="str">
        <f>""</f>
        <v/>
      </c>
      <c r="H335" s="1" t="str">
        <f>IF(COUNTBLANK(FilterSetup!F135),"",MAX(-120,MIN(30,FilterSetup!F135)))</f>
        <v/>
      </c>
    </row>
    <row r="336" spans="2:8" x14ac:dyDescent="0.2">
      <c r="B336" s="1" t="str">
        <f>IF(COUNTBLANK(FilterSetup!C136),"",FilterSetup!C136)</f>
        <v/>
      </c>
      <c r="C336" s="7">
        <v>-80</v>
      </c>
      <c r="D336" s="1" t="str">
        <f>""</f>
        <v/>
      </c>
      <c r="E336" s="1" t="str">
        <f>IF(COUNTBLANK(FilterSetup!D136),"",FilterSetup!D136)</f>
        <v/>
      </c>
      <c r="F336" s="1" t="str">
        <f>IF(COUNTBLANK(FilterSetup!E136),"",FilterSetup!E136)</f>
        <v/>
      </c>
      <c r="G336" s="1" t="str">
        <f>""</f>
        <v/>
      </c>
      <c r="H336" s="1" t="str">
        <f>IF(COUNTBLANK(FilterSetup!F136),"",MAX(-120,MIN(30,FilterSetup!F136)))</f>
        <v/>
      </c>
    </row>
    <row r="337" spans="2:8" x14ac:dyDescent="0.2">
      <c r="B337" s="1" t="str">
        <f>IF(COUNTBLANK(FilterSetup!C137),"",FilterSetup!C137)</f>
        <v/>
      </c>
      <c r="C337" s="7">
        <v>-80</v>
      </c>
      <c r="D337" s="1" t="str">
        <f>""</f>
        <v/>
      </c>
      <c r="E337" s="1" t="str">
        <f>IF(COUNTBLANK(FilterSetup!D137),"",FilterSetup!D137)</f>
        <v/>
      </c>
      <c r="F337" s="1" t="str">
        <f>IF(COUNTBLANK(FilterSetup!E137),"",FilterSetup!E137)</f>
        <v/>
      </c>
      <c r="G337" s="1" t="str">
        <f>""</f>
        <v/>
      </c>
      <c r="H337" s="1" t="str">
        <f>IF(COUNTBLANK(FilterSetup!F137),"",MAX(-120,MIN(30,FilterSetup!F137)))</f>
        <v/>
      </c>
    </row>
    <row r="338" spans="2:8" x14ac:dyDescent="0.2">
      <c r="B338" s="1" t="str">
        <f>IF(COUNTBLANK(FilterSetup!C138),"",FilterSetup!C138)</f>
        <v/>
      </c>
      <c r="C338" s="7">
        <v>-80</v>
      </c>
      <c r="D338" s="1" t="str">
        <f>""</f>
        <v/>
      </c>
      <c r="E338" s="1" t="str">
        <f>IF(COUNTBLANK(FilterSetup!D138),"",FilterSetup!D138)</f>
        <v/>
      </c>
      <c r="F338" s="1" t="str">
        <f>IF(COUNTBLANK(FilterSetup!E138),"",FilterSetup!E138)</f>
        <v/>
      </c>
      <c r="G338" s="1" t="str">
        <f>""</f>
        <v/>
      </c>
      <c r="H338" s="1" t="str">
        <f>IF(COUNTBLANK(FilterSetup!F138),"",MAX(-120,MIN(30,FilterSetup!F138)))</f>
        <v/>
      </c>
    </row>
    <row r="339" spans="2:8" x14ac:dyDescent="0.2">
      <c r="B339" s="1" t="str">
        <f>IF(COUNTBLANK(FilterSetup!C139),"",FilterSetup!C139)</f>
        <v/>
      </c>
      <c r="C339" s="7">
        <v>-80</v>
      </c>
      <c r="D339" s="1" t="str">
        <f>""</f>
        <v/>
      </c>
      <c r="E339" s="1" t="str">
        <f>IF(COUNTBLANK(FilterSetup!D139),"",FilterSetup!D139)</f>
        <v/>
      </c>
      <c r="F339" s="1" t="str">
        <f>IF(COUNTBLANK(FilterSetup!E139),"",FilterSetup!E139)</f>
        <v/>
      </c>
      <c r="G339" s="1" t="str">
        <f>""</f>
        <v/>
      </c>
      <c r="H339" s="1" t="str">
        <f>IF(COUNTBLANK(FilterSetup!F139),"",MAX(-120,MIN(30,FilterSetup!F139)))</f>
        <v/>
      </c>
    </row>
    <row r="340" spans="2:8" x14ac:dyDescent="0.2">
      <c r="B340" s="1" t="str">
        <f>IF(COUNTBLANK(FilterSetup!C140),"",FilterSetup!C140)</f>
        <v/>
      </c>
      <c r="C340" s="7">
        <v>-80</v>
      </c>
      <c r="D340" s="1" t="str">
        <f>""</f>
        <v/>
      </c>
      <c r="E340" s="1" t="str">
        <f>IF(COUNTBLANK(FilterSetup!D140),"",FilterSetup!D140)</f>
        <v/>
      </c>
      <c r="F340" s="1" t="str">
        <f>IF(COUNTBLANK(FilterSetup!E140),"",FilterSetup!E140)</f>
        <v/>
      </c>
      <c r="G340" s="1" t="str">
        <f>""</f>
        <v/>
      </c>
      <c r="H340" s="1" t="str">
        <f>IF(COUNTBLANK(FilterSetup!F140),"",MAX(-120,MIN(30,FilterSetup!F140)))</f>
        <v/>
      </c>
    </row>
    <row r="341" spans="2:8" x14ac:dyDescent="0.2">
      <c r="B341" s="1" t="str">
        <f>IF(COUNTBLANK(FilterSetup!C141),"",FilterSetup!C141)</f>
        <v/>
      </c>
      <c r="C341" s="7">
        <v>-80</v>
      </c>
      <c r="D341" s="1" t="str">
        <f>""</f>
        <v/>
      </c>
      <c r="E341" s="1" t="str">
        <f>IF(COUNTBLANK(FilterSetup!D141),"",FilterSetup!D141)</f>
        <v/>
      </c>
      <c r="F341" s="1" t="str">
        <f>IF(COUNTBLANK(FilterSetup!E141),"",FilterSetup!E141)</f>
        <v/>
      </c>
      <c r="G341" s="1" t="str">
        <f>""</f>
        <v/>
      </c>
      <c r="H341" s="1" t="str">
        <f>IF(COUNTBLANK(FilterSetup!F141),"",MAX(-120,MIN(30,FilterSetup!F141)))</f>
        <v/>
      </c>
    </row>
    <row r="342" spans="2:8" x14ac:dyDescent="0.2">
      <c r="B342" s="1" t="str">
        <f>IF(COUNTBLANK(FilterSetup!C142),"",FilterSetup!C142)</f>
        <v/>
      </c>
      <c r="C342" s="7">
        <v>-80</v>
      </c>
      <c r="D342" s="1" t="str">
        <f>""</f>
        <v/>
      </c>
      <c r="E342" s="1" t="str">
        <f>IF(COUNTBLANK(FilterSetup!D142),"",FilterSetup!D142)</f>
        <v/>
      </c>
      <c r="F342" s="1" t="str">
        <f>IF(COUNTBLANK(FilterSetup!E142),"",FilterSetup!E142)</f>
        <v/>
      </c>
      <c r="G342" s="1" t="str">
        <f>""</f>
        <v/>
      </c>
      <c r="H342" s="1" t="str">
        <f>IF(COUNTBLANK(FilterSetup!F142),"",MAX(-120,MIN(30,FilterSetup!F142)))</f>
        <v/>
      </c>
    </row>
    <row r="343" spans="2:8" x14ac:dyDescent="0.2">
      <c r="B343" s="1" t="str">
        <f>IF(COUNTBLANK(FilterSetup!C143),"",FilterSetup!C143)</f>
        <v/>
      </c>
      <c r="C343" s="7">
        <v>-80</v>
      </c>
      <c r="D343" s="1" t="str">
        <f>""</f>
        <v/>
      </c>
      <c r="E343" s="1" t="str">
        <f>IF(COUNTBLANK(FilterSetup!D143),"",FilterSetup!D143)</f>
        <v/>
      </c>
      <c r="F343" s="1" t="str">
        <f>IF(COUNTBLANK(FilterSetup!E143),"",FilterSetup!E143)</f>
        <v/>
      </c>
      <c r="G343" s="1" t="str">
        <f>""</f>
        <v/>
      </c>
      <c r="H343" s="1" t="str">
        <f>IF(COUNTBLANK(FilterSetup!F143),"",MAX(-120,MIN(30,FilterSetup!F143)))</f>
        <v/>
      </c>
    </row>
    <row r="344" spans="2:8" x14ac:dyDescent="0.2">
      <c r="B344" s="1" t="str">
        <f>IF(COUNTBLANK(FilterSetup!C144),"",FilterSetup!C144)</f>
        <v>X</v>
      </c>
      <c r="C344" s="7">
        <v>-80</v>
      </c>
      <c r="D344" s="1" t="str">
        <f>""</f>
        <v/>
      </c>
      <c r="E344" s="1">
        <f>IF(COUNTBLANK(FilterSetup!D144),"",FilterSetup!D144)</f>
        <v>8</v>
      </c>
      <c r="F344" s="1">
        <f>IF(COUNTBLANK(FilterSetup!E144),"",FilterSetup!E144)</f>
        <v>120</v>
      </c>
      <c r="G344" s="1" t="str">
        <f>""</f>
        <v/>
      </c>
      <c r="H344" s="1">
        <f>IF(COUNTBLANK(FilterSetup!F144),"",MAX(-120,MIN(30,FilterSetup!F144)))</f>
        <v>-60</v>
      </c>
    </row>
    <row r="345" spans="2:8" x14ac:dyDescent="0.2">
      <c r="B345" s="1" t="str">
        <f>IF(COUNTBLANK(FilterSetup!C145),"",FilterSetup!C145)</f>
        <v/>
      </c>
      <c r="C345" s="7">
        <v>-80</v>
      </c>
      <c r="D345" s="1" t="str">
        <f>""</f>
        <v/>
      </c>
      <c r="E345" s="1">
        <f>IF(COUNTBLANK(FilterSetup!D145),"",FilterSetup!D145)</f>
        <v>8</v>
      </c>
      <c r="F345" s="1">
        <f>IF(COUNTBLANK(FilterSetup!E145),"",FilterSetup!E145)</f>
        <v>600</v>
      </c>
      <c r="G345" s="1" t="str">
        <f>""</f>
        <v/>
      </c>
      <c r="H345" s="1">
        <f>IF(COUNTBLANK(FilterSetup!F145),"",MAX(-120,MIN(30,FilterSetup!F145)))</f>
        <v>-60</v>
      </c>
    </row>
    <row r="346" spans="2:8" x14ac:dyDescent="0.2">
      <c r="B346" s="1" t="str">
        <f>IF(COUNTBLANK(FilterSetup!C146),"",FilterSetup!C146)</f>
        <v/>
      </c>
      <c r="C346" s="7">
        <v>-80</v>
      </c>
      <c r="D346" s="1" t="str">
        <f>""</f>
        <v/>
      </c>
      <c r="E346" s="1">
        <f>IF(COUNTBLANK(FilterSetup!D146),"",FilterSetup!D146)</f>
        <v>8</v>
      </c>
      <c r="F346" s="1">
        <f>IF(COUNTBLANK(FilterSetup!E146),"",FilterSetup!E146)</f>
        <v>1800</v>
      </c>
      <c r="G346" s="1" t="str">
        <f>""</f>
        <v/>
      </c>
      <c r="H346" s="1">
        <f>IF(COUNTBLANK(FilterSetup!F146),"",MAX(-120,MIN(30,FilterSetup!F146)))</f>
        <v>-60</v>
      </c>
    </row>
    <row r="347" spans="2:8" x14ac:dyDescent="0.2">
      <c r="B347" s="1" t="str">
        <f>IF(COUNTBLANK(FilterSetup!C147),"",FilterSetup!C147)</f>
        <v/>
      </c>
      <c r="C347" s="7">
        <v>-80</v>
      </c>
      <c r="D347" s="1" t="str">
        <f>""</f>
        <v/>
      </c>
      <c r="E347" s="1">
        <f>IF(COUNTBLANK(FilterSetup!D147),"",FilterSetup!D147)</f>
        <v>8</v>
      </c>
      <c r="F347" s="1">
        <f>IF(COUNTBLANK(FilterSetup!E147),"",FilterSetup!E147)</f>
        <v>3000</v>
      </c>
      <c r="G347" s="1" t="str">
        <f>""</f>
        <v/>
      </c>
      <c r="H347" s="1">
        <f>IF(COUNTBLANK(FilterSetup!F147),"",MAX(-120,MIN(30,FilterSetup!F147)))</f>
        <v>-60</v>
      </c>
    </row>
    <row r="348" spans="2:8" x14ac:dyDescent="0.2">
      <c r="B348" s="1" t="str">
        <f>IF(COUNTBLANK(FilterSetup!C148),"",FilterSetup!C148)</f>
        <v/>
      </c>
      <c r="C348" s="7">
        <v>-80</v>
      </c>
      <c r="D348" s="1" t="str">
        <f>""</f>
        <v/>
      </c>
      <c r="E348" s="1">
        <f>IF(COUNTBLANK(FilterSetup!D148),"",FilterSetup!D148)</f>
        <v>8</v>
      </c>
      <c r="F348" s="1">
        <f>IF(COUNTBLANK(FilterSetup!E148),"",FilterSetup!E148)</f>
        <v>8400</v>
      </c>
      <c r="G348" s="1" t="str">
        <f>""</f>
        <v/>
      </c>
      <c r="H348" s="1">
        <f>IF(COUNTBLANK(FilterSetup!F148),"",MAX(-120,MIN(30,FilterSetup!F148)))</f>
        <v>-60</v>
      </c>
    </row>
    <row r="349" spans="2:8" x14ac:dyDescent="0.2">
      <c r="B349" s="1" t="str">
        <f>IF(COUNTBLANK(FilterSetup!C149),"",FilterSetup!C149)</f>
        <v/>
      </c>
      <c r="C349" s="7">
        <v>-80</v>
      </c>
      <c r="D349" s="1" t="str">
        <f>""</f>
        <v/>
      </c>
      <c r="E349" s="1">
        <f>IF(COUNTBLANK(FilterSetup!D149),"",FilterSetup!D149)</f>
        <v>8</v>
      </c>
      <c r="F349" s="1">
        <f>IF(COUNTBLANK(FilterSetup!E149),"",FilterSetup!E149)</f>
        <v>18000</v>
      </c>
      <c r="G349" s="1" t="str">
        <f>""</f>
        <v/>
      </c>
      <c r="H349" s="1">
        <f>IF(COUNTBLANK(FilterSetup!F149),"",MAX(-120,MIN(30,FilterSetup!F149)))</f>
        <v>-60</v>
      </c>
    </row>
    <row r="350" spans="2:8" x14ac:dyDescent="0.2">
      <c r="B350" s="1" t="str">
        <f>IF(COUNTBLANK(FilterSetup!C150),"",FilterSetup!C150)</f>
        <v/>
      </c>
      <c r="C350" s="7">
        <v>-80</v>
      </c>
      <c r="D350" s="1" t="str">
        <f>""</f>
        <v/>
      </c>
      <c r="E350" s="1">
        <f>IF(COUNTBLANK(FilterSetup!D150),"",FilterSetup!D150)</f>
        <v>8</v>
      </c>
      <c r="F350" s="1">
        <f>IF(COUNTBLANK(FilterSetup!E150),"",FilterSetup!E150)</f>
        <v>19200</v>
      </c>
      <c r="G350" s="1" t="str">
        <f>""</f>
        <v/>
      </c>
      <c r="H350" s="1">
        <f>IF(COUNTBLANK(FilterSetup!F150),"",MAX(-120,MIN(30,FilterSetup!F150)))</f>
        <v>-60</v>
      </c>
    </row>
    <row r="351" spans="2:8" x14ac:dyDescent="0.2">
      <c r="B351" s="1" t="str">
        <f>IF(COUNTBLANK(FilterSetup!C151),"",FilterSetup!C151)</f>
        <v/>
      </c>
      <c r="C351" s="7">
        <v>-80</v>
      </c>
      <c r="D351" s="1" t="str">
        <f>""</f>
        <v/>
      </c>
      <c r="E351" s="1">
        <f>IF(COUNTBLANK(FilterSetup!D151),"",FilterSetup!D151)</f>
        <v>8</v>
      </c>
      <c r="F351" s="1">
        <f>IF(COUNTBLANK(FilterSetup!E151),"",FilterSetup!E151)</f>
        <v>20400</v>
      </c>
      <c r="G351" s="1" t="str">
        <f>""</f>
        <v/>
      </c>
      <c r="H351" s="1">
        <f>IF(COUNTBLANK(FilterSetup!F151),"",MAX(-120,MIN(30,FilterSetup!F151)))</f>
        <v>-60</v>
      </c>
    </row>
    <row r="352" spans="2:8" x14ac:dyDescent="0.2">
      <c r="B352" s="1" t="str">
        <f>IF(COUNTBLANK(FilterSetup!C152),"",FilterSetup!C152)</f>
        <v/>
      </c>
      <c r="C352" s="7">
        <v>-80</v>
      </c>
      <c r="D352" s="1" t="str">
        <f>""</f>
        <v/>
      </c>
      <c r="E352" s="1" t="str">
        <f>IF(COUNTBLANK(FilterSetup!D152),"",FilterSetup!D152)</f>
        <v/>
      </c>
      <c r="F352" s="1" t="str">
        <f>IF(COUNTBLANK(FilterSetup!E152),"",FilterSetup!E152)</f>
        <v/>
      </c>
      <c r="G352" s="1" t="str">
        <f>""</f>
        <v/>
      </c>
      <c r="H352" s="1" t="str">
        <f>IF(COUNTBLANK(FilterSetup!F152),"",MAX(-120,MIN(30,FilterSetup!F152)))</f>
        <v/>
      </c>
    </row>
    <row r="353" spans="2:8" x14ac:dyDescent="0.2">
      <c r="B353" s="1" t="str">
        <f>IF(COUNTBLANK(FilterSetup!C153),"",FilterSetup!C153)</f>
        <v/>
      </c>
      <c r="C353" s="7">
        <v>-80</v>
      </c>
      <c r="D353" s="1" t="str">
        <f>""</f>
        <v/>
      </c>
      <c r="E353" s="1" t="str">
        <f>IF(COUNTBLANK(FilterSetup!D153),"",FilterSetup!D153)</f>
        <v/>
      </c>
      <c r="F353" s="1" t="str">
        <f>IF(COUNTBLANK(FilterSetup!E153),"",FilterSetup!E153)</f>
        <v/>
      </c>
      <c r="G353" s="1" t="str">
        <f>""</f>
        <v/>
      </c>
      <c r="H353" s="1" t="str">
        <f>IF(COUNTBLANK(FilterSetup!F153),"",MAX(-120,MIN(30,FilterSetup!F153)))</f>
        <v/>
      </c>
    </row>
    <row r="354" spans="2:8" x14ac:dyDescent="0.2">
      <c r="B354" s="1" t="str">
        <f>IF(COUNTBLANK(FilterSetup!C154),"",FilterSetup!C154)</f>
        <v/>
      </c>
      <c r="C354" s="7">
        <v>-80</v>
      </c>
      <c r="D354" s="1" t="str">
        <f>""</f>
        <v/>
      </c>
      <c r="E354" s="1" t="str">
        <f>IF(COUNTBLANK(FilterSetup!D154),"",FilterSetup!D154)</f>
        <v/>
      </c>
      <c r="F354" s="1" t="str">
        <f>IF(COUNTBLANK(FilterSetup!E154),"",FilterSetup!E154)</f>
        <v/>
      </c>
      <c r="G354" s="1" t="str">
        <f>""</f>
        <v/>
      </c>
      <c r="H354" s="1" t="str">
        <f>IF(COUNTBLANK(FilterSetup!F154),"",MAX(-120,MIN(30,FilterSetup!F154)))</f>
        <v/>
      </c>
    </row>
    <row r="355" spans="2:8" x14ac:dyDescent="0.2">
      <c r="B355" s="1" t="str">
        <f>IF(COUNTBLANK(FilterSetup!C155),"",FilterSetup!C155)</f>
        <v/>
      </c>
      <c r="C355" s="7">
        <v>-80</v>
      </c>
      <c r="D355" s="1" t="str">
        <f>""</f>
        <v/>
      </c>
      <c r="E355" s="1" t="str">
        <f>IF(COUNTBLANK(FilterSetup!D155),"",FilterSetup!D155)</f>
        <v/>
      </c>
      <c r="F355" s="1" t="str">
        <f>IF(COUNTBLANK(FilterSetup!E155),"",FilterSetup!E155)</f>
        <v/>
      </c>
      <c r="G355" s="1" t="str">
        <f>""</f>
        <v/>
      </c>
      <c r="H355" s="1" t="str">
        <f>IF(COUNTBLANK(FilterSetup!F155),"",MAX(-120,MIN(30,FilterSetup!F155)))</f>
        <v/>
      </c>
    </row>
    <row r="356" spans="2:8" x14ac:dyDescent="0.2">
      <c r="B356" s="1" t="str">
        <f>IF(COUNTBLANK(FilterSetup!C156),"",FilterSetup!C156)</f>
        <v/>
      </c>
      <c r="C356" s="7">
        <v>-80</v>
      </c>
      <c r="D356" s="1" t="str">
        <f>""</f>
        <v/>
      </c>
      <c r="E356" s="1" t="str">
        <f>IF(COUNTBLANK(FilterSetup!D156),"",FilterSetup!D156)</f>
        <v/>
      </c>
      <c r="F356" s="1" t="str">
        <f>IF(COUNTBLANK(FilterSetup!E156),"",FilterSetup!E156)</f>
        <v/>
      </c>
      <c r="G356" s="1" t="str">
        <f>""</f>
        <v/>
      </c>
      <c r="H356" s="1" t="str">
        <f>IF(COUNTBLANK(FilterSetup!F156),"",MAX(-120,MIN(30,FilterSetup!F156)))</f>
        <v/>
      </c>
    </row>
    <row r="357" spans="2:8" x14ac:dyDescent="0.2">
      <c r="B357" s="1" t="str">
        <f>IF(COUNTBLANK(FilterSetup!C157),"",FilterSetup!C157)</f>
        <v/>
      </c>
      <c r="C357" s="7">
        <v>-80</v>
      </c>
      <c r="D357" s="1" t="str">
        <f>""</f>
        <v/>
      </c>
      <c r="E357" s="1" t="str">
        <f>IF(COUNTBLANK(FilterSetup!D157),"",FilterSetup!D157)</f>
        <v/>
      </c>
      <c r="F357" s="1" t="str">
        <f>IF(COUNTBLANK(FilterSetup!E157),"",FilterSetup!E157)</f>
        <v/>
      </c>
      <c r="G357" s="1" t="str">
        <f>""</f>
        <v/>
      </c>
      <c r="H357" s="1" t="str">
        <f>IF(COUNTBLANK(FilterSetup!F157),"",MAX(-120,MIN(30,FilterSetup!F157)))</f>
        <v/>
      </c>
    </row>
    <row r="358" spans="2:8" x14ac:dyDescent="0.2">
      <c r="B358" s="1" t="str">
        <f>IF(COUNTBLANK(FilterSetup!C158),"",FilterSetup!C158)</f>
        <v/>
      </c>
      <c r="C358" s="7">
        <v>-80</v>
      </c>
      <c r="D358" s="1" t="str">
        <f>""</f>
        <v/>
      </c>
      <c r="E358" s="1" t="str">
        <f>IF(COUNTBLANK(FilterSetup!D158),"",FilterSetup!D158)</f>
        <v/>
      </c>
      <c r="F358" s="1" t="str">
        <f>IF(COUNTBLANK(FilterSetup!E158),"",FilterSetup!E158)</f>
        <v/>
      </c>
      <c r="G358" s="1" t="str">
        <f>""</f>
        <v/>
      </c>
      <c r="H358" s="1" t="str">
        <f>IF(COUNTBLANK(FilterSetup!F158),"",MAX(-120,MIN(30,FilterSetup!F158)))</f>
        <v/>
      </c>
    </row>
    <row r="359" spans="2:8" x14ac:dyDescent="0.2">
      <c r="B359" s="1" t="str">
        <f>IF(COUNTBLANK(FilterSetup!C159),"",FilterSetup!C159)</f>
        <v/>
      </c>
      <c r="C359" s="7">
        <v>-80</v>
      </c>
      <c r="D359" s="1" t="str">
        <f>""</f>
        <v/>
      </c>
      <c r="E359" s="1" t="str">
        <f>IF(COUNTBLANK(FilterSetup!D159),"",FilterSetup!D159)</f>
        <v/>
      </c>
      <c r="F359" s="1" t="str">
        <f>IF(COUNTBLANK(FilterSetup!E159),"",FilterSetup!E159)</f>
        <v/>
      </c>
      <c r="G359" s="1" t="str">
        <f>""</f>
        <v/>
      </c>
      <c r="H359" s="1" t="str">
        <f>IF(COUNTBLANK(FilterSetup!F159),"",MAX(-120,MIN(30,FilterSetup!F159)))</f>
        <v/>
      </c>
    </row>
    <row r="360" spans="2:8" x14ac:dyDescent="0.2">
      <c r="B360" s="1" t="str">
        <f>IF(COUNTBLANK(FilterSetup!C160),"",FilterSetup!C160)</f>
        <v/>
      </c>
      <c r="C360" s="7">
        <v>-80</v>
      </c>
      <c r="D360" s="1" t="str">
        <f>""</f>
        <v/>
      </c>
      <c r="E360" s="1" t="str">
        <f>IF(COUNTBLANK(FilterSetup!D160),"",FilterSetup!D160)</f>
        <v/>
      </c>
      <c r="F360" s="1" t="str">
        <f>IF(COUNTBLANK(FilterSetup!E160),"",FilterSetup!E160)</f>
        <v/>
      </c>
      <c r="G360" s="1" t="str">
        <f>""</f>
        <v/>
      </c>
      <c r="H360" s="1" t="str">
        <f>IF(COUNTBLANK(FilterSetup!F160),"",MAX(-120,MIN(30,FilterSetup!F160)))</f>
        <v/>
      </c>
    </row>
    <row r="361" spans="2:8" x14ac:dyDescent="0.2">
      <c r="B361" s="1" t="str">
        <f>IF(COUNTBLANK(FilterSetup!C161),"",FilterSetup!C161)</f>
        <v/>
      </c>
      <c r="C361" s="7">
        <v>-80</v>
      </c>
      <c r="D361" s="1" t="str">
        <f>""</f>
        <v/>
      </c>
      <c r="E361" s="1" t="str">
        <f>IF(COUNTBLANK(FilterSetup!D161),"",FilterSetup!D161)</f>
        <v/>
      </c>
      <c r="F361" s="1" t="str">
        <f>IF(COUNTBLANK(FilterSetup!E161),"",FilterSetup!E161)</f>
        <v/>
      </c>
      <c r="G361" s="1" t="str">
        <f>""</f>
        <v/>
      </c>
      <c r="H361" s="1" t="str">
        <f>IF(COUNTBLANK(FilterSetup!F161),"",MAX(-120,MIN(30,FilterSetup!F161)))</f>
        <v/>
      </c>
    </row>
    <row r="362" spans="2:8" x14ac:dyDescent="0.2">
      <c r="B362" s="1" t="str">
        <f>IF(COUNTBLANK(FilterSetup!C162),"",FilterSetup!C162)</f>
        <v/>
      </c>
      <c r="C362" s="7">
        <v>-80</v>
      </c>
      <c r="D362" s="1" t="str">
        <f>""</f>
        <v/>
      </c>
      <c r="E362" s="1" t="str">
        <f>IF(COUNTBLANK(FilterSetup!D162),"",FilterSetup!D162)</f>
        <v/>
      </c>
      <c r="F362" s="1" t="str">
        <f>IF(COUNTBLANK(FilterSetup!E162),"",FilterSetup!E162)</f>
        <v/>
      </c>
      <c r="G362" s="1" t="str">
        <f>""</f>
        <v/>
      </c>
      <c r="H362" s="1" t="str">
        <f>IF(COUNTBLANK(FilterSetup!F162),"",MAX(-120,MIN(30,FilterSetup!F162)))</f>
        <v/>
      </c>
    </row>
    <row r="363" spans="2:8" x14ac:dyDescent="0.2">
      <c r="B363" s="1" t="str">
        <f>IF(COUNTBLANK(FilterSetup!C163),"",FilterSetup!C163)</f>
        <v/>
      </c>
      <c r="C363" s="7">
        <v>-80</v>
      </c>
      <c r="D363" s="1" t="str">
        <f>""</f>
        <v/>
      </c>
      <c r="E363" s="1" t="str">
        <f>IF(COUNTBLANK(FilterSetup!D163),"",FilterSetup!D163)</f>
        <v/>
      </c>
      <c r="F363" s="1" t="str">
        <f>IF(COUNTBLANK(FilterSetup!E163),"",FilterSetup!E163)</f>
        <v/>
      </c>
      <c r="G363" s="1" t="str">
        <f>""</f>
        <v/>
      </c>
      <c r="H363" s="1" t="str">
        <f>IF(COUNTBLANK(FilterSetup!F163),"",MAX(-120,MIN(30,FilterSetup!F163)))</f>
        <v/>
      </c>
    </row>
    <row r="364" spans="2:8" x14ac:dyDescent="0.2">
      <c r="B364" s="1" t="str">
        <f>IF(COUNTBLANK(FilterSetup!C164),"",FilterSetup!C164)</f>
        <v/>
      </c>
      <c r="C364" s="7">
        <v>-80</v>
      </c>
      <c r="D364" s="1" t="str">
        <f>""</f>
        <v/>
      </c>
      <c r="E364" s="1" t="str">
        <f>IF(COUNTBLANK(FilterSetup!D164),"",FilterSetup!D164)</f>
        <v/>
      </c>
      <c r="F364" s="1" t="str">
        <f>IF(COUNTBLANK(FilterSetup!E164),"",FilterSetup!E164)</f>
        <v/>
      </c>
      <c r="G364" s="1" t="str">
        <f>""</f>
        <v/>
      </c>
      <c r="H364" s="1" t="str">
        <f>IF(COUNTBLANK(FilterSetup!F164),"",MAX(-120,MIN(30,FilterSetup!F164)))</f>
        <v/>
      </c>
    </row>
    <row r="365" spans="2:8" x14ac:dyDescent="0.2">
      <c r="B365" s="1" t="str">
        <f>IF(COUNTBLANK(FilterSetup!C165),"",FilterSetup!C165)</f>
        <v/>
      </c>
      <c r="C365" s="7">
        <v>-80</v>
      </c>
      <c r="D365" s="1" t="str">
        <f>""</f>
        <v/>
      </c>
      <c r="E365" s="1" t="str">
        <f>IF(COUNTBLANK(FilterSetup!D165),"",FilterSetup!D165)</f>
        <v/>
      </c>
      <c r="F365" s="1" t="str">
        <f>IF(COUNTBLANK(FilterSetup!E165),"",FilterSetup!E165)</f>
        <v/>
      </c>
      <c r="G365" s="1" t="str">
        <f>""</f>
        <v/>
      </c>
      <c r="H365" s="1" t="str">
        <f>IF(COUNTBLANK(FilterSetup!F165),"",MAX(-120,MIN(30,FilterSetup!F165)))</f>
        <v/>
      </c>
    </row>
    <row r="366" spans="2:8" x14ac:dyDescent="0.2">
      <c r="B366" s="1" t="str">
        <f>IF(COUNTBLANK(FilterSetup!C166),"",FilterSetup!C166)</f>
        <v/>
      </c>
      <c r="C366" s="7">
        <v>-80</v>
      </c>
      <c r="D366" s="1" t="str">
        <f>""</f>
        <v/>
      </c>
      <c r="E366" s="1" t="str">
        <f>IF(COUNTBLANK(FilterSetup!D166),"",FilterSetup!D166)</f>
        <v/>
      </c>
      <c r="F366" s="1" t="str">
        <f>IF(COUNTBLANK(FilterSetup!E166),"",FilterSetup!E166)</f>
        <v/>
      </c>
      <c r="G366" s="1" t="str">
        <f>""</f>
        <v/>
      </c>
      <c r="H366" s="1" t="str">
        <f>IF(COUNTBLANK(FilterSetup!F166),"",MAX(-120,MIN(30,FilterSetup!F166)))</f>
        <v/>
      </c>
    </row>
    <row r="367" spans="2:8" x14ac:dyDescent="0.2">
      <c r="B367" s="1" t="str">
        <f>IF(COUNTBLANK(FilterSetup!C167),"",FilterSetup!C167)</f>
        <v/>
      </c>
      <c r="C367" s="7">
        <v>-80</v>
      </c>
      <c r="D367" s="1" t="str">
        <f>""</f>
        <v/>
      </c>
      <c r="E367" s="1" t="str">
        <f>IF(COUNTBLANK(FilterSetup!D167),"",FilterSetup!D167)</f>
        <v/>
      </c>
      <c r="F367" s="1" t="str">
        <f>IF(COUNTBLANK(FilterSetup!E167),"",FilterSetup!E167)</f>
        <v/>
      </c>
      <c r="G367" s="1" t="str">
        <f>""</f>
        <v/>
      </c>
      <c r="H367" s="1" t="str">
        <f>IF(COUNTBLANK(FilterSetup!F167),"",MAX(-120,MIN(30,FilterSetup!F167)))</f>
        <v/>
      </c>
    </row>
    <row r="368" spans="2:8" x14ac:dyDescent="0.2">
      <c r="B368" s="1" t="str">
        <f>IF(COUNTBLANK(FilterSetup!C168),"",FilterSetup!C168)</f>
        <v/>
      </c>
      <c r="C368" s="7">
        <v>-80</v>
      </c>
      <c r="D368" s="1" t="str">
        <f>""</f>
        <v/>
      </c>
      <c r="E368" s="1" t="str">
        <f>IF(COUNTBLANK(FilterSetup!D168),"",FilterSetup!D168)</f>
        <v/>
      </c>
      <c r="F368" s="1" t="str">
        <f>IF(COUNTBLANK(FilterSetup!E168),"",FilterSetup!E168)</f>
        <v/>
      </c>
      <c r="G368" s="1" t="str">
        <f>""</f>
        <v/>
      </c>
      <c r="H368" s="1" t="str">
        <f>IF(COUNTBLANK(FilterSetup!F168),"",MAX(-120,MIN(30,FilterSetup!F168)))</f>
        <v/>
      </c>
    </row>
    <row r="369" spans="2:8" x14ac:dyDescent="0.2">
      <c r="B369" s="1" t="str">
        <f>IF(COUNTBLANK(FilterSetup!C169),"",FilterSetup!C169)</f>
        <v/>
      </c>
      <c r="C369" s="7">
        <v>-80</v>
      </c>
      <c r="D369" s="1" t="str">
        <f>""</f>
        <v/>
      </c>
      <c r="E369" s="1" t="str">
        <f>IF(COUNTBLANK(FilterSetup!D169),"",FilterSetup!D169)</f>
        <v/>
      </c>
      <c r="F369" s="1" t="str">
        <f>IF(COUNTBLANK(FilterSetup!E169),"",FilterSetup!E169)</f>
        <v/>
      </c>
      <c r="G369" s="1" t="str">
        <f>""</f>
        <v/>
      </c>
      <c r="H369" s="1" t="str">
        <f>IF(COUNTBLANK(FilterSetup!F169),"",MAX(-120,MIN(30,FilterSetup!F169)))</f>
        <v/>
      </c>
    </row>
    <row r="370" spans="2:8" x14ac:dyDescent="0.2">
      <c r="B370" s="1" t="str">
        <f>IF(COUNTBLANK(FilterSetup!C170),"",FilterSetup!C170)</f>
        <v/>
      </c>
      <c r="C370" s="7">
        <v>-80</v>
      </c>
      <c r="D370" s="1" t="str">
        <f>""</f>
        <v/>
      </c>
      <c r="E370" s="1" t="str">
        <f>IF(COUNTBLANK(FilterSetup!D170),"",FilterSetup!D170)</f>
        <v/>
      </c>
      <c r="F370" s="1" t="str">
        <f>IF(COUNTBLANK(FilterSetup!E170),"",FilterSetup!E170)</f>
        <v/>
      </c>
      <c r="G370" s="1" t="str">
        <f>""</f>
        <v/>
      </c>
      <c r="H370" s="1" t="str">
        <f>IF(COUNTBLANK(FilterSetup!F170),"",MAX(-120,MIN(30,FilterSetup!F170)))</f>
        <v/>
      </c>
    </row>
    <row r="371" spans="2:8" x14ac:dyDescent="0.2">
      <c r="B371" s="1" t="str">
        <f>IF(COUNTBLANK(FilterSetup!C171),"",FilterSetup!C171)</f>
        <v/>
      </c>
      <c r="C371" s="7">
        <v>-80</v>
      </c>
      <c r="D371" s="1" t="str">
        <f>""</f>
        <v/>
      </c>
      <c r="E371" s="1" t="str">
        <f>IF(COUNTBLANK(FilterSetup!D171),"",FilterSetup!D171)</f>
        <v/>
      </c>
      <c r="F371" s="1" t="str">
        <f>IF(COUNTBLANK(FilterSetup!E171),"",FilterSetup!E171)</f>
        <v/>
      </c>
      <c r="G371" s="1" t="str">
        <f>""</f>
        <v/>
      </c>
      <c r="H371" s="1" t="str">
        <f>IF(COUNTBLANK(FilterSetup!F171),"",MAX(-120,MIN(30,FilterSetup!F171)))</f>
        <v/>
      </c>
    </row>
    <row r="372" spans="2:8" x14ac:dyDescent="0.2">
      <c r="B372" s="1" t="str">
        <f>IF(COUNTBLANK(FilterSetup!C172),"",FilterSetup!C172)</f>
        <v/>
      </c>
      <c r="C372" s="7">
        <v>-80</v>
      </c>
      <c r="D372" s="1" t="str">
        <f>""</f>
        <v/>
      </c>
      <c r="E372" s="1" t="str">
        <f>IF(COUNTBLANK(FilterSetup!D172),"",FilterSetup!D172)</f>
        <v/>
      </c>
      <c r="F372" s="1" t="str">
        <f>IF(COUNTBLANK(FilterSetup!E172),"",FilterSetup!E172)</f>
        <v/>
      </c>
      <c r="G372" s="1" t="str">
        <f>""</f>
        <v/>
      </c>
      <c r="H372" s="1" t="str">
        <f>IF(COUNTBLANK(FilterSetup!F172),"",MAX(-120,MIN(30,FilterSetup!F172)))</f>
        <v/>
      </c>
    </row>
    <row r="373" spans="2:8" x14ac:dyDescent="0.2">
      <c r="B373" s="1" t="str">
        <f>IF(COUNTBLANK(FilterSetup!C173),"",FilterSetup!C173)</f>
        <v/>
      </c>
      <c r="C373" s="7">
        <v>-80</v>
      </c>
      <c r="D373" s="1" t="str">
        <f>""</f>
        <v/>
      </c>
      <c r="E373" s="1" t="str">
        <f>IF(COUNTBLANK(FilterSetup!D173),"",FilterSetup!D173)</f>
        <v/>
      </c>
      <c r="F373" s="1" t="str">
        <f>IF(COUNTBLANK(FilterSetup!E173),"",FilterSetup!E173)</f>
        <v/>
      </c>
      <c r="G373" s="1" t="str">
        <f>""</f>
        <v/>
      </c>
      <c r="H373" s="1" t="str">
        <f>IF(COUNTBLANK(FilterSetup!F173),"",MAX(-120,MIN(30,FilterSetup!F173)))</f>
        <v/>
      </c>
    </row>
    <row r="374" spans="2:8" x14ac:dyDescent="0.2">
      <c r="B374" s="1" t="str">
        <f>IF(COUNTBLANK(FilterSetup!C174),"",FilterSetup!C174)</f>
        <v/>
      </c>
      <c r="C374" s="7">
        <v>-80</v>
      </c>
      <c r="D374" s="1" t="str">
        <f>""</f>
        <v/>
      </c>
      <c r="E374" s="1" t="str">
        <f>IF(COUNTBLANK(FilterSetup!D174),"",FilterSetup!D174)</f>
        <v/>
      </c>
      <c r="F374" s="1" t="str">
        <f>IF(COUNTBLANK(FilterSetup!E174),"",FilterSetup!E174)</f>
        <v/>
      </c>
      <c r="G374" s="1" t="str">
        <f>""</f>
        <v/>
      </c>
      <c r="H374" s="1" t="str">
        <f>IF(COUNTBLANK(FilterSetup!F174),"",MAX(-120,MIN(30,FilterSetup!F174)))</f>
        <v/>
      </c>
    </row>
    <row r="375" spans="2:8" x14ac:dyDescent="0.2">
      <c r="B375" s="1" t="str">
        <f>IF(COUNTBLANK(FilterSetup!C175),"",FilterSetup!C175)</f>
        <v/>
      </c>
      <c r="C375" s="7">
        <v>-80</v>
      </c>
      <c r="D375" s="1" t="str">
        <f>""</f>
        <v/>
      </c>
      <c r="E375" s="1" t="str">
        <f>IF(COUNTBLANK(FilterSetup!D175),"",FilterSetup!D175)</f>
        <v/>
      </c>
      <c r="F375" s="1" t="str">
        <f>IF(COUNTBLANK(FilterSetup!E175),"",FilterSetup!E175)</f>
        <v/>
      </c>
      <c r="G375" s="1" t="str">
        <f>""</f>
        <v/>
      </c>
      <c r="H375" s="1" t="str">
        <f>IF(COUNTBLANK(FilterSetup!F175),"",MAX(-120,MIN(30,FilterSetup!F175)))</f>
        <v/>
      </c>
    </row>
    <row r="376" spans="2:8" x14ac:dyDescent="0.2">
      <c r="B376" s="1" t="str">
        <f>IF(COUNTBLANK(FilterSetup!C176),"",FilterSetup!C176)</f>
        <v/>
      </c>
      <c r="C376" s="7">
        <v>-80</v>
      </c>
      <c r="D376" s="1" t="str">
        <f>""</f>
        <v/>
      </c>
      <c r="E376" s="1" t="str">
        <f>IF(COUNTBLANK(FilterSetup!D176),"",FilterSetup!D176)</f>
        <v/>
      </c>
      <c r="F376" s="1" t="str">
        <f>IF(COUNTBLANK(FilterSetup!E176),"",FilterSetup!E176)</f>
        <v/>
      </c>
      <c r="G376" s="1" t="str">
        <f>""</f>
        <v/>
      </c>
      <c r="H376" s="1" t="str">
        <f>IF(COUNTBLANK(FilterSetup!F176),"",MAX(-120,MIN(30,FilterSetup!F176)))</f>
        <v/>
      </c>
    </row>
    <row r="377" spans="2:8" x14ac:dyDescent="0.2">
      <c r="B377" s="1" t="str">
        <f>IF(COUNTBLANK(FilterSetup!C177),"",FilterSetup!C177)</f>
        <v/>
      </c>
      <c r="C377" s="7">
        <v>-80</v>
      </c>
      <c r="D377" s="1" t="str">
        <f>""</f>
        <v/>
      </c>
      <c r="E377" s="1" t="str">
        <f>IF(COUNTBLANK(FilterSetup!D177),"",FilterSetup!D177)</f>
        <v/>
      </c>
      <c r="F377" s="1" t="str">
        <f>IF(COUNTBLANK(FilterSetup!E177),"",FilterSetup!E177)</f>
        <v/>
      </c>
      <c r="G377" s="1" t="str">
        <f>""</f>
        <v/>
      </c>
      <c r="H377" s="1" t="str">
        <f>IF(COUNTBLANK(FilterSetup!F177),"",MAX(-120,MIN(30,FilterSetup!F177)))</f>
        <v/>
      </c>
    </row>
    <row r="378" spans="2:8" x14ac:dyDescent="0.2">
      <c r="B378" s="1" t="str">
        <f>IF(COUNTBLANK(FilterSetup!C178),"",FilterSetup!C178)</f>
        <v/>
      </c>
      <c r="C378" s="7">
        <v>-80</v>
      </c>
      <c r="D378" s="1" t="str">
        <f>""</f>
        <v/>
      </c>
      <c r="E378" s="1" t="str">
        <f>IF(COUNTBLANK(FilterSetup!D178),"",FilterSetup!D178)</f>
        <v/>
      </c>
      <c r="F378" s="1" t="str">
        <f>IF(COUNTBLANK(FilterSetup!E178),"",FilterSetup!E178)</f>
        <v/>
      </c>
      <c r="G378" s="1" t="str">
        <f>""</f>
        <v/>
      </c>
      <c r="H378" s="1" t="str">
        <f>IF(COUNTBLANK(FilterSetup!F178),"",MAX(-120,MIN(30,FilterSetup!F178)))</f>
        <v/>
      </c>
    </row>
    <row r="379" spans="2:8" x14ac:dyDescent="0.2">
      <c r="B379" s="1" t="str">
        <f>IF(COUNTBLANK(FilterSetup!C179),"",FilterSetup!C179)</f>
        <v/>
      </c>
      <c r="C379" s="7">
        <v>-80</v>
      </c>
      <c r="D379" s="1" t="str">
        <f>""</f>
        <v/>
      </c>
      <c r="E379" s="1" t="str">
        <f>IF(COUNTBLANK(FilterSetup!D179),"",FilterSetup!D179)</f>
        <v/>
      </c>
      <c r="F379" s="1" t="str">
        <f>IF(COUNTBLANK(FilterSetup!E179),"",FilterSetup!E179)</f>
        <v/>
      </c>
      <c r="G379" s="1" t="str">
        <f>""</f>
        <v/>
      </c>
      <c r="H379" s="1" t="str">
        <f>IF(COUNTBLANK(FilterSetup!F179),"",MAX(-120,MIN(30,FilterSetup!F179)))</f>
        <v/>
      </c>
    </row>
    <row r="380" spans="2:8" x14ac:dyDescent="0.2">
      <c r="B380" s="1" t="str">
        <f>IF(COUNTBLANK(FilterSetup!C180),"",FilterSetup!C180)</f>
        <v/>
      </c>
      <c r="C380" s="7">
        <v>-80</v>
      </c>
      <c r="D380" s="1" t="str">
        <f>""</f>
        <v/>
      </c>
      <c r="E380" s="1" t="str">
        <f>IF(COUNTBLANK(FilterSetup!D180),"",FilterSetup!D180)</f>
        <v/>
      </c>
      <c r="F380" s="1" t="str">
        <f>IF(COUNTBLANK(FilterSetup!E180),"",FilterSetup!E180)</f>
        <v/>
      </c>
      <c r="G380" s="1" t="str">
        <f>""</f>
        <v/>
      </c>
      <c r="H380" s="1" t="str">
        <f>IF(COUNTBLANK(FilterSetup!F180),"",MAX(-120,MIN(30,FilterSetup!F180)))</f>
        <v/>
      </c>
    </row>
    <row r="381" spans="2:8" x14ac:dyDescent="0.2">
      <c r="B381" s="1" t="str">
        <f>IF(COUNTBLANK(FilterSetup!C181),"",FilterSetup!C181)</f>
        <v/>
      </c>
      <c r="C381" s="7">
        <v>-80</v>
      </c>
      <c r="D381" s="1" t="str">
        <f>""</f>
        <v/>
      </c>
      <c r="E381" s="1" t="str">
        <f>IF(COUNTBLANK(FilterSetup!D181),"",FilterSetup!D181)</f>
        <v/>
      </c>
      <c r="F381" s="1" t="str">
        <f>IF(COUNTBLANK(FilterSetup!E181),"",FilterSetup!E181)</f>
        <v/>
      </c>
      <c r="G381" s="1" t="str">
        <f>""</f>
        <v/>
      </c>
      <c r="H381" s="1" t="str">
        <f>IF(COUNTBLANK(FilterSetup!F181),"",MAX(-120,MIN(30,FilterSetup!F181)))</f>
        <v/>
      </c>
    </row>
    <row r="382" spans="2:8" x14ac:dyDescent="0.2">
      <c r="B382" s="1" t="str">
        <f>IF(COUNTBLANK(FilterSetup!C182),"",FilterSetup!C182)</f>
        <v/>
      </c>
      <c r="C382" s="7">
        <v>-80</v>
      </c>
      <c r="D382" s="1" t="str">
        <f>""</f>
        <v/>
      </c>
      <c r="E382" s="1" t="str">
        <f>IF(COUNTBLANK(FilterSetup!D182),"",FilterSetup!D182)</f>
        <v/>
      </c>
      <c r="F382" s="1" t="str">
        <f>IF(COUNTBLANK(FilterSetup!E182),"",FilterSetup!E182)</f>
        <v/>
      </c>
      <c r="G382" s="1" t="str">
        <f>""</f>
        <v/>
      </c>
      <c r="H382" s="1" t="str">
        <f>IF(COUNTBLANK(FilterSetup!F182),"",MAX(-120,MIN(30,FilterSetup!F182)))</f>
        <v/>
      </c>
    </row>
    <row r="383" spans="2:8" x14ac:dyDescent="0.2">
      <c r="B383" s="1" t="str">
        <f>IF(COUNTBLANK(FilterSetup!C183),"",FilterSetup!C183)</f>
        <v/>
      </c>
      <c r="C383" s="7">
        <v>-80</v>
      </c>
      <c r="D383" s="1" t="str">
        <f>""</f>
        <v/>
      </c>
      <c r="E383" s="1" t="str">
        <f>IF(COUNTBLANK(FilterSetup!D183),"",FilterSetup!D183)</f>
        <v/>
      </c>
      <c r="F383" s="1" t="str">
        <f>IF(COUNTBLANK(FilterSetup!E183),"",FilterSetup!E183)</f>
        <v/>
      </c>
      <c r="G383" s="1" t="str">
        <f>""</f>
        <v/>
      </c>
      <c r="H383" s="1" t="str">
        <f>IF(COUNTBLANK(FilterSetup!F183),"",MAX(-120,MIN(30,FilterSetup!F183)))</f>
        <v/>
      </c>
    </row>
    <row r="384" spans="2:8" x14ac:dyDescent="0.2">
      <c r="B384" s="1" t="str">
        <f>IF(COUNTBLANK(FilterSetup!C184),"",FilterSetup!C184)</f>
        <v/>
      </c>
      <c r="C384" s="7">
        <v>-80</v>
      </c>
      <c r="D384" s="1" t="str">
        <f>""</f>
        <v/>
      </c>
      <c r="E384" s="1" t="str">
        <f>IF(COUNTBLANK(FilterSetup!D184),"",FilterSetup!D184)</f>
        <v/>
      </c>
      <c r="F384" s="1" t="str">
        <f>IF(COUNTBLANK(FilterSetup!E184),"",FilterSetup!E184)</f>
        <v/>
      </c>
      <c r="G384" s="1" t="str">
        <f>""</f>
        <v/>
      </c>
      <c r="H384" s="1" t="str">
        <f>IF(COUNTBLANK(FilterSetup!F184),"",MAX(-120,MIN(30,FilterSetup!F184)))</f>
        <v/>
      </c>
    </row>
    <row r="385" spans="2:8" x14ac:dyDescent="0.2">
      <c r="B385" s="1" t="str">
        <f>IF(COUNTBLANK(FilterSetup!C185),"",FilterSetup!C185)</f>
        <v/>
      </c>
      <c r="C385" s="7">
        <v>-80</v>
      </c>
      <c r="D385" s="1" t="str">
        <f>""</f>
        <v/>
      </c>
      <c r="E385" s="1" t="str">
        <f>IF(COUNTBLANK(FilterSetup!D185),"",FilterSetup!D185)</f>
        <v/>
      </c>
      <c r="F385" s="1" t="str">
        <f>IF(COUNTBLANK(FilterSetup!E185),"",FilterSetup!E185)</f>
        <v/>
      </c>
      <c r="G385" s="1" t="str">
        <f>""</f>
        <v/>
      </c>
      <c r="H385" s="1" t="str">
        <f>IF(COUNTBLANK(FilterSetup!F185),"",MAX(-120,MIN(30,FilterSetup!F185)))</f>
        <v/>
      </c>
    </row>
    <row r="386" spans="2:8" x14ac:dyDescent="0.2">
      <c r="B386" s="1" t="str">
        <f>IF(COUNTBLANK(FilterSetup!C186),"",FilterSetup!C186)</f>
        <v/>
      </c>
      <c r="C386" s="7">
        <v>-80</v>
      </c>
      <c r="D386" s="1" t="str">
        <f>""</f>
        <v/>
      </c>
      <c r="E386" s="1" t="str">
        <f>IF(COUNTBLANK(FilterSetup!D186),"",FilterSetup!D186)</f>
        <v/>
      </c>
      <c r="F386" s="1" t="str">
        <f>IF(COUNTBLANK(FilterSetup!E186),"",FilterSetup!E186)</f>
        <v/>
      </c>
      <c r="G386" s="1" t="str">
        <f>""</f>
        <v/>
      </c>
      <c r="H386" s="1" t="str">
        <f>IF(COUNTBLANK(FilterSetup!F186),"",MAX(-120,MIN(30,FilterSetup!F186)))</f>
        <v/>
      </c>
    </row>
    <row r="387" spans="2:8" x14ac:dyDescent="0.2">
      <c r="B387" s="1" t="str">
        <f>IF(COUNTBLANK(FilterSetup!C187),"",FilterSetup!C187)</f>
        <v/>
      </c>
      <c r="C387" s="7">
        <v>-80</v>
      </c>
      <c r="D387" s="1" t="str">
        <f>""</f>
        <v/>
      </c>
      <c r="E387" s="1" t="str">
        <f>IF(COUNTBLANK(FilterSetup!D187),"",FilterSetup!D187)</f>
        <v/>
      </c>
      <c r="F387" s="1" t="str">
        <f>IF(COUNTBLANK(FilterSetup!E187),"",FilterSetup!E187)</f>
        <v/>
      </c>
      <c r="G387" s="1" t="str">
        <f>""</f>
        <v/>
      </c>
      <c r="H387" s="1" t="str">
        <f>IF(COUNTBLANK(FilterSetup!F187),"",MAX(-120,MIN(30,FilterSetup!F187)))</f>
        <v/>
      </c>
    </row>
    <row r="388" spans="2:8" x14ac:dyDescent="0.2">
      <c r="B388" s="1" t="str">
        <f>IF(COUNTBLANK(FilterSetup!C188),"",FilterSetup!C188)</f>
        <v/>
      </c>
      <c r="C388" s="7">
        <v>-80</v>
      </c>
      <c r="D388" s="1" t="str">
        <f>""</f>
        <v/>
      </c>
      <c r="E388" s="1" t="str">
        <f>IF(COUNTBLANK(FilterSetup!D188),"",FilterSetup!D188)</f>
        <v/>
      </c>
      <c r="F388" s="1" t="str">
        <f>IF(COUNTBLANK(FilterSetup!E188),"",FilterSetup!E188)</f>
        <v/>
      </c>
      <c r="G388" s="1" t="str">
        <f>""</f>
        <v/>
      </c>
      <c r="H388" s="1" t="str">
        <f>IF(COUNTBLANK(FilterSetup!F188),"",MAX(-120,MIN(30,FilterSetup!F188)))</f>
        <v/>
      </c>
    </row>
    <row r="389" spans="2:8" x14ac:dyDescent="0.2">
      <c r="B389" s="1" t="str">
        <f>IF(COUNTBLANK(FilterSetup!C189),"",FilterSetup!C189)</f>
        <v/>
      </c>
      <c r="C389" s="7">
        <v>-80</v>
      </c>
      <c r="D389" s="1" t="str">
        <f>""</f>
        <v/>
      </c>
      <c r="E389" s="1" t="str">
        <f>IF(COUNTBLANK(FilterSetup!D189),"",FilterSetup!D189)</f>
        <v/>
      </c>
      <c r="F389" s="1" t="str">
        <f>IF(COUNTBLANK(FilterSetup!E189),"",FilterSetup!E189)</f>
        <v/>
      </c>
      <c r="G389" s="1" t="str">
        <f>""</f>
        <v/>
      </c>
      <c r="H389" s="1" t="str">
        <f>IF(COUNTBLANK(FilterSetup!F189),"",MAX(-120,MIN(30,FilterSetup!F189)))</f>
        <v/>
      </c>
    </row>
    <row r="390" spans="2:8" x14ac:dyDescent="0.2">
      <c r="B390" s="1" t="str">
        <f>IF(COUNTBLANK(FilterSetup!C190),"",FilterSetup!C190)</f>
        <v/>
      </c>
      <c r="C390" s="7">
        <v>-80</v>
      </c>
      <c r="D390" s="1" t="str">
        <f>""</f>
        <v/>
      </c>
      <c r="E390" s="1" t="str">
        <f>IF(COUNTBLANK(FilterSetup!D190),"",FilterSetup!D190)</f>
        <v/>
      </c>
      <c r="F390" s="1" t="str">
        <f>IF(COUNTBLANK(FilterSetup!E190),"",FilterSetup!E190)</f>
        <v/>
      </c>
      <c r="G390" s="1" t="str">
        <f>""</f>
        <v/>
      </c>
      <c r="H390" s="1" t="str">
        <f>IF(COUNTBLANK(FilterSetup!F190),"",MAX(-120,MIN(30,FilterSetup!F190)))</f>
        <v/>
      </c>
    </row>
    <row r="391" spans="2:8" x14ac:dyDescent="0.2">
      <c r="B391" s="1" t="str">
        <f>IF(COUNTBLANK(FilterSetup!C191),"",FilterSetup!C191)</f>
        <v/>
      </c>
      <c r="C391" s="7">
        <v>-80</v>
      </c>
      <c r="D391" s="1" t="str">
        <f>""</f>
        <v/>
      </c>
      <c r="E391" s="1" t="str">
        <f>IF(COUNTBLANK(FilterSetup!D191),"",FilterSetup!D191)</f>
        <v/>
      </c>
      <c r="F391" s="1" t="str">
        <f>IF(COUNTBLANK(FilterSetup!E191),"",FilterSetup!E191)</f>
        <v/>
      </c>
      <c r="G391" s="1" t="str">
        <f>""</f>
        <v/>
      </c>
      <c r="H391" s="1" t="str">
        <f>IF(COUNTBLANK(FilterSetup!F191),"",MAX(-120,MIN(30,FilterSetup!F191)))</f>
        <v/>
      </c>
    </row>
    <row r="392" spans="2:8" x14ac:dyDescent="0.2">
      <c r="B392" s="1" t="str">
        <f>IF(COUNTBLANK(FilterSetup!C192),"",FilterSetup!C192)</f>
        <v/>
      </c>
      <c r="C392" s="7">
        <v>-80</v>
      </c>
      <c r="D392" s="1" t="str">
        <f>""</f>
        <v/>
      </c>
      <c r="E392" s="1" t="str">
        <f>IF(COUNTBLANK(FilterSetup!D192),"",FilterSetup!D192)</f>
        <v/>
      </c>
      <c r="F392" s="1" t="str">
        <f>IF(COUNTBLANK(FilterSetup!E192),"",FilterSetup!E192)</f>
        <v/>
      </c>
      <c r="G392" s="1" t="str">
        <f>""</f>
        <v/>
      </c>
      <c r="H392" s="1" t="str">
        <f>IF(COUNTBLANK(FilterSetup!F192),"",MAX(-120,MIN(30,FilterSetup!F192)))</f>
        <v/>
      </c>
    </row>
    <row r="393" spans="2:8" x14ac:dyDescent="0.2">
      <c r="B393" s="1" t="str">
        <f>IF(COUNTBLANK(FilterSetup!C193),"",FilterSetup!C193)</f>
        <v/>
      </c>
      <c r="C393" s="7">
        <v>-80</v>
      </c>
      <c r="D393" s="1" t="str">
        <f>""</f>
        <v/>
      </c>
      <c r="E393" s="1" t="str">
        <f>IF(COUNTBLANK(FilterSetup!D193),"",FilterSetup!D193)</f>
        <v/>
      </c>
      <c r="F393" s="1" t="str">
        <f>IF(COUNTBLANK(FilterSetup!E193),"",FilterSetup!E193)</f>
        <v/>
      </c>
      <c r="G393" s="1" t="str">
        <f>""</f>
        <v/>
      </c>
      <c r="H393" s="1" t="str">
        <f>IF(COUNTBLANK(FilterSetup!F193),"",MAX(-120,MIN(30,FilterSetup!F193)))</f>
        <v/>
      </c>
    </row>
    <row r="394" spans="2:8" x14ac:dyDescent="0.2">
      <c r="B394" s="1" t="str">
        <f>IF(COUNTBLANK(FilterSetup!C194),"",FilterSetup!C194)</f>
        <v/>
      </c>
      <c r="C394" s="7">
        <v>-80</v>
      </c>
      <c r="D394" s="1" t="str">
        <f>""</f>
        <v/>
      </c>
      <c r="E394" s="1" t="str">
        <f>IF(COUNTBLANK(FilterSetup!D194),"",FilterSetup!D194)</f>
        <v/>
      </c>
      <c r="F394" s="1" t="str">
        <f>IF(COUNTBLANK(FilterSetup!E194),"",FilterSetup!E194)</f>
        <v/>
      </c>
      <c r="G394" s="1" t="str">
        <f>""</f>
        <v/>
      </c>
      <c r="H394" s="1" t="str">
        <f>IF(COUNTBLANK(FilterSetup!F194),"",MAX(-120,MIN(30,FilterSetup!F194)))</f>
        <v/>
      </c>
    </row>
    <row r="395" spans="2:8" x14ac:dyDescent="0.2">
      <c r="B395" s="1" t="str">
        <f>IF(COUNTBLANK(FilterSetup!C195),"",FilterSetup!C195)</f>
        <v/>
      </c>
      <c r="C395" s="7">
        <v>-80</v>
      </c>
      <c r="D395" s="1" t="str">
        <f>""</f>
        <v/>
      </c>
      <c r="E395" s="1" t="str">
        <f>IF(COUNTBLANK(FilterSetup!D195),"",FilterSetup!D195)</f>
        <v/>
      </c>
      <c r="F395" s="1" t="str">
        <f>IF(COUNTBLANK(FilterSetup!E195),"",FilterSetup!E195)</f>
        <v/>
      </c>
      <c r="G395" s="1" t="str">
        <f>""</f>
        <v/>
      </c>
      <c r="H395" s="1" t="str">
        <f>IF(COUNTBLANK(FilterSetup!F195),"",MAX(-120,MIN(30,FilterSetup!F195)))</f>
        <v/>
      </c>
    </row>
    <row r="396" spans="2:8" x14ac:dyDescent="0.2">
      <c r="B396" s="1" t="str">
        <f>IF(COUNTBLANK(FilterSetup!C196),"",FilterSetup!C196)</f>
        <v/>
      </c>
      <c r="C396" s="7">
        <v>-80</v>
      </c>
      <c r="D396" s="1" t="str">
        <f>""</f>
        <v/>
      </c>
      <c r="E396" s="1" t="str">
        <f>IF(COUNTBLANK(FilterSetup!D196),"",FilterSetup!D196)</f>
        <v/>
      </c>
      <c r="F396" s="1" t="str">
        <f>IF(COUNTBLANK(FilterSetup!E196),"",FilterSetup!E196)</f>
        <v/>
      </c>
      <c r="G396" s="1" t="str">
        <f>""</f>
        <v/>
      </c>
      <c r="H396" s="1" t="str">
        <f>IF(COUNTBLANK(FilterSetup!F196),"",MAX(-120,MIN(30,FilterSetup!F196)))</f>
        <v/>
      </c>
    </row>
    <row r="397" spans="2:8" x14ac:dyDescent="0.2">
      <c r="B397" s="1" t="str">
        <f>IF(COUNTBLANK(FilterSetup!C197),"",FilterSetup!C197)</f>
        <v/>
      </c>
      <c r="C397" s="7">
        <v>-80</v>
      </c>
      <c r="D397" s="1" t="str">
        <f>""</f>
        <v/>
      </c>
      <c r="E397" s="1" t="str">
        <f>IF(COUNTBLANK(FilterSetup!D197),"",FilterSetup!D197)</f>
        <v/>
      </c>
      <c r="F397" s="1" t="str">
        <f>IF(COUNTBLANK(FilterSetup!E197),"",FilterSetup!E197)</f>
        <v/>
      </c>
      <c r="G397" s="1" t="str">
        <f>""</f>
        <v/>
      </c>
      <c r="H397" s="1" t="str">
        <f>IF(COUNTBLANK(FilterSetup!F197),"",MAX(-120,MIN(30,FilterSetup!F197)))</f>
        <v/>
      </c>
    </row>
    <row r="398" spans="2:8" x14ac:dyDescent="0.2">
      <c r="B398" s="1" t="str">
        <f>IF(COUNTBLANK(FilterSetup!C198),"",FilterSetup!C198)</f>
        <v/>
      </c>
      <c r="C398" s="7">
        <v>-80</v>
      </c>
      <c r="D398" s="1" t="str">
        <f>""</f>
        <v/>
      </c>
      <c r="E398" s="1" t="str">
        <f>IF(COUNTBLANK(FilterSetup!D198),"",FilterSetup!D198)</f>
        <v/>
      </c>
      <c r="F398" s="1" t="str">
        <f>IF(COUNTBLANK(FilterSetup!E198),"",FilterSetup!E198)</f>
        <v/>
      </c>
      <c r="G398" s="1" t="str">
        <f>""</f>
        <v/>
      </c>
      <c r="H398" s="1" t="str">
        <f>IF(COUNTBLANK(FilterSetup!F198),"",MAX(-120,MIN(30,FilterSetup!F198)))</f>
        <v/>
      </c>
    </row>
    <row r="399" spans="2:8" x14ac:dyDescent="0.2">
      <c r="B399" s="1" t="str">
        <f>IF(COUNTBLANK(FilterSetup!C199),"",FilterSetup!C199)</f>
        <v/>
      </c>
      <c r="C399" s="7">
        <v>-80</v>
      </c>
      <c r="D399" s="1" t="str">
        <f>""</f>
        <v/>
      </c>
      <c r="E399" s="1" t="str">
        <f>IF(COUNTBLANK(FilterSetup!D199),"",FilterSetup!D199)</f>
        <v/>
      </c>
      <c r="F399" s="1" t="str">
        <f>IF(COUNTBLANK(FilterSetup!E199),"",FilterSetup!E199)</f>
        <v/>
      </c>
      <c r="G399" s="1" t="str">
        <f>""</f>
        <v/>
      </c>
      <c r="H399" s="1" t="str">
        <f>IF(COUNTBLANK(FilterSetup!F199),"",MAX(-120,MIN(30,FilterSetup!F199)))</f>
        <v/>
      </c>
    </row>
    <row r="400" spans="2:8" x14ac:dyDescent="0.2">
      <c r="B400" s="1" t="str">
        <f>IF(COUNTBLANK(FilterSetup!C200),"",FilterSetup!C200)</f>
        <v/>
      </c>
      <c r="C400" s="7">
        <v>-80</v>
      </c>
      <c r="D400" s="1" t="str">
        <f>""</f>
        <v/>
      </c>
      <c r="E400" s="1" t="str">
        <f>IF(COUNTBLANK(FilterSetup!D200),"",FilterSetup!D200)</f>
        <v/>
      </c>
      <c r="F400" s="1" t="str">
        <f>IF(COUNTBLANK(FilterSetup!E200),"",FilterSetup!E200)</f>
        <v/>
      </c>
      <c r="G400" s="1" t="str">
        <f>""</f>
        <v/>
      </c>
      <c r="H400" s="1" t="str">
        <f>IF(COUNTBLANK(FilterSetup!F200),"",MAX(-120,MIN(30,FilterSetup!F200)))</f>
        <v/>
      </c>
    </row>
    <row r="401" spans="2:8" x14ac:dyDescent="0.2">
      <c r="B401" s="1" t="str">
        <f>IF(COUNTBLANK(FilterSetup!C201),"",FilterSetup!C201)</f>
        <v/>
      </c>
      <c r="C401" s="7">
        <v>-80</v>
      </c>
      <c r="D401" s="1" t="str">
        <f>""</f>
        <v/>
      </c>
      <c r="E401" s="1" t="str">
        <f>IF(COUNTBLANK(FilterSetup!D201),"",FilterSetup!D201)</f>
        <v/>
      </c>
      <c r="F401" s="1" t="str">
        <f>IF(COUNTBLANK(FilterSetup!E201),"",FilterSetup!E201)</f>
        <v/>
      </c>
      <c r="G401" s="1" t="str">
        <f>""</f>
        <v/>
      </c>
      <c r="H401" s="1" t="str">
        <f>IF(COUNTBLANK(FilterSetup!F201),"",MAX(-120,MIN(30,FilterSetup!F201)))</f>
        <v/>
      </c>
    </row>
    <row r="402" spans="2:8" x14ac:dyDescent="0.2">
      <c r="B402" s="1" t="str">
        <f>IF(COUNTBLANK(FilterSetup!C202),"",FilterSetup!C202)</f>
        <v/>
      </c>
      <c r="C402" s="7">
        <v>-80</v>
      </c>
      <c r="D402" s="1" t="str">
        <f>""</f>
        <v/>
      </c>
      <c r="E402" s="1" t="str">
        <f>IF(COUNTBLANK(FilterSetup!D202),"",FilterSetup!D202)</f>
        <v/>
      </c>
      <c r="F402" s="1" t="str">
        <f>IF(COUNTBLANK(FilterSetup!E202),"",FilterSetup!E202)</f>
        <v/>
      </c>
      <c r="G402" s="1" t="str">
        <f>""</f>
        <v/>
      </c>
      <c r="H402" s="1" t="str">
        <f>IF(COUNTBLANK(FilterSetup!F202),"",MAX(-120,MIN(30,FilterSetup!F202)))</f>
        <v/>
      </c>
    </row>
    <row r="403" spans="2:8" x14ac:dyDescent="0.2">
      <c r="B403" s="1" t="str">
        <f>IF(COUNTBLANK(FilterSetup!C203),"",FilterSetup!C203)</f>
        <v/>
      </c>
      <c r="C403" s="7">
        <v>-80</v>
      </c>
      <c r="D403" s="1" t="str">
        <f>""</f>
        <v/>
      </c>
      <c r="E403" s="1" t="str">
        <f>IF(COUNTBLANK(FilterSetup!D203),"",FilterSetup!D203)</f>
        <v/>
      </c>
      <c r="F403" s="1" t="str">
        <f>IF(COUNTBLANK(FilterSetup!E203),"",FilterSetup!E203)</f>
        <v/>
      </c>
      <c r="G403" s="1" t="str">
        <f>""</f>
        <v/>
      </c>
      <c r="H403" s="1" t="str">
        <f>IF(COUNTBLANK(FilterSetup!F203),"",MAX(-120,MIN(30,FilterSetup!F203)))</f>
        <v/>
      </c>
    </row>
    <row r="404" spans="2:8" x14ac:dyDescent="0.2">
      <c r="B404" s="1" t="str">
        <f>IF(COUNTBLANK(FilterSetup!C204),"",FilterSetup!C204)</f>
        <v/>
      </c>
      <c r="C404" s="7">
        <v>-80</v>
      </c>
      <c r="D404" s="1" t="str">
        <f>""</f>
        <v/>
      </c>
      <c r="E404" s="1" t="str">
        <f>IF(COUNTBLANK(FilterSetup!D204),"",FilterSetup!D204)</f>
        <v/>
      </c>
      <c r="F404" s="1" t="str">
        <f>IF(COUNTBLANK(FilterSetup!E204),"",FilterSetup!E204)</f>
        <v/>
      </c>
      <c r="G404" s="1" t="str">
        <f>""</f>
        <v/>
      </c>
      <c r="H404" s="1" t="str">
        <f>IF(COUNTBLANK(FilterSetup!F204),"",MAX(-120,MIN(30,FilterSetup!F204)))</f>
        <v/>
      </c>
    </row>
    <row r="405" spans="2:8" x14ac:dyDescent="0.2">
      <c r="B405" s="1" t="str">
        <f>IF(COUNTBLANK(FilterSetup!C205),"",FilterSetup!C205)</f>
        <v/>
      </c>
      <c r="C405" s="7">
        <v>-80</v>
      </c>
      <c r="D405" s="1" t="str">
        <f>""</f>
        <v/>
      </c>
      <c r="E405" s="1" t="str">
        <f>IF(COUNTBLANK(FilterSetup!D205),"",FilterSetup!D205)</f>
        <v/>
      </c>
      <c r="F405" s="1" t="str">
        <f>IF(COUNTBLANK(FilterSetup!E205),"",FilterSetup!E205)</f>
        <v/>
      </c>
      <c r="G405" s="1" t="str">
        <f>""</f>
        <v/>
      </c>
      <c r="H405" s="1" t="str">
        <f>IF(COUNTBLANK(FilterSetup!F205),"",MAX(-120,MIN(30,FilterSetup!F205)))</f>
        <v/>
      </c>
    </row>
    <row r="408" spans="2:8" x14ac:dyDescent="0.2">
      <c r="B408" t="s">
        <v>199</v>
      </c>
    </row>
    <row r="409" spans="2:8" ht="32" x14ac:dyDescent="0.2">
      <c r="B409" s="6" t="s">
        <v>184</v>
      </c>
      <c r="C409" s="6" t="s">
        <v>182</v>
      </c>
      <c r="D409" s="6" t="s">
        <v>183</v>
      </c>
      <c r="E409" s="6" t="str">
        <f>VoiceSetup!D3&amp;""</f>
        <v>Voice Number</v>
      </c>
      <c r="F409" s="6" t="str">
        <f>VoiceSetup!G3&amp;""</f>
        <v>Relative Freq</v>
      </c>
      <c r="G409" s="6" t="s">
        <v>183</v>
      </c>
      <c r="H409" s="6" t="str">
        <f>VoiceSetup!H3&amp;""</f>
        <v>Relative Amp</v>
      </c>
    </row>
    <row r="410" spans="2:8" x14ac:dyDescent="0.2">
      <c r="B410" s="1">
        <f>IF(COUNTBLANK(VoiceSetup!B4),"",VoiceSetup!B4)</f>
        <v>1</v>
      </c>
      <c r="C410" s="7">
        <v>-90</v>
      </c>
      <c r="D410" s="1" t="str">
        <f>""</f>
        <v/>
      </c>
      <c r="E410" s="1">
        <f>IF(COUNTBLANK(VoiceSetup!D4),"",VoiceSetup!D4)</f>
        <v>1</v>
      </c>
      <c r="F410" s="32">
        <f>IF(COUNTBLANK(VoiceSetup!G4),"",VoiceSetup!G4)</f>
        <v>0</v>
      </c>
      <c r="G410" s="1" t="str">
        <f>""</f>
        <v/>
      </c>
      <c r="H410" s="11">
        <f>IF(COUNTBLANK(VoiceSetup!H4),"",VoiceSetup!H4)</f>
        <v>2</v>
      </c>
    </row>
    <row r="411" spans="2:8" x14ac:dyDescent="0.2">
      <c r="B411" s="1">
        <f>IF(COUNTBLANK(VoiceSetup!B5),"",VoiceSetup!B5)</f>
        <v>2</v>
      </c>
      <c r="C411" s="7">
        <v>-90</v>
      </c>
      <c r="D411" s="1" t="str">
        <f>""</f>
        <v/>
      </c>
      <c r="E411" s="1">
        <f>IF(COUNTBLANK(VoiceSetup!D5),"",VoiceSetup!D5)</f>
        <v>1</v>
      </c>
      <c r="F411" s="32">
        <f>IF(COUNTBLANK(VoiceSetup!G5),"",VoiceSetup!G5)</f>
        <v>1</v>
      </c>
      <c r="G411" s="1" t="str">
        <f>""</f>
        <v/>
      </c>
      <c r="H411" s="11">
        <f>IF(COUNTBLANK(VoiceSetup!H5),"",VoiceSetup!H5)</f>
        <v>1</v>
      </c>
    </row>
    <row r="412" spans="2:8" x14ac:dyDescent="0.2">
      <c r="B412" s="1">
        <f>IF(COUNTBLANK(VoiceSetup!B6),"",VoiceSetup!B6)</f>
        <v>3</v>
      </c>
      <c r="C412" s="7">
        <v>-90</v>
      </c>
      <c r="D412" s="1" t="str">
        <f>""</f>
        <v/>
      </c>
      <c r="E412" s="1">
        <f>IF(COUNTBLANK(VoiceSetup!D6),"",VoiceSetup!D6)</f>
        <v>1</v>
      </c>
      <c r="F412" s="32">
        <f>IF(COUNTBLANK(VoiceSetup!G6),"",VoiceSetup!G6)</f>
        <v>3</v>
      </c>
      <c r="G412" s="1" t="str">
        <f>""</f>
        <v/>
      </c>
      <c r="H412" s="11">
        <f>IF(COUNTBLANK(VoiceSetup!H6),"",VoiceSetup!H6)</f>
        <v>-0.33333333333333331</v>
      </c>
    </row>
    <row r="413" spans="2:8" x14ac:dyDescent="0.2">
      <c r="B413" s="1">
        <f>IF(COUNTBLANK(VoiceSetup!B7),"",VoiceSetup!B7)</f>
        <v>4</v>
      </c>
      <c r="C413" s="7">
        <v>-90</v>
      </c>
      <c r="D413" s="1" t="str">
        <f>""</f>
        <v/>
      </c>
      <c r="E413" s="1" t="str">
        <f>IF(COUNTBLANK(VoiceSetup!D7),"",VoiceSetup!D7)</f>
        <v/>
      </c>
      <c r="F413" s="32" t="str">
        <f>IF(COUNTBLANK(VoiceSetup!G7),"",VoiceSetup!G7)</f>
        <v/>
      </c>
      <c r="G413" s="1" t="str">
        <f>""</f>
        <v/>
      </c>
      <c r="H413" s="11" t="str">
        <f>IF(COUNTBLANK(VoiceSetup!H7),"",VoiceSetup!H7)</f>
        <v/>
      </c>
    </row>
    <row r="414" spans="2:8" x14ac:dyDescent="0.2">
      <c r="B414" s="1">
        <f>IF(COUNTBLANK(VoiceSetup!B8),"",VoiceSetup!B8)</f>
        <v>5</v>
      </c>
      <c r="C414" s="7">
        <v>-90</v>
      </c>
      <c r="D414" s="1" t="str">
        <f>""</f>
        <v/>
      </c>
      <c r="E414" s="1" t="str">
        <f>IF(COUNTBLANK(VoiceSetup!D8),"",VoiceSetup!D8)</f>
        <v/>
      </c>
      <c r="F414" s="32" t="str">
        <f>IF(COUNTBLANK(VoiceSetup!G8),"",VoiceSetup!G8)</f>
        <v/>
      </c>
      <c r="G414" s="1" t="str">
        <f>""</f>
        <v/>
      </c>
      <c r="H414" s="11" t="str">
        <f>IF(COUNTBLANK(VoiceSetup!H8),"",VoiceSetup!H8)</f>
        <v/>
      </c>
    </row>
    <row r="415" spans="2:8" x14ac:dyDescent="0.2">
      <c r="B415" s="1">
        <f>IF(COUNTBLANK(VoiceSetup!B9),"",VoiceSetup!B9)</f>
        <v>6</v>
      </c>
      <c r="C415" s="7">
        <v>-90</v>
      </c>
      <c r="D415" s="1" t="str">
        <f>""</f>
        <v/>
      </c>
      <c r="E415" s="1" t="str">
        <f>IF(COUNTBLANK(VoiceSetup!D9),"",VoiceSetup!D9)</f>
        <v/>
      </c>
      <c r="F415" s="32" t="str">
        <f>IF(COUNTBLANK(VoiceSetup!G9),"",VoiceSetup!G9)</f>
        <v/>
      </c>
      <c r="G415" s="1" t="str">
        <f>""</f>
        <v/>
      </c>
      <c r="H415" s="11" t="str">
        <f>IF(COUNTBLANK(VoiceSetup!H9),"",VoiceSetup!H9)</f>
        <v/>
      </c>
    </row>
    <row r="416" spans="2:8" x14ac:dyDescent="0.2">
      <c r="B416" s="1">
        <f>IF(COUNTBLANK(VoiceSetup!B10),"",VoiceSetup!B10)</f>
        <v>7</v>
      </c>
      <c r="C416" s="7">
        <v>-90</v>
      </c>
      <c r="D416" s="1" t="str">
        <f>""</f>
        <v/>
      </c>
      <c r="E416" s="1" t="str">
        <f>IF(COUNTBLANK(VoiceSetup!D10),"",VoiceSetup!D10)</f>
        <v/>
      </c>
      <c r="F416" s="32" t="str">
        <f>IF(COUNTBLANK(VoiceSetup!G10),"",VoiceSetup!G10)</f>
        <v/>
      </c>
      <c r="G416" s="1" t="str">
        <f>""</f>
        <v/>
      </c>
      <c r="H416" s="11" t="str">
        <f>IF(COUNTBLANK(VoiceSetup!H10),"",VoiceSetup!H10)</f>
        <v/>
      </c>
    </row>
    <row r="417" spans="2:8" x14ac:dyDescent="0.2">
      <c r="B417" s="1">
        <f>IF(COUNTBLANK(VoiceSetup!B11),"",VoiceSetup!B11)</f>
        <v>8</v>
      </c>
      <c r="C417" s="7">
        <v>-90</v>
      </c>
      <c r="D417" s="1" t="str">
        <f>""</f>
        <v/>
      </c>
      <c r="E417" s="1" t="str">
        <f>IF(COUNTBLANK(VoiceSetup!D11),"",VoiceSetup!D11)</f>
        <v/>
      </c>
      <c r="F417" s="32" t="str">
        <f>IF(COUNTBLANK(VoiceSetup!G11),"",VoiceSetup!G11)</f>
        <v/>
      </c>
      <c r="G417" s="1" t="str">
        <f>""</f>
        <v/>
      </c>
      <c r="H417" s="11" t="str">
        <f>IF(COUNTBLANK(VoiceSetup!H11),"",VoiceSetup!H11)</f>
        <v/>
      </c>
    </row>
    <row r="418" spans="2:8" x14ac:dyDescent="0.2">
      <c r="B418" s="1">
        <f>IF(COUNTBLANK(VoiceSetup!B12),"",VoiceSetup!B12)</f>
        <v>9</v>
      </c>
      <c r="C418" s="7">
        <v>-90</v>
      </c>
      <c r="D418" s="1" t="str">
        <f>""</f>
        <v/>
      </c>
      <c r="E418" s="1">
        <f>IF(COUNTBLANK(VoiceSetup!D12),"",VoiceSetup!D12)</f>
        <v>2</v>
      </c>
      <c r="F418" s="32">
        <f>IF(COUNTBLANK(VoiceSetup!G12),"",VoiceSetup!G12)</f>
        <v>0</v>
      </c>
      <c r="G418" s="1" t="str">
        <f>""</f>
        <v/>
      </c>
      <c r="H418" s="11">
        <f>IF(COUNTBLANK(VoiceSetup!H12),"",VoiceSetup!H12)</f>
        <v>2</v>
      </c>
    </row>
    <row r="419" spans="2:8" x14ac:dyDescent="0.2">
      <c r="B419" s="1">
        <f>IF(COUNTBLANK(VoiceSetup!B13),"",VoiceSetup!B13)</f>
        <v>10</v>
      </c>
      <c r="C419" s="7">
        <v>-90</v>
      </c>
      <c r="D419" s="1" t="str">
        <f>""</f>
        <v/>
      </c>
      <c r="E419" s="1">
        <f>IF(COUNTBLANK(VoiceSetup!D13),"",VoiceSetup!D13)</f>
        <v>2</v>
      </c>
      <c r="F419" s="32">
        <f>IF(COUNTBLANK(VoiceSetup!G13),"",VoiceSetup!G13)</f>
        <v>1</v>
      </c>
      <c r="G419" s="1" t="str">
        <f>""</f>
        <v/>
      </c>
      <c r="H419" s="11">
        <f>IF(COUNTBLANK(VoiceSetup!H13),"",VoiceSetup!H13)</f>
        <v>1</v>
      </c>
    </row>
    <row r="420" spans="2:8" x14ac:dyDescent="0.2">
      <c r="B420" s="1">
        <f>IF(COUNTBLANK(VoiceSetup!B14),"",VoiceSetup!B14)</f>
        <v>11</v>
      </c>
      <c r="C420" s="7">
        <v>-90</v>
      </c>
      <c r="D420" s="1" t="str">
        <f>""</f>
        <v/>
      </c>
      <c r="E420" s="1" t="str">
        <f>IF(COUNTBLANK(VoiceSetup!D14),"",VoiceSetup!D14)</f>
        <v/>
      </c>
      <c r="F420" s="32" t="str">
        <f>IF(COUNTBLANK(VoiceSetup!G14),"",VoiceSetup!G14)</f>
        <v/>
      </c>
      <c r="G420" s="1" t="str">
        <f>""</f>
        <v/>
      </c>
      <c r="H420" s="11" t="str">
        <f>IF(COUNTBLANK(VoiceSetup!H14),"",VoiceSetup!H14)</f>
        <v/>
      </c>
    </row>
    <row r="421" spans="2:8" x14ac:dyDescent="0.2">
      <c r="B421" s="1">
        <f>IF(COUNTBLANK(VoiceSetup!B15),"",VoiceSetup!B15)</f>
        <v>12</v>
      </c>
      <c r="C421" s="7">
        <v>-90</v>
      </c>
      <c r="D421" s="1" t="str">
        <f>""</f>
        <v/>
      </c>
      <c r="E421" s="1" t="str">
        <f>IF(COUNTBLANK(VoiceSetup!D15),"",VoiceSetup!D15)</f>
        <v/>
      </c>
      <c r="F421" s="32" t="str">
        <f>IF(COUNTBLANK(VoiceSetup!G15),"",VoiceSetup!G15)</f>
        <v/>
      </c>
      <c r="G421" s="1" t="str">
        <f>""</f>
        <v/>
      </c>
      <c r="H421" s="11" t="str">
        <f>IF(COUNTBLANK(VoiceSetup!H15),"",VoiceSetup!H15)</f>
        <v/>
      </c>
    </row>
    <row r="422" spans="2:8" x14ac:dyDescent="0.2">
      <c r="B422" s="1">
        <f>IF(COUNTBLANK(VoiceSetup!B16),"",VoiceSetup!B16)</f>
        <v>13</v>
      </c>
      <c r="C422" s="7">
        <v>-90</v>
      </c>
      <c r="D422" s="1" t="str">
        <f>""</f>
        <v/>
      </c>
      <c r="E422" s="1" t="str">
        <f>IF(COUNTBLANK(VoiceSetup!D16),"",VoiceSetup!D16)</f>
        <v/>
      </c>
      <c r="F422" s="32" t="str">
        <f>IF(COUNTBLANK(VoiceSetup!G16),"",VoiceSetup!G16)</f>
        <v/>
      </c>
      <c r="G422" s="1" t="str">
        <f>""</f>
        <v/>
      </c>
      <c r="H422" s="11" t="str">
        <f>IF(COUNTBLANK(VoiceSetup!H16),"",VoiceSetup!H16)</f>
        <v/>
      </c>
    </row>
    <row r="423" spans="2:8" x14ac:dyDescent="0.2">
      <c r="B423" s="1">
        <f>IF(COUNTBLANK(VoiceSetup!B17),"",VoiceSetup!B17)</f>
        <v>14</v>
      </c>
      <c r="C423" s="7">
        <v>-90</v>
      </c>
      <c r="D423" s="1" t="str">
        <f>""</f>
        <v/>
      </c>
      <c r="E423" s="1" t="str">
        <f>IF(COUNTBLANK(VoiceSetup!D17),"",VoiceSetup!D17)</f>
        <v/>
      </c>
      <c r="F423" s="32" t="str">
        <f>IF(COUNTBLANK(VoiceSetup!G17),"",VoiceSetup!G17)</f>
        <v/>
      </c>
      <c r="G423" s="1" t="str">
        <f>""</f>
        <v/>
      </c>
      <c r="H423" s="11" t="str">
        <f>IF(COUNTBLANK(VoiceSetup!H17),"",VoiceSetup!H17)</f>
        <v/>
      </c>
    </row>
    <row r="424" spans="2:8" x14ac:dyDescent="0.2">
      <c r="B424" s="1">
        <f>IF(COUNTBLANK(VoiceSetup!B18),"",VoiceSetup!B18)</f>
        <v>15</v>
      </c>
      <c r="C424" s="7">
        <v>-90</v>
      </c>
      <c r="D424" s="1" t="str">
        <f>""</f>
        <v/>
      </c>
      <c r="E424" s="1" t="str">
        <f>IF(COUNTBLANK(VoiceSetup!D18),"",VoiceSetup!D18)</f>
        <v/>
      </c>
      <c r="F424" s="32" t="str">
        <f>IF(COUNTBLANK(VoiceSetup!G18),"",VoiceSetup!G18)</f>
        <v/>
      </c>
      <c r="G424" s="1" t="str">
        <f>""</f>
        <v/>
      </c>
      <c r="H424" s="11" t="str">
        <f>IF(COUNTBLANK(VoiceSetup!H18),"",VoiceSetup!H18)</f>
        <v/>
      </c>
    </row>
    <row r="425" spans="2:8" x14ac:dyDescent="0.2">
      <c r="B425" s="1">
        <f>IF(COUNTBLANK(VoiceSetup!B19),"",VoiceSetup!B19)</f>
        <v>16</v>
      </c>
      <c r="C425" s="7">
        <v>-90</v>
      </c>
      <c r="D425" s="1" t="str">
        <f>""</f>
        <v/>
      </c>
      <c r="E425" s="1">
        <f>IF(COUNTBLANK(VoiceSetup!D19),"",VoiceSetup!D19)</f>
        <v>3</v>
      </c>
      <c r="F425" s="32">
        <f>IF(COUNTBLANK(VoiceSetup!G19),"",VoiceSetup!G19)</f>
        <v>0</v>
      </c>
      <c r="G425" s="1" t="str">
        <f>""</f>
        <v/>
      </c>
      <c r="H425" s="11">
        <f>IF(COUNTBLANK(VoiceSetup!H19),"",VoiceSetup!H19)</f>
        <v>1</v>
      </c>
    </row>
    <row r="426" spans="2:8" x14ac:dyDescent="0.2">
      <c r="B426" s="1">
        <f>IF(COUNTBLANK(VoiceSetup!B20),"",VoiceSetup!B20)</f>
        <v>17</v>
      </c>
      <c r="C426" s="7">
        <v>-90</v>
      </c>
      <c r="D426" s="1" t="str">
        <f>""</f>
        <v/>
      </c>
      <c r="E426" s="1">
        <f>IF(COUNTBLANK(VoiceSetup!D20),"",VoiceSetup!D20)</f>
        <v>3</v>
      </c>
      <c r="F426" s="32">
        <f>IF(COUNTBLANK(VoiceSetup!G20),"",VoiceSetup!G20)</f>
        <v>1</v>
      </c>
      <c r="G426" s="1" t="str">
        <f>""</f>
        <v/>
      </c>
      <c r="H426" s="11">
        <f>IF(COUNTBLANK(VoiceSetup!H20),"",VoiceSetup!H20)</f>
        <v>1</v>
      </c>
    </row>
    <row r="427" spans="2:8" x14ac:dyDescent="0.2">
      <c r="B427" s="1">
        <f>IF(COUNTBLANK(VoiceSetup!B21),"",VoiceSetup!B21)</f>
        <v>18</v>
      </c>
      <c r="C427" s="7">
        <v>-90</v>
      </c>
      <c r="D427" s="1" t="str">
        <f>""</f>
        <v/>
      </c>
      <c r="E427" s="1" t="str">
        <f>IF(COUNTBLANK(VoiceSetup!D21),"",VoiceSetup!D21)</f>
        <v/>
      </c>
      <c r="F427" s="32" t="str">
        <f>IF(COUNTBLANK(VoiceSetup!G21),"",VoiceSetup!G21)</f>
        <v/>
      </c>
      <c r="G427" s="1" t="str">
        <f>""</f>
        <v/>
      </c>
      <c r="H427" s="11" t="str">
        <f>IF(COUNTBLANK(VoiceSetup!H21),"",VoiceSetup!H21)</f>
        <v/>
      </c>
    </row>
    <row r="428" spans="2:8" x14ac:dyDescent="0.2">
      <c r="B428" s="1">
        <f>IF(COUNTBLANK(VoiceSetup!B22),"",VoiceSetup!B22)</f>
        <v>19</v>
      </c>
      <c r="C428" s="7">
        <v>-90</v>
      </c>
      <c r="D428" s="1" t="str">
        <f>""</f>
        <v/>
      </c>
      <c r="E428" s="1" t="str">
        <f>IF(COUNTBLANK(VoiceSetup!D22),"",VoiceSetup!D22)</f>
        <v/>
      </c>
      <c r="F428" s="32" t="str">
        <f>IF(COUNTBLANK(VoiceSetup!G22),"",VoiceSetup!G22)</f>
        <v/>
      </c>
      <c r="G428" s="1" t="str">
        <f>""</f>
        <v/>
      </c>
      <c r="H428" s="11" t="str">
        <f>IF(COUNTBLANK(VoiceSetup!H22),"",VoiceSetup!H22)</f>
        <v/>
      </c>
    </row>
    <row r="429" spans="2:8" x14ac:dyDescent="0.2">
      <c r="B429" s="1">
        <f>IF(COUNTBLANK(VoiceSetup!B23),"",VoiceSetup!B23)</f>
        <v>20</v>
      </c>
      <c r="C429" s="7">
        <v>-90</v>
      </c>
      <c r="D429" s="1" t="str">
        <f>""</f>
        <v/>
      </c>
      <c r="E429" s="1" t="str">
        <f>IF(COUNTBLANK(VoiceSetup!D23),"",VoiceSetup!D23)</f>
        <v/>
      </c>
      <c r="F429" s="32" t="str">
        <f>IF(COUNTBLANK(VoiceSetup!G23),"",VoiceSetup!G23)</f>
        <v/>
      </c>
      <c r="G429" s="1" t="str">
        <f>""</f>
        <v/>
      </c>
      <c r="H429" s="11" t="str">
        <f>IF(COUNTBLANK(VoiceSetup!H23),"",VoiceSetup!H23)</f>
        <v/>
      </c>
    </row>
    <row r="430" spans="2:8" x14ac:dyDescent="0.2">
      <c r="B430" s="1">
        <f>IF(COUNTBLANK(VoiceSetup!B24),"",VoiceSetup!B24)</f>
        <v>21</v>
      </c>
      <c r="C430" s="7">
        <v>-90</v>
      </c>
      <c r="D430" s="1" t="str">
        <f>""</f>
        <v/>
      </c>
      <c r="E430" s="1" t="str">
        <f>IF(COUNTBLANK(VoiceSetup!D24),"",VoiceSetup!D24)</f>
        <v/>
      </c>
      <c r="F430" s="32" t="str">
        <f>IF(COUNTBLANK(VoiceSetup!G24),"",VoiceSetup!G24)</f>
        <v/>
      </c>
      <c r="G430" s="1" t="str">
        <f>""</f>
        <v/>
      </c>
      <c r="H430" s="11" t="str">
        <f>IF(COUNTBLANK(VoiceSetup!H24),"",VoiceSetup!H24)</f>
        <v/>
      </c>
    </row>
    <row r="431" spans="2:8" x14ac:dyDescent="0.2">
      <c r="B431" s="1">
        <f>IF(COUNTBLANK(VoiceSetup!B25),"",VoiceSetup!B25)</f>
        <v>22</v>
      </c>
      <c r="C431" s="7">
        <v>-90</v>
      </c>
      <c r="D431" s="1" t="str">
        <f>""</f>
        <v/>
      </c>
      <c r="E431" s="1">
        <f>IF(COUNTBLANK(VoiceSetup!D25),"",VoiceSetup!D25)</f>
        <v>4</v>
      </c>
      <c r="F431" s="32">
        <f>IF(COUNTBLANK(VoiceSetup!G25),"",VoiceSetup!G25)</f>
        <v>0</v>
      </c>
      <c r="G431" s="1" t="str">
        <f>""</f>
        <v/>
      </c>
      <c r="H431" s="11">
        <f>IF(COUNTBLANK(VoiceSetup!H25),"",VoiceSetup!H25)</f>
        <v>1</v>
      </c>
    </row>
    <row r="432" spans="2:8" x14ac:dyDescent="0.2">
      <c r="B432" s="1">
        <f>IF(COUNTBLANK(VoiceSetup!B26),"",VoiceSetup!B26)</f>
        <v>23</v>
      </c>
      <c r="C432" s="7">
        <v>-90</v>
      </c>
      <c r="D432" s="1" t="str">
        <f>""</f>
        <v/>
      </c>
      <c r="E432" s="1">
        <f>IF(COUNTBLANK(VoiceSetup!D26),"",VoiceSetup!D26)</f>
        <v>4</v>
      </c>
      <c r="F432" s="32">
        <f>IF(COUNTBLANK(VoiceSetup!G26),"",VoiceSetup!G26)</f>
        <v>1</v>
      </c>
      <c r="G432" s="1" t="str">
        <f>""</f>
        <v/>
      </c>
      <c r="H432" s="11">
        <f>IF(COUNTBLANK(VoiceSetup!H26),"",VoiceSetup!H26)</f>
        <v>1</v>
      </c>
    </row>
    <row r="433" spans="2:8" x14ac:dyDescent="0.2">
      <c r="B433" s="1">
        <f>IF(COUNTBLANK(VoiceSetup!B27),"",VoiceSetup!B27)</f>
        <v>24</v>
      </c>
      <c r="C433" s="7">
        <v>-90</v>
      </c>
      <c r="D433" s="1" t="str">
        <f>""</f>
        <v/>
      </c>
      <c r="E433" s="1">
        <f>IF(COUNTBLANK(VoiceSetup!D27),"",VoiceSetup!D27)</f>
        <v>4</v>
      </c>
      <c r="F433" s="32">
        <f>IF(COUNTBLANK(VoiceSetup!G27),"",VoiceSetup!G27)</f>
        <v>3</v>
      </c>
      <c r="G433" s="1" t="str">
        <f>""</f>
        <v/>
      </c>
      <c r="H433" s="11">
        <f>IF(COUNTBLANK(VoiceSetup!H27),"",VoiceSetup!H27)</f>
        <v>-0.33333333333333331</v>
      </c>
    </row>
    <row r="434" spans="2:8" x14ac:dyDescent="0.2">
      <c r="B434" s="1">
        <f>IF(COUNTBLANK(VoiceSetup!B28),"",VoiceSetup!B28)</f>
        <v>25</v>
      </c>
      <c r="C434" s="7">
        <v>-90</v>
      </c>
      <c r="D434" s="1" t="str">
        <f>""</f>
        <v/>
      </c>
      <c r="E434" s="1" t="str">
        <f>IF(COUNTBLANK(VoiceSetup!D28),"",VoiceSetup!D28)</f>
        <v/>
      </c>
      <c r="F434" s="32" t="str">
        <f>IF(COUNTBLANK(VoiceSetup!G28),"",VoiceSetup!G28)</f>
        <v/>
      </c>
      <c r="G434" s="1" t="str">
        <f>""</f>
        <v/>
      </c>
      <c r="H434" s="11" t="str">
        <f>IF(COUNTBLANK(VoiceSetup!H28),"",VoiceSetup!H28)</f>
        <v/>
      </c>
    </row>
    <row r="435" spans="2:8" x14ac:dyDescent="0.2">
      <c r="B435" s="1">
        <f>IF(COUNTBLANK(VoiceSetup!B29),"",VoiceSetup!B29)</f>
        <v>26</v>
      </c>
      <c r="C435" s="7">
        <v>-90</v>
      </c>
      <c r="D435" s="1" t="str">
        <f>""</f>
        <v/>
      </c>
      <c r="E435" s="1" t="str">
        <f>IF(COUNTBLANK(VoiceSetup!D29),"",VoiceSetup!D29)</f>
        <v/>
      </c>
      <c r="F435" s="32" t="str">
        <f>IF(COUNTBLANK(VoiceSetup!G29),"",VoiceSetup!G29)</f>
        <v/>
      </c>
      <c r="G435" s="1" t="str">
        <f>""</f>
        <v/>
      </c>
      <c r="H435" s="11" t="str">
        <f>IF(COUNTBLANK(VoiceSetup!H29),"",VoiceSetup!H29)</f>
        <v/>
      </c>
    </row>
    <row r="436" spans="2:8" x14ac:dyDescent="0.2">
      <c r="B436" s="1">
        <f>IF(COUNTBLANK(VoiceSetup!B30),"",VoiceSetup!B30)</f>
        <v>27</v>
      </c>
      <c r="C436" s="7">
        <v>-90</v>
      </c>
      <c r="D436" s="1" t="str">
        <f>""</f>
        <v/>
      </c>
      <c r="E436" s="1" t="str">
        <f>IF(COUNTBLANK(VoiceSetup!D30),"",VoiceSetup!D30)</f>
        <v/>
      </c>
      <c r="F436" s="32" t="str">
        <f>IF(COUNTBLANK(VoiceSetup!G30),"",VoiceSetup!G30)</f>
        <v/>
      </c>
      <c r="G436" s="1" t="str">
        <f>""</f>
        <v/>
      </c>
      <c r="H436" s="11" t="str">
        <f>IF(COUNTBLANK(VoiceSetup!H30),"",VoiceSetup!H30)</f>
        <v/>
      </c>
    </row>
    <row r="437" spans="2:8" x14ac:dyDescent="0.2">
      <c r="B437" s="1">
        <f>IF(COUNTBLANK(VoiceSetup!B31),"",VoiceSetup!B31)</f>
        <v>28</v>
      </c>
      <c r="C437" s="7">
        <v>-90</v>
      </c>
      <c r="D437" s="1" t="str">
        <f>""</f>
        <v/>
      </c>
      <c r="E437" s="1">
        <f>IF(COUNTBLANK(VoiceSetup!D31),"",VoiceSetup!D31)</f>
        <v>6</v>
      </c>
      <c r="F437" s="32">
        <f>IF(COUNTBLANK(VoiceSetup!G31),"",VoiceSetup!G31)</f>
        <v>0</v>
      </c>
      <c r="G437" s="1" t="str">
        <f>""</f>
        <v/>
      </c>
      <c r="H437" s="11">
        <f>IF(COUNTBLANK(VoiceSetup!H31),"",VoiceSetup!H31)</f>
        <v>0</v>
      </c>
    </row>
    <row r="438" spans="2:8" x14ac:dyDescent="0.2">
      <c r="B438" s="1">
        <f>IF(COUNTBLANK(VoiceSetup!B32),"",VoiceSetup!B32)</f>
        <v>29</v>
      </c>
      <c r="C438" s="7">
        <v>-90</v>
      </c>
      <c r="D438" s="1" t="str">
        <f>""</f>
        <v/>
      </c>
      <c r="E438" s="1">
        <f>IF(COUNTBLANK(VoiceSetup!D32),"",VoiceSetup!D32)</f>
        <v>6</v>
      </c>
      <c r="F438" s="32">
        <f>IF(COUNTBLANK(VoiceSetup!G32),"",VoiceSetup!G32)</f>
        <v>1</v>
      </c>
      <c r="G438" s="1" t="str">
        <f>""</f>
        <v/>
      </c>
      <c r="H438" s="11">
        <f>IF(COUNTBLANK(VoiceSetup!H32),"",VoiceSetup!H32)</f>
        <v>1</v>
      </c>
    </row>
    <row r="439" spans="2:8" x14ac:dyDescent="0.2">
      <c r="B439" s="1">
        <f>IF(COUNTBLANK(VoiceSetup!B33),"",VoiceSetup!B33)</f>
        <v>30</v>
      </c>
      <c r="C439" s="7">
        <v>-90</v>
      </c>
      <c r="D439" s="1" t="str">
        <f>""</f>
        <v/>
      </c>
      <c r="E439" s="1">
        <f>IF(COUNTBLANK(VoiceSetup!D33),"",VoiceSetup!D33)</f>
        <v>6</v>
      </c>
      <c r="F439" s="32">
        <f>IF(COUNTBLANK(VoiceSetup!G33),"",VoiceSetup!G33)</f>
        <v>1.01</v>
      </c>
      <c r="G439" s="1" t="str">
        <f>""</f>
        <v/>
      </c>
      <c r="H439" s="11">
        <f>IF(COUNTBLANK(VoiceSetup!H33),"",VoiceSetup!H33)</f>
        <v>1</v>
      </c>
    </row>
    <row r="440" spans="2:8" x14ac:dyDescent="0.2">
      <c r="B440" s="1">
        <f>IF(COUNTBLANK(VoiceSetup!B34),"",VoiceSetup!B34)</f>
        <v>31</v>
      </c>
      <c r="C440" s="7">
        <v>-90</v>
      </c>
      <c r="D440" s="1" t="str">
        <f>""</f>
        <v/>
      </c>
      <c r="E440" s="1">
        <f>IF(COUNTBLANK(VoiceSetup!D34),"",VoiceSetup!D34)</f>
        <v>6</v>
      </c>
      <c r="F440" s="32">
        <f>IF(COUNTBLANK(VoiceSetup!G34),"",VoiceSetup!G34)</f>
        <v>2.41</v>
      </c>
      <c r="G440" s="1" t="str">
        <f>""</f>
        <v/>
      </c>
      <c r="H440" s="11">
        <f>IF(COUNTBLANK(VoiceSetup!H34),"",VoiceSetup!H34)</f>
        <v>0.5</v>
      </c>
    </row>
    <row r="441" spans="2:8" x14ac:dyDescent="0.2">
      <c r="B441" s="1">
        <f>IF(COUNTBLANK(VoiceSetup!B35),"",VoiceSetup!B35)</f>
        <v>32</v>
      </c>
      <c r="C441" s="7">
        <v>-90</v>
      </c>
      <c r="D441" s="1" t="str">
        <f>""</f>
        <v/>
      </c>
      <c r="E441" s="1">
        <f>IF(COUNTBLANK(VoiceSetup!D35),"",VoiceSetup!D35)</f>
        <v>6</v>
      </c>
      <c r="F441" s="32">
        <f>IF(COUNTBLANK(VoiceSetup!G35),"",VoiceSetup!G35)</f>
        <v>2.63</v>
      </c>
      <c r="G441" s="1" t="str">
        <f>""</f>
        <v/>
      </c>
      <c r="H441" s="11">
        <f>IF(COUNTBLANK(VoiceSetup!H35),"",VoiceSetup!H35)</f>
        <v>0.4</v>
      </c>
    </row>
    <row r="442" spans="2:8" x14ac:dyDescent="0.2">
      <c r="B442" s="1">
        <f>IF(COUNTBLANK(VoiceSetup!B36),"",VoiceSetup!B36)</f>
        <v>33</v>
      </c>
      <c r="C442" s="7">
        <v>-90</v>
      </c>
      <c r="D442" s="1" t="str">
        <f>""</f>
        <v/>
      </c>
      <c r="E442" s="1">
        <f>IF(COUNTBLANK(VoiceSetup!D36),"",VoiceSetup!D36)</f>
        <v>6</v>
      </c>
      <c r="F442" s="32">
        <f>IF(COUNTBLANK(VoiceSetup!G36),"",VoiceSetup!G36)</f>
        <v>4.21</v>
      </c>
      <c r="G442" s="1" t="str">
        <f>""</f>
        <v/>
      </c>
      <c r="H442" s="11">
        <f>IF(COUNTBLANK(VoiceSetup!H36),"",VoiceSetup!H36)</f>
        <v>0.4</v>
      </c>
    </row>
    <row r="443" spans="2:8" x14ac:dyDescent="0.2">
      <c r="B443" s="1">
        <f>IF(COUNTBLANK(VoiceSetup!B37),"",VoiceSetup!B37)</f>
        <v>34</v>
      </c>
      <c r="C443" s="7">
        <v>-90</v>
      </c>
      <c r="D443" s="1" t="str">
        <f>""</f>
        <v/>
      </c>
      <c r="E443" s="1">
        <f>IF(COUNTBLANK(VoiceSetup!D37),"",VoiceSetup!D37)</f>
        <v>6</v>
      </c>
      <c r="F443" s="32">
        <f>IF(COUNTBLANK(VoiceSetup!G37),"",VoiceSetup!G37)</f>
        <v>5.93</v>
      </c>
      <c r="G443" s="1" t="str">
        <f>""</f>
        <v/>
      </c>
      <c r="H443" s="11">
        <f>IF(COUNTBLANK(VoiceSetup!H37),"",VoiceSetup!H37)</f>
        <v>0.35</v>
      </c>
    </row>
    <row r="444" spans="2:8" x14ac:dyDescent="0.2">
      <c r="B444" s="1">
        <f>IF(COUNTBLANK(VoiceSetup!B38),"",VoiceSetup!B38)</f>
        <v>35</v>
      </c>
      <c r="C444" s="7">
        <v>-90</v>
      </c>
      <c r="D444" s="1" t="str">
        <f>""</f>
        <v/>
      </c>
      <c r="E444" s="1">
        <f>IF(COUNTBLANK(VoiceSetup!D38),"",VoiceSetup!D38)</f>
        <v>6</v>
      </c>
      <c r="F444" s="32">
        <f>IF(COUNTBLANK(VoiceSetup!G38),"",VoiceSetup!G38)</f>
        <v>7.27</v>
      </c>
      <c r="G444" s="1" t="str">
        <f>""</f>
        <v/>
      </c>
      <c r="H444" s="11">
        <f>IF(COUNTBLANK(VoiceSetup!H38),"",VoiceSetup!H38)</f>
        <v>0.3</v>
      </c>
    </row>
    <row r="445" spans="2:8" x14ac:dyDescent="0.2">
      <c r="B445" s="1">
        <f>IF(COUNTBLANK(VoiceSetup!B39),"",VoiceSetup!B39)</f>
        <v>36</v>
      </c>
      <c r="C445" s="7">
        <v>-90</v>
      </c>
      <c r="D445" s="1" t="str">
        <f>""</f>
        <v/>
      </c>
      <c r="E445" s="1">
        <f>IF(COUNTBLANK(VoiceSetup!D39),"",VoiceSetup!D39)</f>
        <v>6</v>
      </c>
      <c r="F445" s="32">
        <f>IF(COUNTBLANK(VoiceSetup!G39),"",VoiceSetup!G39)</f>
        <v>9.77</v>
      </c>
      <c r="G445" s="1" t="str">
        <f>""</f>
        <v/>
      </c>
      <c r="H445" s="11">
        <f>IF(COUNTBLANK(VoiceSetup!H39),"",VoiceSetup!H39)</f>
        <v>0.25</v>
      </c>
    </row>
    <row r="446" spans="2:8" x14ac:dyDescent="0.2">
      <c r="B446" s="1">
        <f>IF(COUNTBLANK(VoiceSetup!B40),"",VoiceSetup!B40)</f>
        <v>37</v>
      </c>
      <c r="C446" s="7">
        <v>-90</v>
      </c>
      <c r="D446" s="1" t="str">
        <f>""</f>
        <v/>
      </c>
      <c r="E446" s="1" t="str">
        <f>IF(COUNTBLANK(VoiceSetup!D40),"",VoiceSetup!D40)</f>
        <v/>
      </c>
      <c r="F446" s="32" t="str">
        <f>IF(COUNTBLANK(VoiceSetup!G40),"",VoiceSetup!G40)</f>
        <v/>
      </c>
      <c r="G446" s="1" t="str">
        <f>""</f>
        <v/>
      </c>
      <c r="H446" s="11" t="str">
        <f>IF(COUNTBLANK(VoiceSetup!H40),"",VoiceSetup!H40)</f>
        <v/>
      </c>
    </row>
    <row r="447" spans="2:8" x14ac:dyDescent="0.2">
      <c r="B447" s="1">
        <f>IF(COUNTBLANK(VoiceSetup!B41),"",VoiceSetup!B41)</f>
        <v>38</v>
      </c>
      <c r="C447" s="7">
        <v>-90</v>
      </c>
      <c r="D447" s="1" t="str">
        <f>""</f>
        <v/>
      </c>
      <c r="E447" s="1" t="str">
        <f>IF(COUNTBLANK(VoiceSetup!D41),"",VoiceSetup!D41)</f>
        <v/>
      </c>
      <c r="F447" s="32" t="str">
        <f>IF(COUNTBLANK(VoiceSetup!G41),"",VoiceSetup!G41)</f>
        <v/>
      </c>
      <c r="G447" s="1" t="str">
        <f>""</f>
        <v/>
      </c>
      <c r="H447" s="11" t="str">
        <f>IF(COUNTBLANK(VoiceSetup!H41),"",VoiceSetup!H41)</f>
        <v/>
      </c>
    </row>
    <row r="448" spans="2:8" x14ac:dyDescent="0.2">
      <c r="B448" s="1">
        <f>IF(COUNTBLANK(VoiceSetup!B42),"",VoiceSetup!B42)</f>
        <v>39</v>
      </c>
      <c r="C448" s="7">
        <v>-90</v>
      </c>
      <c r="D448" s="1" t="str">
        <f>""</f>
        <v/>
      </c>
      <c r="E448" s="1" t="str">
        <f>IF(COUNTBLANK(VoiceSetup!D42),"",VoiceSetup!D42)</f>
        <v/>
      </c>
      <c r="F448" s="32" t="str">
        <f>IF(COUNTBLANK(VoiceSetup!G42),"",VoiceSetup!G42)</f>
        <v/>
      </c>
      <c r="G448" s="1" t="str">
        <f>""</f>
        <v/>
      </c>
      <c r="H448" s="11" t="str">
        <f>IF(COUNTBLANK(VoiceSetup!H42),"",VoiceSetup!H42)</f>
        <v/>
      </c>
    </row>
    <row r="449" spans="2:8" x14ac:dyDescent="0.2">
      <c r="B449" s="1">
        <f>IF(COUNTBLANK(VoiceSetup!B43),"",VoiceSetup!B43)</f>
        <v>40</v>
      </c>
      <c r="C449" s="7">
        <v>-90</v>
      </c>
      <c r="D449" s="1" t="str">
        <f>""</f>
        <v/>
      </c>
      <c r="E449" s="1">
        <f>IF(COUNTBLANK(VoiceSetup!D43),"",VoiceSetup!D43)</f>
        <v>7</v>
      </c>
      <c r="F449" s="32">
        <f>IF(COUNTBLANK(VoiceSetup!G43),"",VoiceSetup!G43)</f>
        <v>0</v>
      </c>
      <c r="G449" s="1" t="str">
        <f>""</f>
        <v/>
      </c>
      <c r="H449" s="11">
        <f>IF(COUNTBLANK(VoiceSetup!H43),"",VoiceSetup!H43)</f>
        <v>1</v>
      </c>
    </row>
    <row r="450" spans="2:8" x14ac:dyDescent="0.2">
      <c r="B450" s="1">
        <f>IF(COUNTBLANK(VoiceSetup!B44),"",VoiceSetup!B44)</f>
        <v>41</v>
      </c>
      <c r="C450" s="7">
        <v>-90</v>
      </c>
      <c r="D450" s="1" t="str">
        <f>""</f>
        <v/>
      </c>
      <c r="E450" s="1">
        <f>IF(COUNTBLANK(VoiceSetup!D44),"",VoiceSetup!D44)</f>
        <v>7</v>
      </c>
      <c r="F450" s="32">
        <f>IF(COUNTBLANK(VoiceSetup!G44),"",VoiceSetup!G44)</f>
        <v>1</v>
      </c>
      <c r="G450" s="1" t="str">
        <f>""</f>
        <v/>
      </c>
      <c r="H450" s="11">
        <f>IF(COUNTBLANK(VoiceSetup!H44),"",VoiceSetup!H44)</f>
        <v>0.5</v>
      </c>
    </row>
    <row r="451" spans="2:8" x14ac:dyDescent="0.2">
      <c r="B451" s="1">
        <f>IF(COUNTBLANK(VoiceSetup!B45),"",VoiceSetup!B45)</f>
        <v>42</v>
      </c>
      <c r="C451" s="7">
        <v>-90</v>
      </c>
      <c r="D451" s="1" t="str">
        <f>""</f>
        <v/>
      </c>
      <c r="E451" s="1">
        <f>IF(COUNTBLANK(VoiceSetup!D45),"",VoiceSetup!D45)</f>
        <v>7</v>
      </c>
      <c r="F451" s="32">
        <f>IF(COUNTBLANK(VoiceSetup!G45),"",VoiceSetup!G45)</f>
        <v>1.0333333333333334</v>
      </c>
      <c r="G451" s="1" t="str">
        <f>""</f>
        <v/>
      </c>
      <c r="H451" s="11">
        <f>IF(COUNTBLANK(VoiceSetup!H45),"",VoiceSetup!H45)</f>
        <v>0.3</v>
      </c>
    </row>
    <row r="452" spans="2:8" x14ac:dyDescent="0.2">
      <c r="B452" s="1">
        <f>IF(COUNTBLANK(VoiceSetup!B46),"",VoiceSetup!B46)</f>
        <v>43</v>
      </c>
      <c r="C452" s="7">
        <v>-90</v>
      </c>
      <c r="D452" s="1" t="str">
        <f>""</f>
        <v/>
      </c>
      <c r="E452" s="1">
        <f>IF(COUNTBLANK(VoiceSetup!D46),"",VoiceSetup!D46)</f>
        <v>7</v>
      </c>
      <c r="F452" s="32">
        <f>IF(COUNTBLANK(VoiceSetup!G46),"",VoiceSetup!G46)</f>
        <v>1.2333333333333334</v>
      </c>
      <c r="G452" s="1" t="str">
        <f>""</f>
        <v/>
      </c>
      <c r="H452" s="11">
        <f>IF(COUNTBLANK(VoiceSetup!H46),"",VoiceSetup!H46)</f>
        <v>0.5</v>
      </c>
    </row>
    <row r="453" spans="2:8" x14ac:dyDescent="0.2">
      <c r="B453" s="1">
        <f>IF(COUNTBLANK(VoiceSetup!B47),"",VoiceSetup!B47)</f>
        <v>44</v>
      </c>
      <c r="C453" s="7">
        <v>-90</v>
      </c>
      <c r="D453" s="1" t="str">
        <f>""</f>
        <v/>
      </c>
      <c r="E453" s="1">
        <f>IF(COUNTBLANK(VoiceSetup!D47),"",VoiceSetup!D47)</f>
        <v>7</v>
      </c>
      <c r="F453" s="32">
        <f>IF(COUNTBLANK(VoiceSetup!G47),"",VoiceSetup!G47)</f>
        <v>1.3666666666666667</v>
      </c>
      <c r="G453" s="1" t="str">
        <f>""</f>
        <v/>
      </c>
      <c r="H453" s="11">
        <f>IF(COUNTBLANK(VoiceSetup!H47),"",VoiceSetup!H47)</f>
        <v>0.3</v>
      </c>
    </row>
    <row r="454" spans="2:8" x14ac:dyDescent="0.2">
      <c r="B454" s="1">
        <f>IF(COUNTBLANK(VoiceSetup!B48),"",VoiceSetup!B48)</f>
        <v>45</v>
      </c>
      <c r="C454" s="7">
        <v>-90</v>
      </c>
      <c r="D454" s="1" t="str">
        <f>""</f>
        <v/>
      </c>
      <c r="E454" s="1">
        <f>IF(COUNTBLANK(VoiceSetup!D48),"",VoiceSetup!D48)</f>
        <v>7</v>
      </c>
      <c r="F454" s="32">
        <f>IF(COUNTBLANK(VoiceSetup!G48),"",VoiceSetup!G48)</f>
        <v>1.4333333333333333</v>
      </c>
      <c r="G454" s="1" t="str">
        <f>""</f>
        <v/>
      </c>
      <c r="H454" s="11">
        <f>IF(COUNTBLANK(VoiceSetup!H48),"",VoiceSetup!H48)</f>
        <v>0.5</v>
      </c>
    </row>
    <row r="455" spans="2:8" x14ac:dyDescent="0.2">
      <c r="B455" s="1">
        <f>IF(COUNTBLANK(VoiceSetup!B49),"",VoiceSetup!B49)</f>
        <v>46</v>
      </c>
      <c r="C455" s="7">
        <v>-90</v>
      </c>
      <c r="D455" s="1" t="str">
        <f>""</f>
        <v/>
      </c>
      <c r="E455" s="1">
        <f>IF(COUNTBLANK(VoiceSetup!D49),"",VoiceSetup!D49)</f>
        <v>7</v>
      </c>
      <c r="F455" s="32">
        <f>IF(COUNTBLANK(VoiceSetup!G49),"",VoiceSetup!G49)</f>
        <v>1.5666666666666667</v>
      </c>
      <c r="G455" s="1" t="str">
        <f>""</f>
        <v/>
      </c>
      <c r="H455" s="11">
        <f>IF(COUNTBLANK(VoiceSetup!H49),"",VoiceSetup!H49)</f>
        <v>0.3</v>
      </c>
    </row>
    <row r="456" spans="2:8" x14ac:dyDescent="0.2">
      <c r="B456" s="1">
        <f>IF(COUNTBLANK(VoiceSetup!B50),"",VoiceSetup!B50)</f>
        <v>47</v>
      </c>
      <c r="C456" s="7">
        <v>-90</v>
      </c>
      <c r="D456" s="1" t="str">
        <f>""</f>
        <v/>
      </c>
      <c r="E456" s="1">
        <f>IF(COUNTBLANK(VoiceSetup!D50),"",VoiceSetup!D50)</f>
        <v>7</v>
      </c>
      <c r="F456" s="32">
        <f>IF(COUNTBLANK(VoiceSetup!G50),"",VoiceSetup!G50)</f>
        <v>1.7666666666666666</v>
      </c>
      <c r="G456" s="1" t="str">
        <f>""</f>
        <v/>
      </c>
      <c r="H456" s="11">
        <f>IF(COUNTBLANK(VoiceSetup!H50),"",VoiceSetup!H50)</f>
        <v>0.5</v>
      </c>
    </row>
    <row r="457" spans="2:8" x14ac:dyDescent="0.2">
      <c r="B457" s="1">
        <f>IF(COUNTBLANK(VoiceSetup!B51),"",VoiceSetup!B51)</f>
        <v>48</v>
      </c>
      <c r="C457" s="7">
        <v>-90</v>
      </c>
      <c r="D457" s="1" t="str">
        <f>""</f>
        <v/>
      </c>
      <c r="E457" s="1">
        <f>IF(COUNTBLANK(VoiceSetup!D51),"",VoiceSetup!D51)</f>
        <v>7</v>
      </c>
      <c r="F457" s="32">
        <f>IF(COUNTBLANK(VoiceSetup!G51),"",VoiceSetup!G51)</f>
        <v>1.9666666666666666</v>
      </c>
      <c r="G457" s="1" t="str">
        <f>""</f>
        <v/>
      </c>
      <c r="H457" s="11">
        <f>IF(COUNTBLANK(VoiceSetup!H51),"",VoiceSetup!H51)</f>
        <v>0.3</v>
      </c>
    </row>
    <row r="458" spans="2:8" x14ac:dyDescent="0.2">
      <c r="B458" s="1">
        <f>IF(COUNTBLANK(VoiceSetup!B52),"",VoiceSetup!B52)</f>
        <v>49</v>
      </c>
      <c r="C458" s="7">
        <v>-90</v>
      </c>
      <c r="D458" s="1" t="str">
        <f>""</f>
        <v/>
      </c>
      <c r="E458" s="1">
        <f>IF(COUNTBLANK(VoiceSetup!D52),"",VoiceSetup!D52)</f>
        <v>7</v>
      </c>
      <c r="F458" s="32">
        <f>IF(COUNTBLANK(VoiceSetup!G52),"",VoiceSetup!G52)</f>
        <v>2.0333333333333332</v>
      </c>
      <c r="G458" s="1" t="str">
        <f>""</f>
        <v/>
      </c>
      <c r="H458" s="11">
        <f>IF(COUNTBLANK(VoiceSetup!H52),"",VoiceSetup!H52)</f>
        <v>0.5</v>
      </c>
    </row>
    <row r="459" spans="2:8" x14ac:dyDescent="0.2">
      <c r="B459" s="1">
        <f>IF(COUNTBLANK(VoiceSetup!B53),"",VoiceSetup!B53)</f>
        <v>50</v>
      </c>
      <c r="C459" s="7">
        <v>-90</v>
      </c>
      <c r="D459" s="1" t="str">
        <f>""</f>
        <v/>
      </c>
      <c r="E459" s="1">
        <f>IF(COUNTBLANK(VoiceSetup!D53),"",VoiceSetup!D53)</f>
        <v>7</v>
      </c>
      <c r="F459" s="32">
        <f>IF(COUNTBLANK(VoiceSetup!G53),"",VoiceSetup!G53)</f>
        <v>2.2333333333333334</v>
      </c>
      <c r="G459" s="1" t="str">
        <f>""</f>
        <v/>
      </c>
      <c r="H459" s="11">
        <f>IF(COUNTBLANK(VoiceSetup!H53),"",VoiceSetup!H53)</f>
        <v>0.3</v>
      </c>
    </row>
    <row r="460" spans="2:8" x14ac:dyDescent="0.2">
      <c r="B460" s="1">
        <f>IF(COUNTBLANK(VoiceSetup!B54),"",VoiceSetup!B54)</f>
        <v>51</v>
      </c>
      <c r="C460" s="7">
        <v>-90</v>
      </c>
      <c r="D460" s="1" t="str">
        <f>""</f>
        <v/>
      </c>
      <c r="E460" s="1">
        <f>IF(COUNTBLANK(VoiceSetup!D54),"",VoiceSetup!D54)</f>
        <v>7</v>
      </c>
      <c r="F460" s="32">
        <f>IF(COUNTBLANK(VoiceSetup!G54),"",VoiceSetup!G54)</f>
        <v>2.3666666666666667</v>
      </c>
      <c r="G460" s="1" t="str">
        <f>""</f>
        <v/>
      </c>
      <c r="H460" s="11">
        <f>IF(COUNTBLANK(VoiceSetup!H54),"",VoiceSetup!H54)</f>
        <v>0.5</v>
      </c>
    </row>
    <row r="461" spans="2:8" x14ac:dyDescent="0.2">
      <c r="B461" s="1">
        <f>IF(COUNTBLANK(VoiceSetup!B55),"",VoiceSetup!B55)</f>
        <v>52</v>
      </c>
      <c r="C461" s="7">
        <v>-90</v>
      </c>
      <c r="D461" s="1" t="str">
        <f>""</f>
        <v/>
      </c>
      <c r="E461" s="1">
        <f>IF(COUNTBLANK(VoiceSetup!D55),"",VoiceSetup!D55)</f>
        <v>7</v>
      </c>
      <c r="F461" s="32">
        <f>IF(COUNTBLANK(VoiceSetup!G55),"",VoiceSetup!G55)</f>
        <v>2.4333333333333331</v>
      </c>
      <c r="G461" s="1" t="str">
        <f>""</f>
        <v/>
      </c>
      <c r="H461" s="11">
        <f>IF(COUNTBLANK(VoiceSetup!H55),"",VoiceSetup!H55)</f>
        <v>0.3</v>
      </c>
    </row>
    <row r="462" spans="2:8" x14ac:dyDescent="0.2">
      <c r="B462" s="1">
        <f>IF(COUNTBLANK(VoiceSetup!B56),"",VoiceSetup!B56)</f>
        <v>53</v>
      </c>
      <c r="C462" s="7">
        <v>-90</v>
      </c>
      <c r="D462" s="1" t="str">
        <f>""</f>
        <v/>
      </c>
      <c r="E462" s="1" t="str">
        <f>IF(COUNTBLANK(VoiceSetup!D56),"",VoiceSetup!D56)</f>
        <v/>
      </c>
      <c r="F462" s="32" t="str">
        <f>IF(COUNTBLANK(VoiceSetup!G56),"",VoiceSetup!G56)</f>
        <v/>
      </c>
      <c r="G462" s="1" t="str">
        <f>""</f>
        <v/>
      </c>
      <c r="H462" s="11" t="str">
        <f>IF(COUNTBLANK(VoiceSetup!H56),"",VoiceSetup!H56)</f>
        <v/>
      </c>
    </row>
    <row r="463" spans="2:8" x14ac:dyDescent="0.2">
      <c r="B463" s="1">
        <f>IF(COUNTBLANK(VoiceSetup!B57),"",VoiceSetup!B57)</f>
        <v>54</v>
      </c>
      <c r="C463" s="7">
        <v>-90</v>
      </c>
      <c r="D463" s="1" t="str">
        <f>""</f>
        <v/>
      </c>
      <c r="E463" s="1" t="str">
        <f>IF(COUNTBLANK(VoiceSetup!D57),"",VoiceSetup!D57)</f>
        <v/>
      </c>
      <c r="F463" s="32" t="str">
        <f>IF(COUNTBLANK(VoiceSetup!G57),"",VoiceSetup!G57)</f>
        <v/>
      </c>
      <c r="G463" s="1" t="str">
        <f>""</f>
        <v/>
      </c>
      <c r="H463" s="11" t="str">
        <f>IF(COUNTBLANK(VoiceSetup!H57),"",VoiceSetup!H57)</f>
        <v/>
      </c>
    </row>
    <row r="464" spans="2:8" x14ac:dyDescent="0.2">
      <c r="B464" s="1">
        <f>IF(COUNTBLANK(VoiceSetup!B58),"",VoiceSetup!B58)</f>
        <v>55</v>
      </c>
      <c r="C464" s="7">
        <v>-90</v>
      </c>
      <c r="D464" s="1" t="str">
        <f>""</f>
        <v/>
      </c>
      <c r="E464" s="1" t="str">
        <f>IF(COUNTBLANK(VoiceSetup!D58),"",VoiceSetup!D58)</f>
        <v/>
      </c>
      <c r="F464" s="32" t="str">
        <f>IF(COUNTBLANK(VoiceSetup!G58),"",VoiceSetup!G58)</f>
        <v/>
      </c>
      <c r="G464" s="1" t="str">
        <f>""</f>
        <v/>
      </c>
      <c r="H464" s="11" t="str">
        <f>IF(COUNTBLANK(VoiceSetup!H58),"",VoiceSetup!H58)</f>
        <v/>
      </c>
    </row>
    <row r="465" spans="2:8" x14ac:dyDescent="0.2">
      <c r="B465" s="1">
        <f>IF(COUNTBLANK(VoiceSetup!B59),"",VoiceSetup!B59)</f>
        <v>56</v>
      </c>
      <c r="C465" s="7">
        <v>-90</v>
      </c>
      <c r="D465" s="1" t="str">
        <f>""</f>
        <v/>
      </c>
      <c r="E465" s="1" t="str">
        <f>IF(COUNTBLANK(VoiceSetup!D59),"",VoiceSetup!D59)</f>
        <v/>
      </c>
      <c r="F465" s="32" t="str">
        <f>IF(COUNTBLANK(VoiceSetup!G59),"",VoiceSetup!G59)</f>
        <v/>
      </c>
      <c r="G465" s="1" t="str">
        <f>""</f>
        <v/>
      </c>
      <c r="H465" s="11" t="str">
        <f>IF(COUNTBLANK(VoiceSetup!H59),"",VoiceSetup!H59)</f>
        <v/>
      </c>
    </row>
    <row r="466" spans="2:8" x14ac:dyDescent="0.2">
      <c r="B466" s="1">
        <f>IF(COUNTBLANK(VoiceSetup!B60),"",VoiceSetup!B60)</f>
        <v>57</v>
      </c>
      <c r="C466" s="7">
        <v>-90</v>
      </c>
      <c r="D466" s="1" t="str">
        <f>""</f>
        <v/>
      </c>
      <c r="E466" s="1" t="str">
        <f>IF(COUNTBLANK(VoiceSetup!D60),"",VoiceSetup!D60)</f>
        <v/>
      </c>
      <c r="F466" s="32" t="str">
        <f>IF(COUNTBLANK(VoiceSetup!G60),"",VoiceSetup!G60)</f>
        <v/>
      </c>
      <c r="G466" s="1" t="str">
        <f>""</f>
        <v/>
      </c>
      <c r="H466" s="11" t="str">
        <f>IF(COUNTBLANK(VoiceSetup!H60),"",VoiceSetup!H60)</f>
        <v/>
      </c>
    </row>
    <row r="467" spans="2:8" x14ac:dyDescent="0.2">
      <c r="B467" s="1">
        <f>IF(COUNTBLANK(VoiceSetup!B61),"",VoiceSetup!B61)</f>
        <v>58</v>
      </c>
      <c r="C467" s="7">
        <v>-90</v>
      </c>
      <c r="D467" s="1" t="str">
        <f>""</f>
        <v/>
      </c>
      <c r="E467" s="1" t="str">
        <f>IF(COUNTBLANK(VoiceSetup!D61),"",VoiceSetup!D61)</f>
        <v/>
      </c>
      <c r="F467" s="32" t="str">
        <f>IF(COUNTBLANK(VoiceSetup!G61),"",VoiceSetup!G61)</f>
        <v/>
      </c>
      <c r="G467" s="1" t="str">
        <f>""</f>
        <v/>
      </c>
      <c r="H467" s="11" t="str">
        <f>IF(COUNTBLANK(VoiceSetup!H61),"",VoiceSetup!H61)</f>
        <v/>
      </c>
    </row>
    <row r="468" spans="2:8" x14ac:dyDescent="0.2">
      <c r="B468" s="1">
        <f>IF(COUNTBLANK(VoiceSetup!B62),"",VoiceSetup!B62)</f>
        <v>59</v>
      </c>
      <c r="C468" s="7">
        <v>-90</v>
      </c>
      <c r="D468" s="1" t="str">
        <f>""</f>
        <v/>
      </c>
      <c r="E468" s="1" t="str">
        <f>IF(COUNTBLANK(VoiceSetup!D62),"",VoiceSetup!D62)</f>
        <v/>
      </c>
      <c r="F468" s="32" t="str">
        <f>IF(COUNTBLANK(VoiceSetup!G62),"",VoiceSetup!G62)</f>
        <v/>
      </c>
      <c r="G468" s="1" t="str">
        <f>""</f>
        <v/>
      </c>
      <c r="H468" s="11" t="str">
        <f>IF(COUNTBLANK(VoiceSetup!H62),"",VoiceSetup!H62)</f>
        <v/>
      </c>
    </row>
    <row r="469" spans="2:8" x14ac:dyDescent="0.2">
      <c r="B469" s="1">
        <f>IF(COUNTBLANK(VoiceSetup!B63),"",VoiceSetup!B63)</f>
        <v>60</v>
      </c>
      <c r="C469" s="7">
        <v>-90</v>
      </c>
      <c r="D469" s="1" t="str">
        <f>""</f>
        <v/>
      </c>
      <c r="E469" s="1" t="str">
        <f>IF(COUNTBLANK(VoiceSetup!D63),"",VoiceSetup!D63)</f>
        <v/>
      </c>
      <c r="F469" s="32" t="str">
        <f>IF(COUNTBLANK(VoiceSetup!G63),"",VoiceSetup!G63)</f>
        <v/>
      </c>
      <c r="G469" s="1" t="str">
        <f>""</f>
        <v/>
      </c>
      <c r="H469" s="11" t="str">
        <f>IF(COUNTBLANK(VoiceSetup!H63),"",VoiceSetup!H63)</f>
        <v/>
      </c>
    </row>
    <row r="470" spans="2:8" x14ac:dyDescent="0.2">
      <c r="B470" s="1">
        <f>IF(COUNTBLANK(VoiceSetup!B64),"",VoiceSetup!B64)</f>
        <v>61</v>
      </c>
      <c r="C470" s="7">
        <v>-90</v>
      </c>
      <c r="D470" s="1" t="str">
        <f>""</f>
        <v/>
      </c>
      <c r="E470" s="1" t="str">
        <f>IF(COUNTBLANK(VoiceSetup!D64),"",VoiceSetup!D64)</f>
        <v/>
      </c>
      <c r="F470" s="32" t="str">
        <f>IF(COUNTBLANK(VoiceSetup!G64),"",VoiceSetup!G64)</f>
        <v/>
      </c>
      <c r="G470" s="1" t="str">
        <f>""</f>
        <v/>
      </c>
      <c r="H470" s="11" t="str">
        <f>IF(COUNTBLANK(VoiceSetup!H64),"",VoiceSetup!H64)</f>
        <v/>
      </c>
    </row>
    <row r="471" spans="2:8" x14ac:dyDescent="0.2">
      <c r="B471" s="1">
        <f>IF(COUNTBLANK(VoiceSetup!B65),"",VoiceSetup!B65)</f>
        <v>62</v>
      </c>
      <c r="C471" s="7">
        <v>-90</v>
      </c>
      <c r="D471" s="1" t="str">
        <f>""</f>
        <v/>
      </c>
      <c r="E471" s="1" t="str">
        <f>IF(COUNTBLANK(VoiceSetup!D65),"",VoiceSetup!D65)</f>
        <v/>
      </c>
      <c r="F471" s="32" t="str">
        <f>IF(COUNTBLANK(VoiceSetup!G65),"",VoiceSetup!G65)</f>
        <v/>
      </c>
      <c r="G471" s="1" t="str">
        <f>""</f>
        <v/>
      </c>
      <c r="H471" s="11" t="str">
        <f>IF(COUNTBLANK(VoiceSetup!H65),"",VoiceSetup!H65)</f>
        <v/>
      </c>
    </row>
    <row r="472" spans="2:8" x14ac:dyDescent="0.2">
      <c r="B472" s="1">
        <f>IF(COUNTBLANK(VoiceSetup!B66),"",VoiceSetup!B66)</f>
        <v>63</v>
      </c>
      <c r="C472" s="7">
        <v>-90</v>
      </c>
      <c r="D472" s="1" t="str">
        <f>""</f>
        <v/>
      </c>
      <c r="E472" s="1" t="str">
        <f>IF(COUNTBLANK(VoiceSetup!D66),"",VoiceSetup!D66)</f>
        <v/>
      </c>
      <c r="F472" s="32" t="str">
        <f>IF(COUNTBLANK(VoiceSetup!G66),"",VoiceSetup!G66)</f>
        <v/>
      </c>
      <c r="G472" s="1" t="str">
        <f>""</f>
        <v/>
      </c>
      <c r="H472" s="11" t="str">
        <f>IF(COUNTBLANK(VoiceSetup!H66),"",VoiceSetup!H66)</f>
        <v/>
      </c>
    </row>
    <row r="473" spans="2:8" x14ac:dyDescent="0.2">
      <c r="B473" s="1">
        <f>IF(COUNTBLANK(VoiceSetup!B67),"",VoiceSetup!B67)</f>
        <v>64</v>
      </c>
      <c r="C473" s="7">
        <v>-90</v>
      </c>
      <c r="D473" s="1" t="str">
        <f>""</f>
        <v/>
      </c>
      <c r="E473" s="1" t="str">
        <f>IF(COUNTBLANK(VoiceSetup!D67),"",VoiceSetup!D67)</f>
        <v/>
      </c>
      <c r="F473" s="32" t="str">
        <f>IF(COUNTBLANK(VoiceSetup!G67),"",VoiceSetup!G67)</f>
        <v/>
      </c>
      <c r="G473" s="1" t="str">
        <f>""</f>
        <v/>
      </c>
      <c r="H473" s="11" t="str">
        <f>IF(COUNTBLANK(VoiceSetup!H67),"",VoiceSetup!H67)</f>
        <v/>
      </c>
    </row>
    <row r="474" spans="2:8" x14ac:dyDescent="0.2">
      <c r="B474" s="1">
        <f>IF(COUNTBLANK(VoiceSetup!B68),"",VoiceSetup!B68)</f>
        <v>65</v>
      </c>
      <c r="C474" s="7">
        <v>-90</v>
      </c>
      <c r="D474" s="1" t="str">
        <f>""</f>
        <v/>
      </c>
      <c r="E474" s="1" t="str">
        <f>IF(COUNTBLANK(VoiceSetup!D68),"",VoiceSetup!D68)</f>
        <v/>
      </c>
      <c r="F474" s="32" t="str">
        <f>IF(COUNTBLANK(VoiceSetup!G68),"",VoiceSetup!G68)</f>
        <v/>
      </c>
      <c r="G474" s="1" t="str">
        <f>""</f>
        <v/>
      </c>
      <c r="H474" s="11" t="str">
        <f>IF(COUNTBLANK(VoiceSetup!H68),"",VoiceSetup!H68)</f>
        <v/>
      </c>
    </row>
    <row r="475" spans="2:8" x14ac:dyDescent="0.2">
      <c r="B475" s="1">
        <f>IF(COUNTBLANK(VoiceSetup!B69),"",VoiceSetup!B69)</f>
        <v>66</v>
      </c>
      <c r="C475" s="7">
        <v>-90</v>
      </c>
      <c r="D475" s="1" t="str">
        <f>""</f>
        <v/>
      </c>
      <c r="E475" s="1" t="str">
        <f>IF(COUNTBLANK(VoiceSetup!D69),"",VoiceSetup!D69)</f>
        <v/>
      </c>
      <c r="F475" s="32" t="str">
        <f>IF(COUNTBLANK(VoiceSetup!G69),"",VoiceSetup!G69)</f>
        <v/>
      </c>
      <c r="G475" s="1" t="str">
        <f>""</f>
        <v/>
      </c>
      <c r="H475" s="11" t="str">
        <f>IF(COUNTBLANK(VoiceSetup!H69),"",VoiceSetup!H69)</f>
        <v/>
      </c>
    </row>
    <row r="476" spans="2:8" x14ac:dyDescent="0.2">
      <c r="B476" s="1">
        <f>IF(COUNTBLANK(VoiceSetup!B70),"",VoiceSetup!B70)</f>
        <v>67</v>
      </c>
      <c r="C476" s="7">
        <v>-90</v>
      </c>
      <c r="D476" s="1" t="str">
        <f>""</f>
        <v/>
      </c>
      <c r="E476" s="1" t="str">
        <f>IF(COUNTBLANK(VoiceSetup!D70),"",VoiceSetup!D70)</f>
        <v/>
      </c>
      <c r="F476" s="32" t="str">
        <f>IF(COUNTBLANK(VoiceSetup!G70),"",VoiceSetup!G70)</f>
        <v/>
      </c>
      <c r="G476" s="1" t="str">
        <f>""</f>
        <v/>
      </c>
      <c r="H476" s="11" t="str">
        <f>IF(COUNTBLANK(VoiceSetup!H70),"",VoiceSetup!H70)</f>
        <v/>
      </c>
    </row>
    <row r="477" spans="2:8" x14ac:dyDescent="0.2">
      <c r="B477" s="1">
        <f>IF(COUNTBLANK(VoiceSetup!B71),"",VoiceSetup!B71)</f>
        <v>68</v>
      </c>
      <c r="C477" s="7">
        <v>-90</v>
      </c>
      <c r="D477" s="1" t="str">
        <f>""</f>
        <v/>
      </c>
      <c r="E477" s="1" t="str">
        <f>IF(COUNTBLANK(VoiceSetup!D71),"",VoiceSetup!D71)</f>
        <v/>
      </c>
      <c r="F477" s="32" t="str">
        <f>IF(COUNTBLANK(VoiceSetup!G71),"",VoiceSetup!G71)</f>
        <v/>
      </c>
      <c r="G477" s="1" t="str">
        <f>""</f>
        <v/>
      </c>
      <c r="H477" s="11" t="str">
        <f>IF(COUNTBLANK(VoiceSetup!H71),"",VoiceSetup!H71)</f>
        <v/>
      </c>
    </row>
    <row r="478" spans="2:8" x14ac:dyDescent="0.2">
      <c r="B478" s="1">
        <f>IF(COUNTBLANK(VoiceSetup!B72),"",VoiceSetup!B72)</f>
        <v>69</v>
      </c>
      <c r="C478" s="7">
        <v>-90</v>
      </c>
      <c r="D478" s="1" t="str">
        <f>""</f>
        <v/>
      </c>
      <c r="E478" s="1" t="str">
        <f>IF(COUNTBLANK(VoiceSetup!D72),"",VoiceSetup!D72)</f>
        <v/>
      </c>
      <c r="F478" s="32" t="str">
        <f>IF(COUNTBLANK(VoiceSetup!G72),"",VoiceSetup!G72)</f>
        <v/>
      </c>
      <c r="G478" s="1" t="str">
        <f>""</f>
        <v/>
      </c>
      <c r="H478" s="11" t="str">
        <f>IF(COUNTBLANK(VoiceSetup!H72),"",VoiceSetup!H72)</f>
        <v/>
      </c>
    </row>
    <row r="479" spans="2:8" x14ac:dyDescent="0.2">
      <c r="B479" s="1">
        <f>IF(COUNTBLANK(VoiceSetup!B73),"",VoiceSetup!B73)</f>
        <v>70</v>
      </c>
      <c r="C479" s="7">
        <v>-90</v>
      </c>
      <c r="D479" s="1" t="str">
        <f>""</f>
        <v/>
      </c>
      <c r="E479" s="1" t="str">
        <f>IF(COUNTBLANK(VoiceSetup!D73),"",VoiceSetup!D73)</f>
        <v/>
      </c>
      <c r="F479" s="32" t="str">
        <f>IF(COUNTBLANK(VoiceSetup!G73),"",VoiceSetup!G73)</f>
        <v/>
      </c>
      <c r="G479" s="1" t="str">
        <f>""</f>
        <v/>
      </c>
      <c r="H479" s="11" t="str">
        <f>IF(COUNTBLANK(VoiceSetup!H73),"",VoiceSetup!H73)</f>
        <v/>
      </c>
    </row>
    <row r="480" spans="2:8" x14ac:dyDescent="0.2">
      <c r="B480" s="1">
        <f>IF(COUNTBLANK(VoiceSetup!B74),"",VoiceSetup!B74)</f>
        <v>71</v>
      </c>
      <c r="C480" s="7">
        <v>-90</v>
      </c>
      <c r="D480" s="1" t="str">
        <f>""</f>
        <v/>
      </c>
      <c r="E480" s="1" t="str">
        <f>IF(COUNTBLANK(VoiceSetup!D74),"",VoiceSetup!D74)</f>
        <v/>
      </c>
      <c r="F480" s="32" t="str">
        <f>IF(COUNTBLANK(VoiceSetup!G74),"",VoiceSetup!G74)</f>
        <v/>
      </c>
      <c r="G480" s="1" t="str">
        <f>""</f>
        <v/>
      </c>
      <c r="H480" s="11" t="str">
        <f>IF(COUNTBLANK(VoiceSetup!H74),"",VoiceSetup!H74)</f>
        <v/>
      </c>
    </row>
    <row r="481" spans="2:8" x14ac:dyDescent="0.2">
      <c r="B481" s="1">
        <f>IF(COUNTBLANK(VoiceSetup!B75),"",VoiceSetup!B75)</f>
        <v>72</v>
      </c>
      <c r="C481" s="7">
        <v>-90</v>
      </c>
      <c r="D481" s="1" t="str">
        <f>""</f>
        <v/>
      </c>
      <c r="E481" s="1" t="str">
        <f>IF(COUNTBLANK(VoiceSetup!D75),"",VoiceSetup!D75)</f>
        <v/>
      </c>
      <c r="F481" s="32" t="str">
        <f>IF(COUNTBLANK(VoiceSetup!G75),"",VoiceSetup!G75)</f>
        <v/>
      </c>
      <c r="G481" s="1" t="str">
        <f>""</f>
        <v/>
      </c>
      <c r="H481" s="11" t="str">
        <f>IF(COUNTBLANK(VoiceSetup!H75),"",VoiceSetup!H75)</f>
        <v/>
      </c>
    </row>
    <row r="482" spans="2:8" x14ac:dyDescent="0.2">
      <c r="B482" s="1">
        <f>IF(COUNTBLANK(VoiceSetup!B76),"",VoiceSetup!B76)</f>
        <v>73</v>
      </c>
      <c r="C482" s="7">
        <v>-90</v>
      </c>
      <c r="D482" s="1" t="str">
        <f>""</f>
        <v/>
      </c>
      <c r="E482" s="1" t="str">
        <f>IF(COUNTBLANK(VoiceSetup!D76),"",VoiceSetup!D76)</f>
        <v/>
      </c>
      <c r="F482" s="32" t="str">
        <f>IF(COUNTBLANK(VoiceSetup!G76),"",VoiceSetup!G76)</f>
        <v/>
      </c>
      <c r="G482" s="1" t="str">
        <f>""</f>
        <v/>
      </c>
      <c r="H482" s="11" t="str">
        <f>IF(COUNTBLANK(VoiceSetup!H76),"",VoiceSetup!H76)</f>
        <v/>
      </c>
    </row>
    <row r="483" spans="2:8" x14ac:dyDescent="0.2">
      <c r="B483" s="1">
        <f>IF(COUNTBLANK(VoiceSetup!B77),"",VoiceSetup!B77)</f>
        <v>74</v>
      </c>
      <c r="C483" s="7">
        <v>-90</v>
      </c>
      <c r="D483" s="1" t="str">
        <f>""</f>
        <v/>
      </c>
      <c r="E483" s="1" t="str">
        <f>IF(COUNTBLANK(VoiceSetup!D77),"",VoiceSetup!D77)</f>
        <v/>
      </c>
      <c r="F483" s="32" t="str">
        <f>IF(COUNTBLANK(VoiceSetup!G77),"",VoiceSetup!G77)</f>
        <v/>
      </c>
      <c r="G483" s="1" t="str">
        <f>""</f>
        <v/>
      </c>
      <c r="H483" s="11" t="str">
        <f>IF(COUNTBLANK(VoiceSetup!H77),"",VoiceSetup!H77)</f>
        <v/>
      </c>
    </row>
    <row r="484" spans="2:8" x14ac:dyDescent="0.2">
      <c r="B484" s="1">
        <f>IF(COUNTBLANK(VoiceSetup!B78),"",VoiceSetup!B78)</f>
        <v>75</v>
      </c>
      <c r="C484" s="7">
        <v>-90</v>
      </c>
      <c r="D484" s="1" t="str">
        <f>""</f>
        <v/>
      </c>
      <c r="E484" s="1" t="str">
        <f>IF(COUNTBLANK(VoiceSetup!D78),"",VoiceSetup!D78)</f>
        <v/>
      </c>
      <c r="F484" s="32" t="str">
        <f>IF(COUNTBLANK(VoiceSetup!G78),"",VoiceSetup!G78)</f>
        <v/>
      </c>
      <c r="G484" s="1" t="str">
        <f>""</f>
        <v/>
      </c>
      <c r="H484" s="11" t="str">
        <f>IF(COUNTBLANK(VoiceSetup!H78),"",VoiceSetup!H78)</f>
        <v/>
      </c>
    </row>
    <row r="485" spans="2:8" x14ac:dyDescent="0.2">
      <c r="B485" s="1">
        <f>IF(COUNTBLANK(VoiceSetup!B79),"",VoiceSetup!B79)</f>
        <v>76</v>
      </c>
      <c r="C485" s="7">
        <v>-90</v>
      </c>
      <c r="D485" s="1" t="str">
        <f>""</f>
        <v/>
      </c>
      <c r="E485" s="1" t="str">
        <f>IF(COUNTBLANK(VoiceSetup!D79),"",VoiceSetup!D79)</f>
        <v/>
      </c>
      <c r="F485" s="32" t="str">
        <f>IF(COUNTBLANK(VoiceSetup!G79),"",VoiceSetup!G79)</f>
        <v/>
      </c>
      <c r="G485" s="1" t="str">
        <f>""</f>
        <v/>
      </c>
      <c r="H485" s="11" t="str">
        <f>IF(COUNTBLANK(VoiceSetup!H79),"",VoiceSetup!H79)</f>
        <v/>
      </c>
    </row>
    <row r="486" spans="2:8" x14ac:dyDescent="0.2">
      <c r="B486" s="1">
        <f>IF(COUNTBLANK(VoiceSetup!B80),"",VoiceSetup!B80)</f>
        <v>77</v>
      </c>
      <c r="C486" s="7">
        <v>-90</v>
      </c>
      <c r="D486" s="1" t="str">
        <f>""</f>
        <v/>
      </c>
      <c r="E486" s="1" t="str">
        <f>IF(COUNTBLANK(VoiceSetup!D80),"",VoiceSetup!D80)</f>
        <v/>
      </c>
      <c r="F486" s="32" t="str">
        <f>IF(COUNTBLANK(VoiceSetup!G80),"",VoiceSetup!G80)</f>
        <v/>
      </c>
      <c r="G486" s="1" t="str">
        <f>""</f>
        <v/>
      </c>
      <c r="H486" s="11" t="str">
        <f>IF(COUNTBLANK(VoiceSetup!H80),"",VoiceSetup!H80)</f>
        <v/>
      </c>
    </row>
    <row r="487" spans="2:8" x14ac:dyDescent="0.2">
      <c r="B487" s="1">
        <f>IF(COUNTBLANK(VoiceSetup!B81),"",VoiceSetup!B81)</f>
        <v>78</v>
      </c>
      <c r="C487" s="7">
        <v>-90</v>
      </c>
      <c r="D487" s="1" t="str">
        <f>""</f>
        <v/>
      </c>
      <c r="E487" s="1" t="str">
        <f>IF(COUNTBLANK(VoiceSetup!D81),"",VoiceSetup!D81)</f>
        <v/>
      </c>
      <c r="F487" s="32" t="str">
        <f>IF(COUNTBLANK(VoiceSetup!G81),"",VoiceSetup!G81)</f>
        <v/>
      </c>
      <c r="G487" s="1" t="str">
        <f>""</f>
        <v/>
      </c>
      <c r="H487" s="11" t="str">
        <f>IF(COUNTBLANK(VoiceSetup!H81),"",VoiceSetup!H81)</f>
        <v/>
      </c>
    </row>
    <row r="488" spans="2:8" x14ac:dyDescent="0.2">
      <c r="B488" s="1">
        <f>IF(COUNTBLANK(VoiceSetup!B82),"",VoiceSetup!B82)</f>
        <v>79</v>
      </c>
      <c r="C488" s="7">
        <v>-90</v>
      </c>
      <c r="D488" s="1" t="str">
        <f>""</f>
        <v/>
      </c>
      <c r="E488" s="1" t="str">
        <f>IF(COUNTBLANK(VoiceSetup!D82),"",VoiceSetup!D82)</f>
        <v/>
      </c>
      <c r="F488" s="32" t="str">
        <f>IF(COUNTBLANK(VoiceSetup!G82),"",VoiceSetup!G82)</f>
        <v/>
      </c>
      <c r="G488" s="1" t="str">
        <f>""</f>
        <v/>
      </c>
      <c r="H488" s="11" t="str">
        <f>IF(COUNTBLANK(VoiceSetup!H82),"",VoiceSetup!H82)</f>
        <v/>
      </c>
    </row>
    <row r="489" spans="2:8" x14ac:dyDescent="0.2">
      <c r="B489" s="1">
        <f>IF(COUNTBLANK(VoiceSetup!B83),"",VoiceSetup!B83)</f>
        <v>80</v>
      </c>
      <c r="C489" s="7">
        <v>-90</v>
      </c>
      <c r="D489" s="1" t="str">
        <f>""</f>
        <v/>
      </c>
      <c r="E489" s="1" t="str">
        <f>IF(COUNTBLANK(VoiceSetup!D83),"",VoiceSetup!D83)</f>
        <v/>
      </c>
      <c r="F489" s="32" t="str">
        <f>IF(COUNTBLANK(VoiceSetup!G83),"",VoiceSetup!G83)</f>
        <v/>
      </c>
      <c r="G489" s="1" t="str">
        <f>""</f>
        <v/>
      </c>
      <c r="H489" s="11" t="str">
        <f>IF(COUNTBLANK(VoiceSetup!H83),"",VoiceSetup!H83)</f>
        <v/>
      </c>
    </row>
    <row r="490" spans="2:8" x14ac:dyDescent="0.2">
      <c r="B490" s="1">
        <f>IF(COUNTBLANK(VoiceSetup!B84),"",VoiceSetup!B84)</f>
        <v>81</v>
      </c>
      <c r="C490" s="7">
        <v>-90</v>
      </c>
      <c r="D490" s="1" t="str">
        <f>""</f>
        <v/>
      </c>
      <c r="E490" s="1" t="str">
        <f>IF(COUNTBLANK(VoiceSetup!D84),"",VoiceSetup!D84)</f>
        <v/>
      </c>
      <c r="F490" s="32" t="str">
        <f>IF(COUNTBLANK(VoiceSetup!G84),"",VoiceSetup!G84)</f>
        <v/>
      </c>
      <c r="G490" s="1" t="str">
        <f>""</f>
        <v/>
      </c>
      <c r="H490" s="11" t="str">
        <f>IF(COUNTBLANK(VoiceSetup!H84),"",VoiceSetup!H84)</f>
        <v/>
      </c>
    </row>
    <row r="491" spans="2:8" x14ac:dyDescent="0.2">
      <c r="B491" s="1">
        <f>IF(COUNTBLANK(VoiceSetup!B85),"",VoiceSetup!B85)</f>
        <v>82</v>
      </c>
      <c r="C491" s="7">
        <v>-90</v>
      </c>
      <c r="D491" s="1" t="str">
        <f>""</f>
        <v/>
      </c>
      <c r="E491" s="1" t="str">
        <f>IF(COUNTBLANK(VoiceSetup!D85),"",VoiceSetup!D85)</f>
        <v/>
      </c>
      <c r="F491" s="32" t="str">
        <f>IF(COUNTBLANK(VoiceSetup!G85),"",VoiceSetup!G85)</f>
        <v/>
      </c>
      <c r="G491" s="1" t="str">
        <f>""</f>
        <v/>
      </c>
      <c r="H491" s="11" t="str">
        <f>IF(COUNTBLANK(VoiceSetup!H85),"",VoiceSetup!H85)</f>
        <v/>
      </c>
    </row>
    <row r="492" spans="2:8" x14ac:dyDescent="0.2">
      <c r="B492" s="1">
        <f>IF(COUNTBLANK(VoiceSetup!B86),"",VoiceSetup!B86)</f>
        <v>83</v>
      </c>
      <c r="C492" s="7">
        <v>-90</v>
      </c>
      <c r="D492" s="1" t="str">
        <f>""</f>
        <v/>
      </c>
      <c r="E492" s="1" t="str">
        <f>IF(COUNTBLANK(VoiceSetup!D86),"",VoiceSetup!D86)</f>
        <v/>
      </c>
      <c r="F492" s="32" t="str">
        <f>IF(COUNTBLANK(VoiceSetup!G86),"",VoiceSetup!G86)</f>
        <v/>
      </c>
      <c r="G492" s="1" t="str">
        <f>""</f>
        <v/>
      </c>
      <c r="H492" s="11" t="str">
        <f>IF(COUNTBLANK(VoiceSetup!H86),"",VoiceSetup!H86)</f>
        <v/>
      </c>
    </row>
    <row r="493" spans="2:8" x14ac:dyDescent="0.2">
      <c r="B493" s="1">
        <f>IF(COUNTBLANK(VoiceSetup!B87),"",VoiceSetup!B87)</f>
        <v>84</v>
      </c>
      <c r="C493" s="7">
        <v>-90</v>
      </c>
      <c r="D493" s="1" t="str">
        <f>""</f>
        <v/>
      </c>
      <c r="E493" s="1" t="str">
        <f>IF(COUNTBLANK(VoiceSetup!D87),"",VoiceSetup!D87)</f>
        <v/>
      </c>
      <c r="F493" s="32" t="str">
        <f>IF(COUNTBLANK(VoiceSetup!G87),"",VoiceSetup!G87)</f>
        <v/>
      </c>
      <c r="G493" s="1" t="str">
        <f>""</f>
        <v/>
      </c>
      <c r="H493" s="11" t="str">
        <f>IF(COUNTBLANK(VoiceSetup!H87),"",VoiceSetup!H87)</f>
        <v/>
      </c>
    </row>
    <row r="494" spans="2:8" x14ac:dyDescent="0.2">
      <c r="B494" s="1">
        <f>IF(COUNTBLANK(VoiceSetup!B88),"",VoiceSetup!B88)</f>
        <v>85</v>
      </c>
      <c r="C494" s="7">
        <v>-90</v>
      </c>
      <c r="D494" s="1" t="str">
        <f>""</f>
        <v/>
      </c>
      <c r="E494" s="1" t="str">
        <f>IF(COUNTBLANK(VoiceSetup!D88),"",VoiceSetup!D88)</f>
        <v/>
      </c>
      <c r="F494" s="32" t="str">
        <f>IF(COUNTBLANK(VoiceSetup!G88),"",VoiceSetup!G88)</f>
        <v/>
      </c>
      <c r="G494" s="1" t="str">
        <f>""</f>
        <v/>
      </c>
      <c r="H494" s="11" t="str">
        <f>IF(COUNTBLANK(VoiceSetup!H88),"",VoiceSetup!H88)</f>
        <v/>
      </c>
    </row>
    <row r="495" spans="2:8" x14ac:dyDescent="0.2">
      <c r="B495" s="1">
        <f>IF(COUNTBLANK(VoiceSetup!B89),"",VoiceSetup!B89)</f>
        <v>86</v>
      </c>
      <c r="C495" s="7">
        <v>-90</v>
      </c>
      <c r="D495" s="1" t="str">
        <f>""</f>
        <v/>
      </c>
      <c r="E495" s="1" t="str">
        <f>IF(COUNTBLANK(VoiceSetup!D89),"",VoiceSetup!D89)</f>
        <v/>
      </c>
      <c r="F495" s="32" t="str">
        <f>IF(COUNTBLANK(VoiceSetup!G89),"",VoiceSetup!G89)</f>
        <v/>
      </c>
      <c r="G495" s="1" t="str">
        <f>""</f>
        <v/>
      </c>
      <c r="H495" s="11" t="str">
        <f>IF(COUNTBLANK(VoiceSetup!H89),"",VoiceSetup!H89)</f>
        <v/>
      </c>
    </row>
    <row r="496" spans="2:8" x14ac:dyDescent="0.2">
      <c r="B496" s="1">
        <f>IF(COUNTBLANK(VoiceSetup!B90),"",VoiceSetup!B90)</f>
        <v>87</v>
      </c>
      <c r="C496" s="7">
        <v>-90</v>
      </c>
      <c r="D496" s="1" t="str">
        <f>""</f>
        <v/>
      </c>
      <c r="E496" s="1" t="str">
        <f>IF(COUNTBLANK(VoiceSetup!D90),"",VoiceSetup!D90)</f>
        <v/>
      </c>
      <c r="F496" s="32" t="str">
        <f>IF(COUNTBLANK(VoiceSetup!G90),"",VoiceSetup!G90)</f>
        <v/>
      </c>
      <c r="G496" s="1" t="str">
        <f>""</f>
        <v/>
      </c>
      <c r="H496" s="11" t="str">
        <f>IF(COUNTBLANK(VoiceSetup!H90),"",VoiceSetup!H90)</f>
        <v/>
      </c>
    </row>
    <row r="497" spans="2:21" x14ac:dyDescent="0.2">
      <c r="B497" s="1">
        <f>IF(COUNTBLANK(VoiceSetup!B91),"",VoiceSetup!B91)</f>
        <v>88</v>
      </c>
      <c r="C497" s="7">
        <v>-90</v>
      </c>
      <c r="D497" s="1" t="str">
        <f>""</f>
        <v/>
      </c>
      <c r="E497" s="1" t="str">
        <f>IF(COUNTBLANK(VoiceSetup!D91),"",VoiceSetup!D91)</f>
        <v/>
      </c>
      <c r="F497" s="32" t="str">
        <f>IF(COUNTBLANK(VoiceSetup!G91),"",VoiceSetup!G91)</f>
        <v/>
      </c>
      <c r="G497" s="1" t="str">
        <f>""</f>
        <v/>
      </c>
      <c r="H497" s="11" t="str">
        <f>IF(COUNTBLANK(VoiceSetup!H91),"",VoiceSetup!H91)</f>
        <v/>
      </c>
    </row>
    <row r="498" spans="2:21" x14ac:dyDescent="0.2">
      <c r="B498" s="1">
        <f>IF(COUNTBLANK(VoiceSetup!B92),"",VoiceSetup!B92)</f>
        <v>89</v>
      </c>
      <c r="C498" s="7">
        <v>-90</v>
      </c>
      <c r="D498" s="1" t="str">
        <f>""</f>
        <v/>
      </c>
      <c r="E498" s="1" t="str">
        <f>IF(COUNTBLANK(VoiceSetup!D92),"",VoiceSetup!D92)</f>
        <v/>
      </c>
      <c r="F498" s="32" t="str">
        <f>IF(COUNTBLANK(VoiceSetup!G92),"",VoiceSetup!G92)</f>
        <v/>
      </c>
      <c r="G498" s="1" t="str">
        <f>""</f>
        <v/>
      </c>
      <c r="H498" s="11" t="str">
        <f>IF(COUNTBLANK(VoiceSetup!H92),"",VoiceSetup!H92)</f>
        <v/>
      </c>
    </row>
    <row r="499" spans="2:21" x14ac:dyDescent="0.2">
      <c r="B499" s="1">
        <f>IF(COUNTBLANK(VoiceSetup!B93),"",VoiceSetup!B93)</f>
        <v>90</v>
      </c>
      <c r="C499" s="7">
        <v>-90</v>
      </c>
      <c r="D499" s="1" t="str">
        <f>""</f>
        <v/>
      </c>
      <c r="E499" s="1" t="str">
        <f>IF(COUNTBLANK(VoiceSetup!D93),"",VoiceSetup!D93)</f>
        <v/>
      </c>
      <c r="F499" s="32" t="str">
        <f>IF(COUNTBLANK(VoiceSetup!G93),"",VoiceSetup!G93)</f>
        <v/>
      </c>
      <c r="G499" s="1" t="str">
        <f>""</f>
        <v/>
      </c>
      <c r="H499" s="11" t="str">
        <f>IF(COUNTBLANK(VoiceSetup!H93),"",VoiceSetup!H93)</f>
        <v/>
      </c>
    </row>
    <row r="500" spans="2:21" x14ac:dyDescent="0.2">
      <c r="B500" s="1">
        <f>IF(COUNTBLANK(VoiceSetup!B94),"",VoiceSetup!B94)</f>
        <v>91</v>
      </c>
      <c r="C500" s="7">
        <v>-90</v>
      </c>
      <c r="D500" s="1" t="str">
        <f>""</f>
        <v/>
      </c>
      <c r="E500" s="1" t="str">
        <f>IF(COUNTBLANK(VoiceSetup!D94),"",VoiceSetup!D94)</f>
        <v/>
      </c>
      <c r="F500" s="32" t="str">
        <f>IF(COUNTBLANK(VoiceSetup!G94),"",VoiceSetup!G94)</f>
        <v/>
      </c>
      <c r="G500" s="1" t="str">
        <f>""</f>
        <v/>
      </c>
      <c r="H500" s="11" t="str">
        <f>IF(COUNTBLANK(VoiceSetup!H94),"",VoiceSetup!H94)</f>
        <v/>
      </c>
    </row>
    <row r="501" spans="2:21" x14ac:dyDescent="0.2">
      <c r="B501" s="1">
        <f>IF(COUNTBLANK(VoiceSetup!B95),"",VoiceSetup!B95)</f>
        <v>92</v>
      </c>
      <c r="C501" s="7">
        <v>-90</v>
      </c>
      <c r="D501" s="1" t="str">
        <f>""</f>
        <v/>
      </c>
      <c r="E501" s="1" t="str">
        <f>IF(COUNTBLANK(VoiceSetup!D95),"",VoiceSetup!D95)</f>
        <v/>
      </c>
      <c r="F501" s="32" t="str">
        <f>IF(COUNTBLANK(VoiceSetup!G95),"",VoiceSetup!G95)</f>
        <v/>
      </c>
      <c r="G501" s="1" t="str">
        <f>""</f>
        <v/>
      </c>
      <c r="H501" s="11" t="str">
        <f>IF(COUNTBLANK(VoiceSetup!H95),"",VoiceSetup!H95)</f>
        <v/>
      </c>
    </row>
    <row r="502" spans="2:21" x14ac:dyDescent="0.2">
      <c r="B502" s="1">
        <f>IF(COUNTBLANK(VoiceSetup!B96),"",VoiceSetup!B96)</f>
        <v>93</v>
      </c>
      <c r="C502" s="7">
        <v>-90</v>
      </c>
      <c r="D502" s="1" t="str">
        <f>""</f>
        <v/>
      </c>
      <c r="E502" s="1" t="str">
        <f>IF(COUNTBLANK(VoiceSetup!D96),"",VoiceSetup!D96)</f>
        <v/>
      </c>
      <c r="F502" s="32" t="str">
        <f>IF(COUNTBLANK(VoiceSetup!G96),"",VoiceSetup!G96)</f>
        <v/>
      </c>
      <c r="G502" s="1" t="str">
        <f>""</f>
        <v/>
      </c>
      <c r="H502" s="11" t="str">
        <f>IF(COUNTBLANK(VoiceSetup!H96),"",VoiceSetup!H96)</f>
        <v/>
      </c>
    </row>
    <row r="503" spans="2:21" x14ac:dyDescent="0.2">
      <c r="B503" s="1">
        <f>IF(COUNTBLANK(VoiceSetup!B97),"",VoiceSetup!B97)</f>
        <v>94</v>
      </c>
      <c r="C503" s="7">
        <v>-90</v>
      </c>
      <c r="D503" s="1" t="str">
        <f>""</f>
        <v/>
      </c>
      <c r="E503" s="1" t="str">
        <f>IF(COUNTBLANK(VoiceSetup!D97),"",VoiceSetup!D97)</f>
        <v/>
      </c>
      <c r="F503" s="32" t="str">
        <f>IF(COUNTBLANK(VoiceSetup!G97),"",VoiceSetup!G97)</f>
        <v/>
      </c>
      <c r="G503" s="1" t="str">
        <f>""</f>
        <v/>
      </c>
      <c r="H503" s="11" t="str">
        <f>IF(COUNTBLANK(VoiceSetup!H97),"",VoiceSetup!H97)</f>
        <v/>
      </c>
    </row>
    <row r="504" spans="2:21" x14ac:dyDescent="0.2">
      <c r="B504" s="1">
        <f>IF(COUNTBLANK(VoiceSetup!B98),"",VoiceSetup!B98)</f>
        <v>95</v>
      </c>
      <c r="C504" s="7">
        <v>-90</v>
      </c>
      <c r="D504" s="1" t="str">
        <f>""</f>
        <v/>
      </c>
      <c r="E504" s="1" t="str">
        <f>IF(COUNTBLANK(VoiceSetup!D98),"",VoiceSetup!D98)</f>
        <v/>
      </c>
      <c r="F504" s="32" t="str">
        <f>IF(COUNTBLANK(VoiceSetup!G98),"",VoiceSetup!G98)</f>
        <v/>
      </c>
      <c r="G504" s="1" t="str">
        <f>""</f>
        <v/>
      </c>
      <c r="H504" s="11" t="str">
        <f>IF(COUNTBLANK(VoiceSetup!H98),"",VoiceSetup!H98)</f>
        <v/>
      </c>
    </row>
    <row r="505" spans="2:21" x14ac:dyDescent="0.2">
      <c r="B505" s="1">
        <f>IF(COUNTBLANK(VoiceSetup!B99),"",VoiceSetup!B99)</f>
        <v>96</v>
      </c>
      <c r="C505" s="7">
        <v>-90</v>
      </c>
      <c r="D505" s="1" t="str">
        <f>""</f>
        <v/>
      </c>
      <c r="E505" s="1" t="str">
        <f>IF(COUNTBLANK(VoiceSetup!D99),"",VoiceSetup!D99)</f>
        <v/>
      </c>
      <c r="F505" s="32" t="str">
        <f>IF(COUNTBLANK(VoiceSetup!G99),"",VoiceSetup!G99)</f>
        <v/>
      </c>
      <c r="G505" s="1" t="str">
        <f>""</f>
        <v/>
      </c>
      <c r="H505" s="11" t="str">
        <f>IF(COUNTBLANK(VoiceSetup!H99),"",VoiceSetup!H99)</f>
        <v/>
      </c>
    </row>
    <row r="506" spans="2:21" x14ac:dyDescent="0.2">
      <c r="B506" s="1">
        <f>IF(COUNTBLANK(VoiceSetup!B100),"",VoiceSetup!B100)</f>
        <v>97</v>
      </c>
      <c r="C506" s="7">
        <v>-90</v>
      </c>
      <c r="D506" s="1" t="str">
        <f>""</f>
        <v/>
      </c>
      <c r="E506" s="1" t="str">
        <f>IF(COUNTBLANK(VoiceSetup!D100),"",VoiceSetup!D100)</f>
        <v/>
      </c>
      <c r="F506" s="32" t="str">
        <f>IF(COUNTBLANK(VoiceSetup!G100),"",VoiceSetup!G100)</f>
        <v/>
      </c>
      <c r="G506" s="1" t="str">
        <f>""</f>
        <v/>
      </c>
      <c r="H506" s="11" t="str">
        <f>IF(COUNTBLANK(VoiceSetup!H100),"",VoiceSetup!H100)</f>
        <v/>
      </c>
    </row>
    <row r="507" spans="2:21" x14ac:dyDescent="0.2">
      <c r="B507" s="1">
        <f>IF(COUNTBLANK(VoiceSetup!B101),"",VoiceSetup!B101)</f>
        <v>98</v>
      </c>
      <c r="C507" s="7">
        <v>-90</v>
      </c>
      <c r="D507" s="1" t="str">
        <f>""</f>
        <v/>
      </c>
      <c r="E507" s="1" t="str">
        <f>IF(COUNTBLANK(VoiceSetup!D101),"",VoiceSetup!D101)</f>
        <v/>
      </c>
      <c r="F507" s="32" t="str">
        <f>IF(COUNTBLANK(VoiceSetup!G101),"",VoiceSetup!G101)</f>
        <v/>
      </c>
      <c r="G507" s="1" t="str">
        <f>""</f>
        <v/>
      </c>
      <c r="H507" s="11" t="str">
        <f>IF(COUNTBLANK(VoiceSetup!H101),"",VoiceSetup!H101)</f>
        <v/>
      </c>
    </row>
    <row r="508" spans="2:21" x14ac:dyDescent="0.2">
      <c r="B508" s="1">
        <f>IF(COUNTBLANK(VoiceSetup!B102),"",VoiceSetup!B102)</f>
        <v>99</v>
      </c>
      <c r="C508" s="7">
        <v>-90</v>
      </c>
      <c r="D508" s="1" t="str">
        <f>""</f>
        <v/>
      </c>
      <c r="E508" s="1" t="str">
        <f>IF(COUNTBLANK(VoiceSetup!D102),"",VoiceSetup!D102)</f>
        <v/>
      </c>
      <c r="F508" s="32" t="str">
        <f>IF(COUNTBLANK(VoiceSetup!G102),"",VoiceSetup!G102)</f>
        <v/>
      </c>
      <c r="G508" s="1" t="str">
        <f>""</f>
        <v/>
      </c>
      <c r="H508" s="11" t="str">
        <f>IF(COUNTBLANK(VoiceSetup!H102),"",VoiceSetup!H102)</f>
        <v/>
      </c>
    </row>
    <row r="509" spans="2:21" x14ac:dyDescent="0.2">
      <c r="B509" s="1">
        <f>IF(COUNTBLANK(VoiceSetup!B103),"",VoiceSetup!B103)</f>
        <v>100</v>
      </c>
      <c r="C509" s="7">
        <v>-90</v>
      </c>
      <c r="D509" s="1" t="str">
        <f>""</f>
        <v/>
      </c>
      <c r="E509" s="1" t="str">
        <f>IF(COUNTBLANK(VoiceSetup!D103),"",VoiceSetup!D103)</f>
        <v/>
      </c>
      <c r="F509" s="32" t="str">
        <f>IF(COUNTBLANK(VoiceSetup!G103),"",VoiceSetup!G103)</f>
        <v/>
      </c>
      <c r="G509" s="1" t="str">
        <f>""</f>
        <v/>
      </c>
      <c r="H509" s="11" t="str">
        <f>IF(COUNTBLANK(VoiceSetup!H103),"",VoiceSetup!H103)</f>
        <v/>
      </c>
    </row>
    <row r="512" spans="2:21" x14ac:dyDescent="0.2">
      <c r="Q512" s="10" t="str">
        <f>Q2</f>
        <v>Count bars on each channel</v>
      </c>
      <c r="R512" s="10" t="str">
        <f>R2</f>
        <v>Bass L</v>
      </c>
      <c r="S512" s="10" t="str">
        <f>S2</f>
        <v>Chord 1</v>
      </c>
      <c r="T512" s="10" t="str">
        <f>T2</f>
        <v>Chord 2</v>
      </c>
      <c r="U512" s="10" t="str">
        <f>U2</f>
        <v>Lead 1</v>
      </c>
    </row>
    <row r="513" spans="2:70" ht="64" x14ac:dyDescent="0.2">
      <c r="Q513" s="43" t="str">
        <f>ChannelSetup!E$3&amp;""</f>
        <v>COMMA (SPECIAL)</v>
      </c>
      <c r="R513" s="43" t="str">
        <f>ChannelSetup!F$3&amp;""</f>
        <v>Bass L</v>
      </c>
      <c r="S513" s="43" t="str">
        <f>ChannelSetup!G$3&amp;""</f>
        <v>Chord 1</v>
      </c>
      <c r="T513" s="43" t="str">
        <f>ChannelSetup!H$3&amp;""</f>
        <v>Chord 2</v>
      </c>
      <c r="U513" s="43" t="str">
        <f>ChannelSetup!I$3&amp;""</f>
        <v>Lead 1</v>
      </c>
      <c r="V513" s="43" t="str">
        <f>ChannelSetup!J$3&amp;""</f>
        <v>Lead 2</v>
      </c>
      <c r="W513" s="43" t="str">
        <f>ChannelSetup!K$3&amp;""</f>
        <v>Bass Drum</v>
      </c>
      <c r="X513" s="43" t="str">
        <f>ChannelSetup!L$3&amp;""</f>
        <v>Low Tom</v>
      </c>
      <c r="Y513" s="43" t="str">
        <f>ChannelSetup!M$3&amp;""</f>
        <v>Snare</v>
      </c>
      <c r="Z513" s="43" t="str">
        <f>ChannelSetup!N$3&amp;""</f>
        <v>Hi Hat</v>
      </c>
      <c r="AA513" s="43" t="str">
        <f>ChannelSetup!O$3&amp;""</f>
        <v>Ride</v>
      </c>
      <c r="AB513" s="43" t="str">
        <f>ChannelSetup!P$3&amp;""</f>
        <v>Crash</v>
      </c>
    </row>
    <row r="514" spans="2:70" x14ac:dyDescent="0.2">
      <c r="Q514" s="2">
        <v>1</v>
      </c>
      <c r="R514" s="2">
        <v>1</v>
      </c>
      <c r="S514" s="2">
        <v>1</v>
      </c>
      <c r="T514" s="2">
        <v>1</v>
      </c>
      <c r="U514" s="2">
        <v>1</v>
      </c>
      <c r="V514" s="2">
        <v>1</v>
      </c>
      <c r="W514" s="2">
        <v>1</v>
      </c>
      <c r="X514" s="2">
        <v>1</v>
      </c>
      <c r="Y514" s="2">
        <v>1</v>
      </c>
      <c r="Z514" s="2">
        <v>1</v>
      </c>
      <c r="AA514" s="2">
        <v>1</v>
      </c>
      <c r="AB514" s="2">
        <v>1</v>
      </c>
      <c r="AS514" s="45"/>
    </row>
    <row r="515" spans="2:70" ht="64" x14ac:dyDescent="0.2">
      <c r="B515" s="9" t="s">
        <v>104</v>
      </c>
      <c r="C515" s="34" t="s">
        <v>5</v>
      </c>
      <c r="D515" s="34" t="s">
        <v>1</v>
      </c>
      <c r="E515" s="34" t="s">
        <v>0</v>
      </c>
      <c r="F515" s="34" t="s">
        <v>2</v>
      </c>
      <c r="G515" s="34" t="s">
        <v>159</v>
      </c>
      <c r="H515" s="34" t="s">
        <v>147</v>
      </c>
      <c r="I515" s="34" t="s">
        <v>157</v>
      </c>
      <c r="J515" s="34" t="s">
        <v>158</v>
      </c>
      <c r="K515" s="34" t="s">
        <v>163</v>
      </c>
      <c r="L515" s="34" t="s">
        <v>319</v>
      </c>
      <c r="M515" s="34" t="s">
        <v>322</v>
      </c>
      <c r="N515" s="34" t="s">
        <v>150</v>
      </c>
      <c r="O515" s="34" t="s">
        <v>160</v>
      </c>
      <c r="Q515" s="32">
        <f t="shared" ref="Q515:Q578" si="21">Q514+IF($D515=Q$3,IF(COUNTBLANK($E515),0,$E515/$AF$2),0)</f>
        <v>1</v>
      </c>
      <c r="R515" s="32">
        <f t="shared" ref="R515:R578" si="22">R514+IF($D515=R$3,IF(COUNTBLANK($E515),0,$E515/$AF$2),0)</f>
        <v>1</v>
      </c>
      <c r="S515" s="32">
        <f t="shared" ref="S515:S578" si="23">S514+IF($D515=S$3,IF(COUNTBLANK($E515),0,$E515/$AF$2),0)</f>
        <v>1</v>
      </c>
      <c r="T515" s="32">
        <f t="shared" ref="T515:T578" si="24">T514+IF($D515=T$3,IF(COUNTBLANK($E515),0,$E515/$AF$2),0)</f>
        <v>1</v>
      </c>
      <c r="U515" s="32">
        <f t="shared" ref="U515:U578" si="25">U514+IF($D515=U$3,IF(COUNTBLANK($E515),0,$E515/$AF$2),0)</f>
        <v>1</v>
      </c>
      <c r="V515" s="32">
        <f t="shared" ref="V515:V578" si="26">V514+IF($D515=V$3,IF(COUNTBLANK($E515),0,$E515/$AF$2),0)</f>
        <v>1</v>
      </c>
      <c r="W515" s="32">
        <f t="shared" ref="W515:W578" si="27">W514+IF($D515=W$3,IF(COUNTBLANK($E515),0,$E515/$AF$2),0)</f>
        <v>1</v>
      </c>
      <c r="X515" s="32">
        <f t="shared" ref="X515:X578" si="28">X514+IF($D515=X$3,IF(COUNTBLANK($E515),0,$E515/$AF$2),0)</f>
        <v>1</v>
      </c>
      <c r="Y515" s="32">
        <f t="shared" ref="Y515:Y578" si="29">Y514+IF($D515=Y$3,IF(COUNTBLANK($E515),0,$E515/$AF$2),0)</f>
        <v>1</v>
      </c>
      <c r="Z515" s="32">
        <f t="shared" ref="Z515:Z578" si="30">Z514+IF($D515=Z$3,IF(COUNTBLANK($E515),0,$E515/$AF$2),0)</f>
        <v>1</v>
      </c>
      <c r="AA515" s="32">
        <f t="shared" ref="AA515:AA578" si="31">AA514+IF($D515=AA$3,IF(COUNTBLANK($E515),0,$E515/$AF$2),0)</f>
        <v>1</v>
      </c>
      <c r="AB515" s="32">
        <f t="shared" ref="AB515:AB578" si="32">AB514+IF($D515=AB$3,IF(COUNTBLANK($E515),0,$E515/$AF$2),0)</f>
        <v>1</v>
      </c>
      <c r="AD515" s="34" t="s">
        <v>111</v>
      </c>
      <c r="AE515" s="34" t="s">
        <v>110</v>
      </c>
      <c r="AF515" s="44" t="s">
        <v>63</v>
      </c>
      <c r="AG515" s="34" t="s">
        <v>60</v>
      </c>
      <c r="AH515" s="34" t="s">
        <v>112</v>
      </c>
      <c r="AI515" s="34" t="s">
        <v>61</v>
      </c>
      <c r="AJ515" s="34" t="s">
        <v>62</v>
      </c>
      <c r="AT515" s="34" t="s">
        <v>95</v>
      </c>
      <c r="AU515" s="34" t="s">
        <v>63</v>
      </c>
      <c r="AV515" s="34" t="s">
        <v>7</v>
      </c>
      <c r="AW515" s="34" t="s">
        <v>96</v>
      </c>
      <c r="AX515" s="34" t="s">
        <v>98</v>
      </c>
      <c r="AY515" s="34" t="s">
        <v>99</v>
      </c>
      <c r="AZ515" s="34" t="s">
        <v>100</v>
      </c>
      <c r="BA515" s="46" t="s">
        <v>68</v>
      </c>
      <c r="BB515" s="46" t="s">
        <v>67</v>
      </c>
      <c r="BC515" s="46" t="s">
        <v>65</v>
      </c>
      <c r="BD515" s="46" t="s">
        <v>66</v>
      </c>
      <c r="BE515" s="46" t="s">
        <v>69</v>
      </c>
      <c r="BF515" s="46" t="s">
        <v>70</v>
      </c>
      <c r="BG515" s="46" t="s">
        <v>71</v>
      </c>
      <c r="BH515" s="46" t="s">
        <v>85</v>
      </c>
      <c r="BI515" s="46" t="s">
        <v>86</v>
      </c>
      <c r="BJ515" s="46" t="s">
        <v>87</v>
      </c>
      <c r="BK515" s="46" t="s">
        <v>88</v>
      </c>
      <c r="BL515" s="46" t="s">
        <v>89</v>
      </c>
      <c r="BM515" s="46" t="s">
        <v>90</v>
      </c>
      <c r="BN515" s="46" t="s">
        <v>91</v>
      </c>
      <c r="BO515" s="46" t="s">
        <v>92</v>
      </c>
      <c r="BP515" s="46" t="s">
        <v>93</v>
      </c>
      <c r="BQ515" s="46" t="s">
        <v>94</v>
      </c>
      <c r="BR515" s="46" t="s">
        <v>97</v>
      </c>
    </row>
    <row r="516" spans="2:70" x14ac:dyDescent="0.2">
      <c r="C516" s="2"/>
      <c r="D516" s="7">
        <v>1</v>
      </c>
      <c r="E516" s="1">
        <f t="shared" ref="E516:E553" si="33">IF(COUNTBLANK($AD516),"",$AF$2*($AE516-$AD516))</f>
        <v>48</v>
      </c>
      <c r="F516" s="33">
        <v>1</v>
      </c>
      <c r="G516" s="2"/>
      <c r="H516" s="2"/>
      <c r="I516" s="2"/>
      <c r="J516" s="2"/>
      <c r="K516" s="2"/>
      <c r="L516" s="2"/>
      <c r="M516" s="2"/>
      <c r="N516" s="2"/>
      <c r="O516" s="2"/>
      <c r="Q516" s="32">
        <f t="shared" si="21"/>
        <v>3</v>
      </c>
      <c r="R516" s="32">
        <f t="shared" si="22"/>
        <v>1</v>
      </c>
      <c r="S516" s="32">
        <f t="shared" si="23"/>
        <v>1</v>
      </c>
      <c r="T516" s="32">
        <f t="shared" si="24"/>
        <v>1</v>
      </c>
      <c r="U516" s="32">
        <f t="shared" si="25"/>
        <v>1</v>
      </c>
      <c r="V516" s="32">
        <f t="shared" si="26"/>
        <v>1</v>
      </c>
      <c r="W516" s="32">
        <f t="shared" si="27"/>
        <v>1</v>
      </c>
      <c r="X516" s="32">
        <f t="shared" si="28"/>
        <v>1</v>
      </c>
      <c r="Y516" s="32">
        <f t="shared" si="29"/>
        <v>1</v>
      </c>
      <c r="Z516" s="32">
        <f t="shared" si="30"/>
        <v>1</v>
      </c>
      <c r="AA516" s="32">
        <f t="shared" si="31"/>
        <v>1</v>
      </c>
      <c r="AB516" s="32">
        <f t="shared" si="32"/>
        <v>1</v>
      </c>
      <c r="AD516" s="7">
        <v>1</v>
      </c>
      <c r="AE516" s="1">
        <f>IF(COUNTBLANK($AD517),IF(COUNTBLANK($AD516),"",MIN($AD516+8,$AD516*2)),$AD517)</f>
        <v>3</v>
      </c>
      <c r="AF516" s="50" t="s">
        <v>73</v>
      </c>
      <c r="AG516" s="7">
        <v>1</v>
      </c>
      <c r="AH516" s="7">
        <v>1</v>
      </c>
      <c r="AI516" s="7">
        <v>0</v>
      </c>
      <c r="AJ516" s="7">
        <v>0</v>
      </c>
      <c r="AT516" s="39" t="str">
        <f>IF(OR(ISNA(BI516),ISNA(BJ516)),"ERR","")</f>
        <v/>
      </c>
      <c r="AU516" s="49" t="str">
        <f t="shared" ref="AU516:AU553" si="34">""&amp;AF516</f>
        <v>C</v>
      </c>
      <c r="AV516" s="41">
        <f t="shared" ref="AV516:AV553" ca="1" si="35">$AW516*$BT$3</f>
        <v>256</v>
      </c>
      <c r="AW516" s="40">
        <f ca="1">$BM516*$BN516*$BO516*$BP516*$BQ516/$BR516</f>
        <v>1</v>
      </c>
      <c r="AX516" s="41">
        <f ca="1">1200*LOG(AW516,2)</f>
        <v>0</v>
      </c>
      <c r="AY516" s="41">
        <f ca="1">MOD(AX516,1200)</f>
        <v>0</v>
      </c>
      <c r="AZ516" s="42">
        <f ca="1">AW516</f>
        <v>1</v>
      </c>
      <c r="BA516" s="47" t="str">
        <f>LEFT(AU516,1)</f>
        <v>C</v>
      </c>
      <c r="BB516" s="47" t="e">
        <f>RIGHT(AU516,1)-4</f>
        <v>#VALUE!</v>
      </c>
      <c r="BC516" s="47">
        <f>LEN(SUBSTITUTE($AU516,"b",""))-LEN(SUBSTITUTE($AU516,"#",""))</f>
        <v>0</v>
      </c>
      <c r="BD516" s="47">
        <f>LEN(SUBSTITUTE($AU516,".",""))-LEN(SUBSTITUTE($AU516,"'",""))</f>
        <v>0</v>
      </c>
      <c r="BE516" s="47" t="e">
        <f>FIND("[",$AU516)</f>
        <v>#VALUE!</v>
      </c>
      <c r="BF516" s="47" t="e">
        <f>FIND("/",$AU516)</f>
        <v>#VALUE!</v>
      </c>
      <c r="BG516" s="47" t="e">
        <f>FIND("]",$AU516)</f>
        <v>#VALUE!</v>
      </c>
      <c r="BH516" s="47">
        <f>MATCH($BA516,NoteCommaRef!$B$4:$B$10,0)</f>
        <v>2</v>
      </c>
      <c r="BI516" s="47">
        <f>MATCH($BK516,NoteCommaRef!$H$4:$H$1000,0)</f>
        <v>11</v>
      </c>
      <c r="BJ516" s="47">
        <f>MATCH($BL516,NoteCommaRef!$H$4:$H$1000,0)</f>
        <v>11</v>
      </c>
      <c r="BK516" s="47">
        <f>IF(ISERR($BE516),1,IF(ISERR($BF516),IF(ISERR($BG516),1,MID($AU516,$BE516+1,$BG516-$BE516-1)),MID($AU516,$BE516+1,$BF516-$BE516-1)))*1</f>
        <v>1</v>
      </c>
      <c r="BL516" s="47">
        <f>IF(ISERR($BE516),1,IF(ISERR($BF516),1,MID($AU516,$BF516+1,$BG516-$BF516-1)))*1</f>
        <v>1</v>
      </c>
      <c r="BM516" s="48">
        <f ca="1">IF(ISNA($BH516),1,OFFSET(NoteCommaRef!$E$3,$BH516,0))</f>
        <v>1</v>
      </c>
      <c r="BN516" s="48">
        <f>IF(ISERR($BB516),1,2^$BB516)</f>
        <v>1</v>
      </c>
      <c r="BO516" s="48">
        <f>(2187/2048)^$BC516</f>
        <v>1</v>
      </c>
      <c r="BP516" s="48">
        <f>(80/81)^$BD516</f>
        <v>1</v>
      </c>
      <c r="BQ516" s="48">
        <f ca="1">IF(ISNA($BI516),1,OFFSET(NoteCommaRef!$K$3,$BI516,0))</f>
        <v>1</v>
      </c>
      <c r="BR516" s="48">
        <f ca="1">IF(ISNA($BJ516),1,OFFSET(NoteCommaRef!$K$3,$BJ516,0))</f>
        <v>1</v>
      </c>
    </row>
    <row r="517" spans="2:70" x14ac:dyDescent="0.2">
      <c r="C517" s="2"/>
      <c r="D517" s="1">
        <f>IF(COUNTBLANK($AD517),"",$D516)</f>
        <v>1</v>
      </c>
      <c r="E517" s="1">
        <f t="shared" si="33"/>
        <v>72</v>
      </c>
      <c r="F517" s="11">
        <f t="shared" ref="F517:F553" ca="1" si="36">IF(COUNTBLANK($AD517),"",$F516*$AG517)</f>
        <v>1</v>
      </c>
      <c r="G517" s="2"/>
      <c r="H517" s="2"/>
      <c r="I517" s="2"/>
      <c r="J517" s="2"/>
      <c r="K517" s="2"/>
      <c r="L517" s="2"/>
      <c r="M517" s="2"/>
      <c r="N517" s="2"/>
      <c r="O517" s="2"/>
      <c r="Q517" s="32">
        <f t="shared" si="21"/>
        <v>6</v>
      </c>
      <c r="R517" s="32">
        <f t="shared" si="22"/>
        <v>1</v>
      </c>
      <c r="S517" s="32">
        <f t="shared" si="23"/>
        <v>1</v>
      </c>
      <c r="T517" s="32">
        <f t="shared" si="24"/>
        <v>1</v>
      </c>
      <c r="U517" s="32">
        <f t="shared" si="25"/>
        <v>1</v>
      </c>
      <c r="V517" s="32">
        <f t="shared" si="26"/>
        <v>1</v>
      </c>
      <c r="W517" s="32">
        <f t="shared" si="27"/>
        <v>1</v>
      </c>
      <c r="X517" s="32">
        <f t="shared" si="28"/>
        <v>1</v>
      </c>
      <c r="Y517" s="32">
        <f t="shared" si="29"/>
        <v>1</v>
      </c>
      <c r="Z517" s="32">
        <f t="shared" si="30"/>
        <v>1</v>
      </c>
      <c r="AA517" s="32">
        <f t="shared" si="31"/>
        <v>1</v>
      </c>
      <c r="AB517" s="32">
        <f t="shared" si="32"/>
        <v>1</v>
      </c>
      <c r="AD517" s="5">
        <v>3</v>
      </c>
      <c r="AE517" s="1">
        <f t="shared" ref="AE517:AE553" si="37">IF(COUNTBLANK($AD518),IF(COUNTBLANK($AD517),"",MIN($AD517+8,$AD517*2)),$AD518)</f>
        <v>6</v>
      </c>
      <c r="AF517" s="38" t="s">
        <v>298</v>
      </c>
      <c r="AG517" s="11">
        <f t="shared" ref="AG517:AG553" ca="1" si="38">IF(COUNTBLANK($AD517),"",$AW517)</f>
        <v>1</v>
      </c>
      <c r="AH517" s="11">
        <f t="shared" ref="AH517:AH553" ca="1" si="39">IF(COUNTBLANK($AD517),"",$AG517*$AH516)</f>
        <v>1</v>
      </c>
      <c r="AI517" s="32">
        <f t="shared" ref="AI517:AI553" ca="1" si="40">IF(COUNTBLANK($AD517),"",1200*LOG($AG517,2))</f>
        <v>0</v>
      </c>
      <c r="AJ517" s="32">
        <f t="shared" ref="AJ517:AJ553" ca="1" si="41">IF(COUNTBLANK($AD517),"",1200*LOG($AH517,2))</f>
        <v>0</v>
      </c>
      <c r="AT517" s="39" t="str">
        <f>IF(OR(ISNA(BI517),ISNA(BJ517)),"ERR","")</f>
        <v/>
      </c>
      <c r="AU517" s="49" t="str">
        <f t="shared" si="34"/>
        <v>C[1/1]</v>
      </c>
      <c r="AV517" s="41">
        <f t="shared" ca="1" si="35"/>
        <v>256</v>
      </c>
      <c r="AW517" s="40">
        <f ca="1">$BM517*$BN517*$BO517*$BP517*$BQ517/$BR517</f>
        <v>1</v>
      </c>
      <c r="AX517" s="41">
        <f ca="1">1200*LOG(AW517,2)</f>
        <v>0</v>
      </c>
      <c r="AY517" s="41">
        <f t="shared" ref="AY517:AY553" ca="1" si="42">MOD(AX517,1200)</f>
        <v>0</v>
      </c>
      <c r="AZ517" s="42">
        <f ca="1">AW517</f>
        <v>1</v>
      </c>
      <c r="BA517" s="47" t="str">
        <f>LEFT(AU517,1)</f>
        <v>C</v>
      </c>
      <c r="BB517" s="47" t="e">
        <f>RIGHT(AU517,1)-4</f>
        <v>#VALUE!</v>
      </c>
      <c r="BC517" s="47">
        <f t="shared" ref="BC517:BC532" si="43">LEN(SUBSTITUTE($AU517,"b",""))-LEN(SUBSTITUTE($AU517,"#",""))</f>
        <v>0</v>
      </c>
      <c r="BD517" s="47">
        <f t="shared" ref="BD517:BD532" si="44">LEN(SUBSTITUTE($AU517,".",""))-LEN(SUBSTITUTE($AU517,"'",""))</f>
        <v>0</v>
      </c>
      <c r="BE517" s="47">
        <f t="shared" ref="BE517:BE532" si="45">FIND("[",$AU517)</f>
        <v>2</v>
      </c>
      <c r="BF517" s="47">
        <f t="shared" ref="BF517:BF532" si="46">FIND("/",$AU517)</f>
        <v>4</v>
      </c>
      <c r="BG517" s="47">
        <f t="shared" ref="BG517:BG532" si="47">FIND("]",$AU517)</f>
        <v>6</v>
      </c>
      <c r="BH517" s="47">
        <f>MATCH($BA517,NoteCommaRef!$B$4:$B$10,0)</f>
        <v>2</v>
      </c>
      <c r="BI517" s="47">
        <f>MATCH($BK517,NoteCommaRef!$H$4:$H$1000,0)</f>
        <v>11</v>
      </c>
      <c r="BJ517" s="47">
        <f>MATCH($BL517,NoteCommaRef!$H$4:$H$1000,0)</f>
        <v>11</v>
      </c>
      <c r="BK517" s="47">
        <f>IF(ISERR($BE517),1,IF(ISERR($BF517),IF(ISERR($BG517),1,MID($AU517,$BE517+1,$BG517-$BE517-1)),MID($AU517,$BE517+1,$BF517-$BE517-1)))*1</f>
        <v>1</v>
      </c>
      <c r="BL517" s="47">
        <f>IF(ISERR($BE517),1,IF(ISERR($BF517),1,MID($AU517,$BF517+1,$BG517-$BF517-1)))*1</f>
        <v>1</v>
      </c>
      <c r="BM517" s="48">
        <f ca="1">IF(ISNA($BH517),1,OFFSET(NoteCommaRef!$E$3,$BH517,0))</f>
        <v>1</v>
      </c>
      <c r="BN517" s="48">
        <f>IF(ISERR($BB517),1,2^$BB517)</f>
        <v>1</v>
      </c>
      <c r="BO517" s="48">
        <f>(2187/2048)^$BC517</f>
        <v>1</v>
      </c>
      <c r="BP517" s="48">
        <f>(80/81)^$BD517</f>
        <v>1</v>
      </c>
      <c r="BQ517" s="48">
        <f ca="1">IF(ISNA($BI517),1,OFFSET(NoteCommaRef!$K$3,$BI517,0))</f>
        <v>1</v>
      </c>
      <c r="BR517" s="48">
        <f ca="1">IF(ISNA($BJ517),1,OFFSET(NoteCommaRef!$K$3,$BJ517,0))</f>
        <v>1</v>
      </c>
    </row>
    <row r="518" spans="2:70" x14ac:dyDescent="0.2">
      <c r="C518" s="2"/>
      <c r="D518" s="1" t="str">
        <f t="shared" ref="D518:D553" si="48">IF(COUNTBLANK($AD518),"",$D517)</f>
        <v/>
      </c>
      <c r="E518" s="1" t="str">
        <f t="shared" si="33"/>
        <v/>
      </c>
      <c r="F518" s="11" t="str">
        <f t="shared" si="36"/>
        <v/>
      </c>
      <c r="G518" s="2"/>
      <c r="H518" s="2"/>
      <c r="I518" s="2"/>
      <c r="J518" s="2"/>
      <c r="K518" s="2"/>
      <c r="L518" s="2"/>
      <c r="M518" s="2"/>
      <c r="N518" s="2"/>
      <c r="O518" s="2"/>
      <c r="Q518" s="32">
        <f t="shared" si="21"/>
        <v>6</v>
      </c>
      <c r="R518" s="32">
        <f t="shared" si="22"/>
        <v>1</v>
      </c>
      <c r="S518" s="32">
        <f t="shared" si="23"/>
        <v>1</v>
      </c>
      <c r="T518" s="32">
        <f t="shared" si="24"/>
        <v>1</v>
      </c>
      <c r="U518" s="32">
        <f t="shared" si="25"/>
        <v>1</v>
      </c>
      <c r="V518" s="32">
        <f t="shared" si="26"/>
        <v>1</v>
      </c>
      <c r="W518" s="32">
        <f t="shared" si="27"/>
        <v>1</v>
      </c>
      <c r="X518" s="32">
        <f t="shared" si="28"/>
        <v>1</v>
      </c>
      <c r="Y518" s="32">
        <f t="shared" si="29"/>
        <v>1</v>
      </c>
      <c r="Z518" s="32">
        <f t="shared" si="30"/>
        <v>1</v>
      </c>
      <c r="AA518" s="32">
        <f t="shared" si="31"/>
        <v>1</v>
      </c>
      <c r="AB518" s="32">
        <f t="shared" si="32"/>
        <v>1</v>
      </c>
      <c r="AD518" s="5"/>
      <c r="AE518" s="1" t="str">
        <f t="shared" si="37"/>
        <v/>
      </c>
      <c r="AF518" s="38"/>
      <c r="AG518" s="11" t="str">
        <f t="shared" si="38"/>
        <v/>
      </c>
      <c r="AH518" s="11" t="str">
        <f t="shared" si="39"/>
        <v/>
      </c>
      <c r="AI518" s="32" t="str">
        <f t="shared" si="40"/>
        <v/>
      </c>
      <c r="AJ518" s="32" t="str">
        <f t="shared" si="41"/>
        <v/>
      </c>
      <c r="AT518" s="39" t="str">
        <f>IF(OR(ISNA(BI518),ISNA(BJ518)),"ERR","")</f>
        <v/>
      </c>
      <c r="AU518" s="49" t="str">
        <f t="shared" si="34"/>
        <v/>
      </c>
      <c r="AV518" s="41">
        <f t="shared" ca="1" si="35"/>
        <v>256</v>
      </c>
      <c r="AW518" s="40">
        <f t="shared" ref="AW518:AW553" ca="1" si="49">$BM518*$BN518*$BO518*$BP518*$BQ518/$BR518</f>
        <v>1</v>
      </c>
      <c r="AX518" s="41">
        <f t="shared" ref="AX518:AX553" ca="1" si="50">1200*LOG(AW518,2)</f>
        <v>0</v>
      </c>
      <c r="AY518" s="41">
        <f t="shared" ca="1" si="42"/>
        <v>0</v>
      </c>
      <c r="AZ518" s="42">
        <f ca="1">AW518</f>
        <v>1</v>
      </c>
      <c r="BA518" s="47" t="str">
        <f>LEFT(AU518,1)</f>
        <v/>
      </c>
      <c r="BB518" s="47" t="e">
        <f>RIGHT(AU518,1)-4</f>
        <v>#VALUE!</v>
      </c>
      <c r="BC518" s="47">
        <f t="shared" si="43"/>
        <v>0</v>
      </c>
      <c r="BD518" s="47">
        <f t="shared" si="44"/>
        <v>0</v>
      </c>
      <c r="BE518" s="47" t="e">
        <f t="shared" si="45"/>
        <v>#VALUE!</v>
      </c>
      <c r="BF518" s="47" t="e">
        <f t="shared" si="46"/>
        <v>#VALUE!</v>
      </c>
      <c r="BG518" s="47" t="e">
        <f t="shared" si="47"/>
        <v>#VALUE!</v>
      </c>
      <c r="BH518" s="47" t="e">
        <f>MATCH($BA518,NoteCommaRef!$B$4:$B$10,0)</f>
        <v>#N/A</v>
      </c>
      <c r="BI518" s="47">
        <f>MATCH($BK518,NoteCommaRef!$H$4:$H$1000,0)</f>
        <v>11</v>
      </c>
      <c r="BJ518" s="47">
        <f>MATCH($BL518,NoteCommaRef!$H$4:$H$1000,0)</f>
        <v>11</v>
      </c>
      <c r="BK518" s="47">
        <f t="shared" ref="BK518:BK553" si="51">IF(ISERR($BE518),1,IF(ISERR($BF518),IF(ISERR($BG518),1,MID($AU518,$BE518+1,$BG518-$BE518-1)),MID($AU518,$BE518+1,$BF518-$BE518-1)))*1</f>
        <v>1</v>
      </c>
      <c r="BL518" s="47">
        <f t="shared" ref="BL518:BL553" si="52">IF(ISERR($BE518),1,IF(ISERR($BF518),1,MID($AU518,$BF518+1,$BG518-$BF518-1)))*1</f>
        <v>1</v>
      </c>
      <c r="BM518" s="48">
        <f ca="1">IF(ISNA($BH518),1,OFFSET(NoteCommaRef!$E$3,$BH518,0))</f>
        <v>1</v>
      </c>
      <c r="BN518" s="48">
        <f t="shared" ref="BN518:BN553" si="53">IF(ISERR($BB518),1,2^$BB518)</f>
        <v>1</v>
      </c>
      <c r="BO518" s="48">
        <f t="shared" ref="BO518:BO553" si="54">(2187/2048)^$BC518</f>
        <v>1</v>
      </c>
      <c r="BP518" s="48">
        <f t="shared" ref="BP518:BP553" si="55">(80/81)^$BD518</f>
        <v>1</v>
      </c>
      <c r="BQ518" s="48">
        <f ca="1">IF(ISNA($BI518),1,OFFSET(NoteCommaRef!$K$3,$BI518,0))</f>
        <v>1</v>
      </c>
      <c r="BR518" s="48">
        <f ca="1">IF(ISNA($BJ518),1,OFFSET(NoteCommaRef!$K$3,$BJ518,0))</f>
        <v>1</v>
      </c>
    </row>
    <row r="519" spans="2:70" x14ac:dyDescent="0.2">
      <c r="C519" s="2"/>
      <c r="D519" s="1" t="str">
        <f t="shared" si="48"/>
        <v/>
      </c>
      <c r="E519" s="1" t="str">
        <f t="shared" si="33"/>
        <v/>
      </c>
      <c r="F519" s="11" t="str">
        <f t="shared" si="36"/>
        <v/>
      </c>
      <c r="G519" s="2"/>
      <c r="H519" s="2"/>
      <c r="I519" s="2"/>
      <c r="J519" s="2"/>
      <c r="K519" s="2"/>
      <c r="L519" s="2"/>
      <c r="M519" s="2"/>
      <c r="N519" s="2"/>
      <c r="O519" s="2"/>
      <c r="Q519" s="32">
        <f t="shared" si="21"/>
        <v>6</v>
      </c>
      <c r="R519" s="32">
        <f t="shared" si="22"/>
        <v>1</v>
      </c>
      <c r="S519" s="32">
        <f t="shared" si="23"/>
        <v>1</v>
      </c>
      <c r="T519" s="32">
        <f t="shared" si="24"/>
        <v>1</v>
      </c>
      <c r="U519" s="32">
        <f t="shared" si="25"/>
        <v>1</v>
      </c>
      <c r="V519" s="32">
        <f t="shared" si="26"/>
        <v>1</v>
      </c>
      <c r="W519" s="32">
        <f t="shared" si="27"/>
        <v>1</v>
      </c>
      <c r="X519" s="32">
        <f t="shared" si="28"/>
        <v>1</v>
      </c>
      <c r="Y519" s="32">
        <f t="shared" si="29"/>
        <v>1</v>
      </c>
      <c r="Z519" s="32">
        <f t="shared" si="30"/>
        <v>1</v>
      </c>
      <c r="AA519" s="32">
        <f t="shared" si="31"/>
        <v>1</v>
      </c>
      <c r="AB519" s="32">
        <f t="shared" si="32"/>
        <v>1</v>
      </c>
      <c r="AD519" s="5"/>
      <c r="AE519" s="1" t="str">
        <f t="shared" si="37"/>
        <v/>
      </c>
      <c r="AF519" s="38"/>
      <c r="AG519" s="11" t="str">
        <f t="shared" si="38"/>
        <v/>
      </c>
      <c r="AH519" s="11" t="str">
        <f t="shared" si="39"/>
        <v/>
      </c>
      <c r="AI519" s="32" t="str">
        <f t="shared" si="40"/>
        <v/>
      </c>
      <c r="AJ519" s="32" t="str">
        <f t="shared" si="41"/>
        <v/>
      </c>
      <c r="AT519" s="39" t="str">
        <f>IF(OR(ISNA(BI519),ISNA(BJ519)),"ERR","")</f>
        <v/>
      </c>
      <c r="AU519" s="49" t="str">
        <f t="shared" si="34"/>
        <v/>
      </c>
      <c r="AV519" s="41">
        <f t="shared" ca="1" si="35"/>
        <v>256</v>
      </c>
      <c r="AW519" s="40">
        <f t="shared" ca="1" si="49"/>
        <v>1</v>
      </c>
      <c r="AX519" s="41">
        <f t="shared" ca="1" si="50"/>
        <v>0</v>
      </c>
      <c r="AY519" s="41">
        <f t="shared" ca="1" si="42"/>
        <v>0</v>
      </c>
      <c r="AZ519" s="42">
        <f ca="1">AW519</f>
        <v>1</v>
      </c>
      <c r="BA519" s="47" t="str">
        <f>LEFT(AU519,1)</f>
        <v/>
      </c>
      <c r="BB519" s="47" t="e">
        <f>RIGHT(AU519,1)-4</f>
        <v>#VALUE!</v>
      </c>
      <c r="BC519" s="47">
        <f t="shared" si="43"/>
        <v>0</v>
      </c>
      <c r="BD519" s="47">
        <f t="shared" si="44"/>
        <v>0</v>
      </c>
      <c r="BE519" s="47" t="e">
        <f t="shared" si="45"/>
        <v>#VALUE!</v>
      </c>
      <c r="BF519" s="47" t="e">
        <f t="shared" si="46"/>
        <v>#VALUE!</v>
      </c>
      <c r="BG519" s="47" t="e">
        <f t="shared" si="47"/>
        <v>#VALUE!</v>
      </c>
      <c r="BH519" s="47" t="e">
        <f>MATCH($BA519,NoteCommaRef!$B$4:$B$10,0)</f>
        <v>#N/A</v>
      </c>
      <c r="BI519" s="47">
        <f>MATCH($BK519,NoteCommaRef!$H$4:$H$1000,0)</f>
        <v>11</v>
      </c>
      <c r="BJ519" s="47">
        <f>MATCH($BL519,NoteCommaRef!$H$4:$H$1000,0)</f>
        <v>11</v>
      </c>
      <c r="BK519" s="47">
        <f t="shared" si="51"/>
        <v>1</v>
      </c>
      <c r="BL519" s="47">
        <f t="shared" si="52"/>
        <v>1</v>
      </c>
      <c r="BM519" s="48">
        <f ca="1">IF(ISNA($BH519),1,OFFSET(NoteCommaRef!$E$3,$BH519,0))</f>
        <v>1</v>
      </c>
      <c r="BN519" s="48">
        <f t="shared" si="53"/>
        <v>1</v>
      </c>
      <c r="BO519" s="48">
        <f t="shared" si="54"/>
        <v>1</v>
      </c>
      <c r="BP519" s="48">
        <f t="shared" si="55"/>
        <v>1</v>
      </c>
      <c r="BQ519" s="48">
        <f ca="1">IF(ISNA($BI519),1,OFFSET(NoteCommaRef!$K$3,$BI519,0))</f>
        <v>1</v>
      </c>
      <c r="BR519" s="48">
        <f ca="1">IF(ISNA($BJ519),1,OFFSET(NoteCommaRef!$K$3,$BJ519,0))</f>
        <v>1</v>
      </c>
    </row>
    <row r="520" spans="2:70" x14ac:dyDescent="0.2">
      <c r="C520" s="2"/>
      <c r="D520" s="1" t="str">
        <f t="shared" si="48"/>
        <v/>
      </c>
      <c r="E520" s="1" t="str">
        <f t="shared" si="33"/>
        <v/>
      </c>
      <c r="F520" s="11" t="str">
        <f t="shared" si="36"/>
        <v/>
      </c>
      <c r="G520" s="2"/>
      <c r="H520" s="2"/>
      <c r="I520" s="2"/>
      <c r="J520" s="2"/>
      <c r="K520" s="2"/>
      <c r="L520" s="2"/>
      <c r="M520" s="2"/>
      <c r="N520" s="2"/>
      <c r="O520" s="2"/>
      <c r="Q520" s="32">
        <f t="shared" si="21"/>
        <v>6</v>
      </c>
      <c r="R520" s="32">
        <f t="shared" si="22"/>
        <v>1</v>
      </c>
      <c r="S520" s="32">
        <f t="shared" si="23"/>
        <v>1</v>
      </c>
      <c r="T520" s="32">
        <f t="shared" si="24"/>
        <v>1</v>
      </c>
      <c r="U520" s="32">
        <f t="shared" si="25"/>
        <v>1</v>
      </c>
      <c r="V520" s="32">
        <f t="shared" si="26"/>
        <v>1</v>
      </c>
      <c r="W520" s="32">
        <f t="shared" si="27"/>
        <v>1</v>
      </c>
      <c r="X520" s="32">
        <f t="shared" si="28"/>
        <v>1</v>
      </c>
      <c r="Y520" s="32">
        <f t="shared" si="29"/>
        <v>1</v>
      </c>
      <c r="Z520" s="32">
        <f t="shared" si="30"/>
        <v>1</v>
      </c>
      <c r="AA520" s="32">
        <f t="shared" si="31"/>
        <v>1</v>
      </c>
      <c r="AB520" s="32">
        <f t="shared" si="32"/>
        <v>1</v>
      </c>
      <c r="AD520" s="5"/>
      <c r="AE520" s="1" t="str">
        <f t="shared" si="37"/>
        <v/>
      </c>
      <c r="AF520" s="38"/>
      <c r="AG520" s="11" t="str">
        <f t="shared" si="38"/>
        <v/>
      </c>
      <c r="AH520" s="11" t="str">
        <f t="shared" si="39"/>
        <v/>
      </c>
      <c r="AI520" s="32" t="str">
        <f t="shared" si="40"/>
        <v/>
      </c>
      <c r="AJ520" s="32" t="str">
        <f t="shared" si="41"/>
        <v/>
      </c>
      <c r="AT520" s="39" t="str">
        <f t="shared" ref="AT520:AT553" si="56">IF(OR(ISNA(BI520),ISNA(BJ520)),"ERR","")</f>
        <v/>
      </c>
      <c r="AU520" s="49" t="str">
        <f t="shared" si="34"/>
        <v/>
      </c>
      <c r="AV520" s="41">
        <f t="shared" ca="1" si="35"/>
        <v>256</v>
      </c>
      <c r="AW520" s="40">
        <f t="shared" ca="1" si="49"/>
        <v>1</v>
      </c>
      <c r="AX520" s="41">
        <f t="shared" ca="1" si="50"/>
        <v>0</v>
      </c>
      <c r="AY520" s="41">
        <f t="shared" ca="1" si="42"/>
        <v>0</v>
      </c>
      <c r="AZ520" s="42">
        <f t="shared" ref="AZ520:AZ553" ca="1" si="57">AW520</f>
        <v>1</v>
      </c>
      <c r="BA520" s="47" t="str">
        <f t="shared" ref="BA520:BA553" si="58">LEFT(AU520,1)</f>
        <v/>
      </c>
      <c r="BB520" s="47" t="e">
        <f t="shared" ref="BB520:BB553" si="59">RIGHT(AU520,1)-4</f>
        <v>#VALUE!</v>
      </c>
      <c r="BC520" s="47">
        <f t="shared" si="43"/>
        <v>0</v>
      </c>
      <c r="BD520" s="47">
        <f t="shared" si="44"/>
        <v>0</v>
      </c>
      <c r="BE520" s="47" t="e">
        <f t="shared" si="45"/>
        <v>#VALUE!</v>
      </c>
      <c r="BF520" s="47" t="e">
        <f t="shared" si="46"/>
        <v>#VALUE!</v>
      </c>
      <c r="BG520" s="47" t="e">
        <f t="shared" si="47"/>
        <v>#VALUE!</v>
      </c>
      <c r="BH520" s="47" t="e">
        <f>MATCH($BA520,NoteCommaRef!$B$4:$B$10,0)</f>
        <v>#N/A</v>
      </c>
      <c r="BI520" s="47">
        <f>MATCH($BK520,NoteCommaRef!$H$4:$H$1000,0)</f>
        <v>11</v>
      </c>
      <c r="BJ520" s="47">
        <f>MATCH($BL520,NoteCommaRef!$H$4:$H$1000,0)</f>
        <v>11</v>
      </c>
      <c r="BK520" s="47">
        <f t="shared" si="51"/>
        <v>1</v>
      </c>
      <c r="BL520" s="47">
        <f t="shared" si="52"/>
        <v>1</v>
      </c>
      <c r="BM520" s="48">
        <f ca="1">IF(ISNA($BH520),1,OFFSET(NoteCommaRef!$E$3,$BH520,0))</f>
        <v>1</v>
      </c>
      <c r="BN520" s="48">
        <f t="shared" si="53"/>
        <v>1</v>
      </c>
      <c r="BO520" s="48">
        <f t="shared" si="54"/>
        <v>1</v>
      </c>
      <c r="BP520" s="48">
        <f t="shared" si="55"/>
        <v>1</v>
      </c>
      <c r="BQ520" s="48">
        <f ca="1">IF(ISNA($BI520),1,OFFSET(NoteCommaRef!$K$3,$BI520,0))</f>
        <v>1</v>
      </c>
      <c r="BR520" s="48">
        <f ca="1">IF(ISNA($BJ520),1,OFFSET(NoteCommaRef!$K$3,$BJ520,0))</f>
        <v>1</v>
      </c>
    </row>
    <row r="521" spans="2:70" x14ac:dyDescent="0.2">
      <c r="C521" s="2"/>
      <c r="D521" s="1" t="str">
        <f t="shared" si="48"/>
        <v/>
      </c>
      <c r="E521" s="1" t="str">
        <f t="shared" si="33"/>
        <v/>
      </c>
      <c r="F521" s="11" t="str">
        <f t="shared" si="36"/>
        <v/>
      </c>
      <c r="G521" s="2"/>
      <c r="H521" s="2"/>
      <c r="I521" s="2"/>
      <c r="J521" s="2"/>
      <c r="K521" s="2"/>
      <c r="L521" s="2"/>
      <c r="M521" s="2"/>
      <c r="N521" s="2"/>
      <c r="O521" s="2"/>
      <c r="Q521" s="32">
        <f t="shared" si="21"/>
        <v>6</v>
      </c>
      <c r="R521" s="32">
        <f t="shared" si="22"/>
        <v>1</v>
      </c>
      <c r="S521" s="32">
        <f t="shared" si="23"/>
        <v>1</v>
      </c>
      <c r="T521" s="32">
        <f t="shared" si="24"/>
        <v>1</v>
      </c>
      <c r="U521" s="32">
        <f t="shared" si="25"/>
        <v>1</v>
      </c>
      <c r="V521" s="32">
        <f t="shared" si="26"/>
        <v>1</v>
      </c>
      <c r="W521" s="32">
        <f t="shared" si="27"/>
        <v>1</v>
      </c>
      <c r="X521" s="32">
        <f t="shared" si="28"/>
        <v>1</v>
      </c>
      <c r="Y521" s="32">
        <f t="shared" si="29"/>
        <v>1</v>
      </c>
      <c r="Z521" s="32">
        <f t="shared" si="30"/>
        <v>1</v>
      </c>
      <c r="AA521" s="32">
        <f t="shared" si="31"/>
        <v>1</v>
      </c>
      <c r="AB521" s="32">
        <f t="shared" si="32"/>
        <v>1</v>
      </c>
      <c r="AD521" s="5"/>
      <c r="AE521" s="1" t="str">
        <f t="shared" si="37"/>
        <v/>
      </c>
      <c r="AF521" s="38"/>
      <c r="AG521" s="11" t="str">
        <f t="shared" si="38"/>
        <v/>
      </c>
      <c r="AH521" s="11" t="str">
        <f t="shared" si="39"/>
        <v/>
      </c>
      <c r="AI521" s="32" t="str">
        <f t="shared" si="40"/>
        <v/>
      </c>
      <c r="AJ521" s="32" t="str">
        <f t="shared" si="41"/>
        <v/>
      </c>
      <c r="AT521" s="39" t="str">
        <f t="shared" si="56"/>
        <v/>
      </c>
      <c r="AU521" s="49" t="str">
        <f t="shared" si="34"/>
        <v/>
      </c>
      <c r="AV521" s="41">
        <f t="shared" ca="1" si="35"/>
        <v>256</v>
      </c>
      <c r="AW521" s="40">
        <f t="shared" ca="1" si="49"/>
        <v>1</v>
      </c>
      <c r="AX521" s="41">
        <f t="shared" ca="1" si="50"/>
        <v>0</v>
      </c>
      <c r="AY521" s="41">
        <f t="shared" ca="1" si="42"/>
        <v>0</v>
      </c>
      <c r="AZ521" s="42">
        <f t="shared" ca="1" si="57"/>
        <v>1</v>
      </c>
      <c r="BA521" s="47" t="str">
        <f t="shared" si="58"/>
        <v/>
      </c>
      <c r="BB521" s="47" t="e">
        <f t="shared" si="59"/>
        <v>#VALUE!</v>
      </c>
      <c r="BC521" s="47">
        <f t="shared" si="43"/>
        <v>0</v>
      </c>
      <c r="BD521" s="47">
        <f t="shared" si="44"/>
        <v>0</v>
      </c>
      <c r="BE521" s="47" t="e">
        <f t="shared" si="45"/>
        <v>#VALUE!</v>
      </c>
      <c r="BF521" s="47" t="e">
        <f t="shared" si="46"/>
        <v>#VALUE!</v>
      </c>
      <c r="BG521" s="47" t="e">
        <f t="shared" si="47"/>
        <v>#VALUE!</v>
      </c>
      <c r="BH521" s="47" t="e">
        <f>MATCH($BA521,NoteCommaRef!$B$4:$B$10,0)</f>
        <v>#N/A</v>
      </c>
      <c r="BI521" s="47">
        <f>MATCH($BK521,NoteCommaRef!$H$4:$H$1000,0)</f>
        <v>11</v>
      </c>
      <c r="BJ521" s="47">
        <f>MATCH($BL521,NoteCommaRef!$H$4:$H$1000,0)</f>
        <v>11</v>
      </c>
      <c r="BK521" s="47">
        <f t="shared" si="51"/>
        <v>1</v>
      </c>
      <c r="BL521" s="47">
        <f t="shared" si="52"/>
        <v>1</v>
      </c>
      <c r="BM521" s="48">
        <f ca="1">IF(ISNA($BH521),1,OFFSET(NoteCommaRef!$E$3,$BH521,0))</f>
        <v>1</v>
      </c>
      <c r="BN521" s="48">
        <f t="shared" si="53"/>
        <v>1</v>
      </c>
      <c r="BO521" s="48">
        <f t="shared" si="54"/>
        <v>1</v>
      </c>
      <c r="BP521" s="48">
        <f t="shared" si="55"/>
        <v>1</v>
      </c>
      <c r="BQ521" s="48">
        <f ca="1">IF(ISNA($BI521),1,OFFSET(NoteCommaRef!$K$3,$BI521,0))</f>
        <v>1</v>
      </c>
      <c r="BR521" s="48">
        <f ca="1">IF(ISNA($BJ521),1,OFFSET(NoteCommaRef!$K$3,$BJ521,0))</f>
        <v>1</v>
      </c>
    </row>
    <row r="522" spans="2:70" x14ac:dyDescent="0.2">
      <c r="C522" s="2"/>
      <c r="D522" s="1" t="str">
        <f t="shared" si="48"/>
        <v/>
      </c>
      <c r="E522" s="1" t="str">
        <f t="shared" si="33"/>
        <v/>
      </c>
      <c r="F522" s="11" t="str">
        <f t="shared" si="36"/>
        <v/>
      </c>
      <c r="G522" s="2"/>
      <c r="H522" s="2"/>
      <c r="I522" s="2"/>
      <c r="J522" s="2"/>
      <c r="K522" s="2"/>
      <c r="L522" s="2"/>
      <c r="M522" s="2"/>
      <c r="N522" s="2"/>
      <c r="O522" s="2"/>
      <c r="Q522" s="32">
        <f t="shared" si="21"/>
        <v>6</v>
      </c>
      <c r="R522" s="32">
        <f t="shared" si="22"/>
        <v>1</v>
      </c>
      <c r="S522" s="32">
        <f t="shared" si="23"/>
        <v>1</v>
      </c>
      <c r="T522" s="32">
        <f t="shared" si="24"/>
        <v>1</v>
      </c>
      <c r="U522" s="32">
        <f t="shared" si="25"/>
        <v>1</v>
      </c>
      <c r="V522" s="32">
        <f t="shared" si="26"/>
        <v>1</v>
      </c>
      <c r="W522" s="32">
        <f t="shared" si="27"/>
        <v>1</v>
      </c>
      <c r="X522" s="32">
        <f t="shared" si="28"/>
        <v>1</v>
      </c>
      <c r="Y522" s="32">
        <f t="shared" si="29"/>
        <v>1</v>
      </c>
      <c r="Z522" s="32">
        <f t="shared" si="30"/>
        <v>1</v>
      </c>
      <c r="AA522" s="32">
        <f t="shared" si="31"/>
        <v>1</v>
      </c>
      <c r="AB522" s="32">
        <f t="shared" si="32"/>
        <v>1</v>
      </c>
      <c r="AD522" s="5"/>
      <c r="AE522" s="1" t="str">
        <f t="shared" si="37"/>
        <v/>
      </c>
      <c r="AF522" s="38"/>
      <c r="AG522" s="11" t="str">
        <f t="shared" si="38"/>
        <v/>
      </c>
      <c r="AH522" s="11" t="str">
        <f t="shared" si="39"/>
        <v/>
      </c>
      <c r="AI522" s="32" t="str">
        <f t="shared" si="40"/>
        <v/>
      </c>
      <c r="AJ522" s="32" t="str">
        <f t="shared" si="41"/>
        <v/>
      </c>
      <c r="AT522" s="39" t="str">
        <f t="shared" si="56"/>
        <v/>
      </c>
      <c r="AU522" s="49" t="str">
        <f t="shared" si="34"/>
        <v/>
      </c>
      <c r="AV522" s="41">
        <f t="shared" ca="1" si="35"/>
        <v>256</v>
      </c>
      <c r="AW522" s="40">
        <f t="shared" ca="1" si="49"/>
        <v>1</v>
      </c>
      <c r="AX522" s="41">
        <f t="shared" ca="1" si="50"/>
        <v>0</v>
      </c>
      <c r="AY522" s="41">
        <f t="shared" ca="1" si="42"/>
        <v>0</v>
      </c>
      <c r="AZ522" s="42">
        <f t="shared" ca="1" si="57"/>
        <v>1</v>
      </c>
      <c r="BA522" s="47" t="str">
        <f t="shared" si="58"/>
        <v/>
      </c>
      <c r="BB522" s="47" t="e">
        <f t="shared" si="59"/>
        <v>#VALUE!</v>
      </c>
      <c r="BC522" s="47">
        <f t="shared" si="43"/>
        <v>0</v>
      </c>
      <c r="BD522" s="47">
        <f t="shared" si="44"/>
        <v>0</v>
      </c>
      <c r="BE522" s="47" t="e">
        <f t="shared" si="45"/>
        <v>#VALUE!</v>
      </c>
      <c r="BF522" s="47" t="e">
        <f t="shared" si="46"/>
        <v>#VALUE!</v>
      </c>
      <c r="BG522" s="47" t="e">
        <f t="shared" si="47"/>
        <v>#VALUE!</v>
      </c>
      <c r="BH522" s="47" t="e">
        <f>MATCH($BA522,NoteCommaRef!$B$4:$B$10,0)</f>
        <v>#N/A</v>
      </c>
      <c r="BI522" s="47">
        <f>MATCH($BK522,NoteCommaRef!$H$4:$H$1000,0)</f>
        <v>11</v>
      </c>
      <c r="BJ522" s="47">
        <f>MATCH($BL522,NoteCommaRef!$H$4:$H$1000,0)</f>
        <v>11</v>
      </c>
      <c r="BK522" s="47">
        <f t="shared" si="51"/>
        <v>1</v>
      </c>
      <c r="BL522" s="47">
        <f t="shared" si="52"/>
        <v>1</v>
      </c>
      <c r="BM522" s="48">
        <f ca="1">IF(ISNA($BH522),1,OFFSET(NoteCommaRef!$E$3,$BH522,0))</f>
        <v>1</v>
      </c>
      <c r="BN522" s="48">
        <f t="shared" si="53"/>
        <v>1</v>
      </c>
      <c r="BO522" s="48">
        <f t="shared" si="54"/>
        <v>1</v>
      </c>
      <c r="BP522" s="48">
        <f t="shared" si="55"/>
        <v>1</v>
      </c>
      <c r="BQ522" s="48">
        <f ca="1">IF(ISNA($BI522),1,OFFSET(NoteCommaRef!$K$3,$BI522,0))</f>
        <v>1</v>
      </c>
      <c r="BR522" s="48">
        <f ca="1">IF(ISNA($BJ522),1,OFFSET(NoteCommaRef!$K$3,$BJ522,0))</f>
        <v>1</v>
      </c>
    </row>
    <row r="523" spans="2:70" x14ac:dyDescent="0.2">
      <c r="C523" s="2"/>
      <c r="D523" s="1" t="str">
        <f t="shared" si="48"/>
        <v/>
      </c>
      <c r="E523" s="1" t="str">
        <f t="shared" si="33"/>
        <v/>
      </c>
      <c r="F523" s="11" t="str">
        <f t="shared" si="36"/>
        <v/>
      </c>
      <c r="G523" s="2"/>
      <c r="H523" s="2"/>
      <c r="I523" s="2"/>
      <c r="J523" s="2"/>
      <c r="K523" s="2"/>
      <c r="L523" s="2"/>
      <c r="M523" s="2"/>
      <c r="N523" s="2"/>
      <c r="O523" s="2"/>
      <c r="Q523" s="32">
        <f t="shared" si="21"/>
        <v>6</v>
      </c>
      <c r="R523" s="32">
        <f t="shared" si="22"/>
        <v>1</v>
      </c>
      <c r="S523" s="32">
        <f t="shared" si="23"/>
        <v>1</v>
      </c>
      <c r="T523" s="32">
        <f t="shared" si="24"/>
        <v>1</v>
      </c>
      <c r="U523" s="32">
        <f t="shared" si="25"/>
        <v>1</v>
      </c>
      <c r="V523" s="32">
        <f t="shared" si="26"/>
        <v>1</v>
      </c>
      <c r="W523" s="32">
        <f t="shared" si="27"/>
        <v>1</v>
      </c>
      <c r="X523" s="32">
        <f t="shared" si="28"/>
        <v>1</v>
      </c>
      <c r="Y523" s="32">
        <f t="shared" si="29"/>
        <v>1</v>
      </c>
      <c r="Z523" s="32">
        <f t="shared" si="30"/>
        <v>1</v>
      </c>
      <c r="AA523" s="32">
        <f t="shared" si="31"/>
        <v>1</v>
      </c>
      <c r="AB523" s="32">
        <f t="shared" si="32"/>
        <v>1</v>
      </c>
      <c r="AD523" s="5"/>
      <c r="AE523" s="1" t="str">
        <f t="shared" si="37"/>
        <v/>
      </c>
      <c r="AF523" s="38"/>
      <c r="AG523" s="11" t="str">
        <f t="shared" si="38"/>
        <v/>
      </c>
      <c r="AH523" s="11" t="str">
        <f t="shared" si="39"/>
        <v/>
      </c>
      <c r="AI523" s="32" t="str">
        <f t="shared" si="40"/>
        <v/>
      </c>
      <c r="AJ523" s="32" t="str">
        <f t="shared" si="41"/>
        <v/>
      </c>
      <c r="AT523" s="39" t="str">
        <f t="shared" si="56"/>
        <v/>
      </c>
      <c r="AU523" s="49" t="str">
        <f t="shared" si="34"/>
        <v/>
      </c>
      <c r="AV523" s="41">
        <f t="shared" ca="1" si="35"/>
        <v>256</v>
      </c>
      <c r="AW523" s="40">
        <f t="shared" ca="1" si="49"/>
        <v>1</v>
      </c>
      <c r="AX523" s="41">
        <f t="shared" ca="1" si="50"/>
        <v>0</v>
      </c>
      <c r="AY523" s="41">
        <f t="shared" ca="1" si="42"/>
        <v>0</v>
      </c>
      <c r="AZ523" s="42">
        <f t="shared" ca="1" si="57"/>
        <v>1</v>
      </c>
      <c r="BA523" s="47" t="str">
        <f t="shared" si="58"/>
        <v/>
      </c>
      <c r="BB523" s="47" t="e">
        <f t="shared" si="59"/>
        <v>#VALUE!</v>
      </c>
      <c r="BC523" s="47">
        <f t="shared" si="43"/>
        <v>0</v>
      </c>
      <c r="BD523" s="47">
        <f t="shared" si="44"/>
        <v>0</v>
      </c>
      <c r="BE523" s="47" t="e">
        <f t="shared" si="45"/>
        <v>#VALUE!</v>
      </c>
      <c r="BF523" s="47" t="e">
        <f t="shared" si="46"/>
        <v>#VALUE!</v>
      </c>
      <c r="BG523" s="47" t="e">
        <f t="shared" si="47"/>
        <v>#VALUE!</v>
      </c>
      <c r="BH523" s="47" t="e">
        <f>MATCH($BA523,NoteCommaRef!$B$4:$B$10,0)</f>
        <v>#N/A</v>
      </c>
      <c r="BI523" s="47">
        <f>MATCH($BK523,NoteCommaRef!$H$4:$H$1000,0)</f>
        <v>11</v>
      </c>
      <c r="BJ523" s="47">
        <f>MATCH($BL523,NoteCommaRef!$H$4:$H$1000,0)</f>
        <v>11</v>
      </c>
      <c r="BK523" s="47">
        <f t="shared" si="51"/>
        <v>1</v>
      </c>
      <c r="BL523" s="47">
        <f t="shared" si="52"/>
        <v>1</v>
      </c>
      <c r="BM523" s="48">
        <f ca="1">IF(ISNA($BH523),1,OFFSET(NoteCommaRef!$E$3,$BH523,0))</f>
        <v>1</v>
      </c>
      <c r="BN523" s="48">
        <f t="shared" si="53"/>
        <v>1</v>
      </c>
      <c r="BO523" s="48">
        <f t="shared" si="54"/>
        <v>1</v>
      </c>
      <c r="BP523" s="48">
        <f t="shared" si="55"/>
        <v>1</v>
      </c>
      <c r="BQ523" s="48">
        <f ca="1">IF(ISNA($BI523),1,OFFSET(NoteCommaRef!$K$3,$BI523,0))</f>
        <v>1</v>
      </c>
      <c r="BR523" s="48">
        <f ca="1">IF(ISNA($BJ523),1,OFFSET(NoteCommaRef!$K$3,$BJ523,0))</f>
        <v>1</v>
      </c>
    </row>
    <row r="524" spans="2:70" x14ac:dyDescent="0.2">
      <c r="C524" s="2"/>
      <c r="D524" s="1" t="str">
        <f t="shared" si="48"/>
        <v/>
      </c>
      <c r="E524" s="1" t="str">
        <f t="shared" si="33"/>
        <v/>
      </c>
      <c r="F524" s="11" t="str">
        <f t="shared" si="36"/>
        <v/>
      </c>
      <c r="G524" s="2"/>
      <c r="H524" s="2"/>
      <c r="I524" s="2"/>
      <c r="J524" s="2"/>
      <c r="K524" s="2"/>
      <c r="L524" s="2"/>
      <c r="M524" s="2"/>
      <c r="N524" s="2"/>
      <c r="O524" s="2"/>
      <c r="Q524" s="32">
        <f t="shared" si="21"/>
        <v>6</v>
      </c>
      <c r="R524" s="32">
        <f t="shared" si="22"/>
        <v>1</v>
      </c>
      <c r="S524" s="32">
        <f t="shared" si="23"/>
        <v>1</v>
      </c>
      <c r="T524" s="32">
        <f t="shared" si="24"/>
        <v>1</v>
      </c>
      <c r="U524" s="32">
        <f t="shared" si="25"/>
        <v>1</v>
      </c>
      <c r="V524" s="32">
        <f t="shared" si="26"/>
        <v>1</v>
      </c>
      <c r="W524" s="32">
        <f t="shared" si="27"/>
        <v>1</v>
      </c>
      <c r="X524" s="32">
        <f t="shared" si="28"/>
        <v>1</v>
      </c>
      <c r="Y524" s="32">
        <f t="shared" si="29"/>
        <v>1</v>
      </c>
      <c r="Z524" s="32">
        <f t="shared" si="30"/>
        <v>1</v>
      </c>
      <c r="AA524" s="32">
        <f t="shared" si="31"/>
        <v>1</v>
      </c>
      <c r="AB524" s="32">
        <f t="shared" si="32"/>
        <v>1</v>
      </c>
      <c r="AD524" s="5"/>
      <c r="AE524" s="1" t="str">
        <f t="shared" si="37"/>
        <v/>
      </c>
      <c r="AF524" s="38"/>
      <c r="AG524" s="11" t="str">
        <f t="shared" si="38"/>
        <v/>
      </c>
      <c r="AH524" s="11" t="str">
        <f t="shared" si="39"/>
        <v/>
      </c>
      <c r="AI524" s="32" t="str">
        <f t="shared" si="40"/>
        <v/>
      </c>
      <c r="AJ524" s="32" t="str">
        <f t="shared" si="41"/>
        <v/>
      </c>
      <c r="AT524" s="39" t="str">
        <f t="shared" si="56"/>
        <v/>
      </c>
      <c r="AU524" s="49" t="str">
        <f t="shared" si="34"/>
        <v/>
      </c>
      <c r="AV524" s="41">
        <f t="shared" ca="1" si="35"/>
        <v>256</v>
      </c>
      <c r="AW524" s="40">
        <f t="shared" ca="1" si="49"/>
        <v>1</v>
      </c>
      <c r="AX524" s="41">
        <f t="shared" ca="1" si="50"/>
        <v>0</v>
      </c>
      <c r="AY524" s="41">
        <f t="shared" ca="1" si="42"/>
        <v>0</v>
      </c>
      <c r="AZ524" s="42">
        <f t="shared" ca="1" si="57"/>
        <v>1</v>
      </c>
      <c r="BA524" s="47" t="str">
        <f t="shared" si="58"/>
        <v/>
      </c>
      <c r="BB524" s="47" t="e">
        <f t="shared" si="59"/>
        <v>#VALUE!</v>
      </c>
      <c r="BC524" s="47">
        <f t="shared" si="43"/>
        <v>0</v>
      </c>
      <c r="BD524" s="47">
        <f t="shared" si="44"/>
        <v>0</v>
      </c>
      <c r="BE524" s="47" t="e">
        <f t="shared" si="45"/>
        <v>#VALUE!</v>
      </c>
      <c r="BF524" s="47" t="e">
        <f t="shared" si="46"/>
        <v>#VALUE!</v>
      </c>
      <c r="BG524" s="47" t="e">
        <f t="shared" si="47"/>
        <v>#VALUE!</v>
      </c>
      <c r="BH524" s="47" t="e">
        <f>MATCH($BA524,NoteCommaRef!$B$4:$B$10,0)</f>
        <v>#N/A</v>
      </c>
      <c r="BI524" s="47">
        <f>MATCH($BK524,NoteCommaRef!$H$4:$H$1000,0)</f>
        <v>11</v>
      </c>
      <c r="BJ524" s="47">
        <f>MATCH($BL524,NoteCommaRef!$H$4:$H$1000,0)</f>
        <v>11</v>
      </c>
      <c r="BK524" s="47">
        <f t="shared" si="51"/>
        <v>1</v>
      </c>
      <c r="BL524" s="47">
        <f t="shared" si="52"/>
        <v>1</v>
      </c>
      <c r="BM524" s="48">
        <f ca="1">IF(ISNA($BH524),1,OFFSET(NoteCommaRef!$E$3,$BH524,0))</f>
        <v>1</v>
      </c>
      <c r="BN524" s="48">
        <f t="shared" si="53"/>
        <v>1</v>
      </c>
      <c r="BO524" s="48">
        <f t="shared" si="54"/>
        <v>1</v>
      </c>
      <c r="BP524" s="48">
        <f t="shared" si="55"/>
        <v>1</v>
      </c>
      <c r="BQ524" s="48">
        <f ca="1">IF(ISNA($BI524),1,OFFSET(NoteCommaRef!$K$3,$BI524,0))</f>
        <v>1</v>
      </c>
      <c r="BR524" s="48">
        <f ca="1">IF(ISNA($BJ524),1,OFFSET(NoteCommaRef!$K$3,$BJ524,0))</f>
        <v>1</v>
      </c>
    </row>
    <row r="525" spans="2:70" x14ac:dyDescent="0.2">
      <c r="C525" s="2"/>
      <c r="D525" s="1" t="str">
        <f t="shared" si="48"/>
        <v/>
      </c>
      <c r="E525" s="1" t="str">
        <f t="shared" si="33"/>
        <v/>
      </c>
      <c r="F525" s="11" t="str">
        <f t="shared" si="36"/>
        <v/>
      </c>
      <c r="G525" s="2"/>
      <c r="H525" s="2"/>
      <c r="I525" s="2"/>
      <c r="J525" s="2"/>
      <c r="K525" s="2"/>
      <c r="L525" s="2"/>
      <c r="M525" s="2"/>
      <c r="N525" s="2"/>
      <c r="O525" s="2"/>
      <c r="Q525" s="32">
        <f t="shared" si="21"/>
        <v>6</v>
      </c>
      <c r="R525" s="32">
        <f t="shared" si="22"/>
        <v>1</v>
      </c>
      <c r="S525" s="32">
        <f t="shared" si="23"/>
        <v>1</v>
      </c>
      <c r="T525" s="32">
        <f t="shared" si="24"/>
        <v>1</v>
      </c>
      <c r="U525" s="32">
        <f t="shared" si="25"/>
        <v>1</v>
      </c>
      <c r="V525" s="32">
        <f t="shared" si="26"/>
        <v>1</v>
      </c>
      <c r="W525" s="32">
        <f t="shared" si="27"/>
        <v>1</v>
      </c>
      <c r="X525" s="32">
        <f t="shared" si="28"/>
        <v>1</v>
      </c>
      <c r="Y525" s="32">
        <f t="shared" si="29"/>
        <v>1</v>
      </c>
      <c r="Z525" s="32">
        <f t="shared" si="30"/>
        <v>1</v>
      </c>
      <c r="AA525" s="32">
        <f t="shared" si="31"/>
        <v>1</v>
      </c>
      <c r="AB525" s="32">
        <f t="shared" si="32"/>
        <v>1</v>
      </c>
      <c r="AD525" s="5"/>
      <c r="AE525" s="1" t="str">
        <f t="shared" si="37"/>
        <v/>
      </c>
      <c r="AF525" s="38"/>
      <c r="AG525" s="11" t="str">
        <f t="shared" si="38"/>
        <v/>
      </c>
      <c r="AH525" s="11" t="str">
        <f t="shared" si="39"/>
        <v/>
      </c>
      <c r="AI525" s="32" t="str">
        <f t="shared" si="40"/>
        <v/>
      </c>
      <c r="AJ525" s="32" t="str">
        <f t="shared" si="41"/>
        <v/>
      </c>
      <c r="AT525" s="39" t="str">
        <f t="shared" si="56"/>
        <v/>
      </c>
      <c r="AU525" s="49" t="str">
        <f t="shared" si="34"/>
        <v/>
      </c>
      <c r="AV525" s="41">
        <f t="shared" ca="1" si="35"/>
        <v>256</v>
      </c>
      <c r="AW525" s="40">
        <f t="shared" ca="1" si="49"/>
        <v>1</v>
      </c>
      <c r="AX525" s="41">
        <f t="shared" ca="1" si="50"/>
        <v>0</v>
      </c>
      <c r="AY525" s="41">
        <f t="shared" ca="1" si="42"/>
        <v>0</v>
      </c>
      <c r="AZ525" s="42">
        <f t="shared" ca="1" si="57"/>
        <v>1</v>
      </c>
      <c r="BA525" s="47" t="str">
        <f t="shared" si="58"/>
        <v/>
      </c>
      <c r="BB525" s="47" t="e">
        <f t="shared" si="59"/>
        <v>#VALUE!</v>
      </c>
      <c r="BC525" s="47">
        <f t="shared" si="43"/>
        <v>0</v>
      </c>
      <c r="BD525" s="47">
        <f t="shared" si="44"/>
        <v>0</v>
      </c>
      <c r="BE525" s="47" t="e">
        <f t="shared" si="45"/>
        <v>#VALUE!</v>
      </c>
      <c r="BF525" s="47" t="e">
        <f t="shared" si="46"/>
        <v>#VALUE!</v>
      </c>
      <c r="BG525" s="47" t="e">
        <f t="shared" si="47"/>
        <v>#VALUE!</v>
      </c>
      <c r="BH525" s="47" t="e">
        <f>MATCH($BA525,NoteCommaRef!$B$4:$B$10,0)</f>
        <v>#N/A</v>
      </c>
      <c r="BI525" s="47">
        <f>MATCH($BK525,NoteCommaRef!$H$4:$H$1000,0)</f>
        <v>11</v>
      </c>
      <c r="BJ525" s="47">
        <f>MATCH($BL525,NoteCommaRef!$H$4:$H$1000,0)</f>
        <v>11</v>
      </c>
      <c r="BK525" s="47">
        <f t="shared" si="51"/>
        <v>1</v>
      </c>
      <c r="BL525" s="47">
        <f t="shared" si="52"/>
        <v>1</v>
      </c>
      <c r="BM525" s="48">
        <f ca="1">IF(ISNA($BH525),1,OFFSET(NoteCommaRef!$E$3,$BH525,0))</f>
        <v>1</v>
      </c>
      <c r="BN525" s="48">
        <f t="shared" si="53"/>
        <v>1</v>
      </c>
      <c r="BO525" s="48">
        <f t="shared" si="54"/>
        <v>1</v>
      </c>
      <c r="BP525" s="48">
        <f t="shared" si="55"/>
        <v>1</v>
      </c>
      <c r="BQ525" s="48">
        <f ca="1">IF(ISNA($BI525),1,OFFSET(NoteCommaRef!$K$3,$BI525,0))</f>
        <v>1</v>
      </c>
      <c r="BR525" s="48">
        <f ca="1">IF(ISNA($BJ525),1,OFFSET(NoteCommaRef!$K$3,$BJ525,0))</f>
        <v>1</v>
      </c>
    </row>
    <row r="526" spans="2:70" x14ac:dyDescent="0.2">
      <c r="C526" s="2"/>
      <c r="D526" s="1" t="str">
        <f t="shared" si="48"/>
        <v/>
      </c>
      <c r="E526" s="1" t="str">
        <f t="shared" si="33"/>
        <v/>
      </c>
      <c r="F526" s="11" t="str">
        <f t="shared" si="36"/>
        <v/>
      </c>
      <c r="G526" s="2"/>
      <c r="H526" s="2"/>
      <c r="I526" s="2"/>
      <c r="J526" s="2"/>
      <c r="K526" s="2"/>
      <c r="L526" s="2"/>
      <c r="M526" s="2"/>
      <c r="N526" s="2"/>
      <c r="O526" s="2"/>
      <c r="Q526" s="32">
        <f t="shared" si="21"/>
        <v>6</v>
      </c>
      <c r="R526" s="32">
        <f t="shared" si="22"/>
        <v>1</v>
      </c>
      <c r="S526" s="32">
        <f t="shared" si="23"/>
        <v>1</v>
      </c>
      <c r="T526" s="32">
        <f t="shared" si="24"/>
        <v>1</v>
      </c>
      <c r="U526" s="32">
        <f t="shared" si="25"/>
        <v>1</v>
      </c>
      <c r="V526" s="32">
        <f t="shared" si="26"/>
        <v>1</v>
      </c>
      <c r="W526" s="32">
        <f t="shared" si="27"/>
        <v>1</v>
      </c>
      <c r="X526" s="32">
        <f t="shared" si="28"/>
        <v>1</v>
      </c>
      <c r="Y526" s="32">
        <f t="shared" si="29"/>
        <v>1</v>
      </c>
      <c r="Z526" s="32">
        <f t="shared" si="30"/>
        <v>1</v>
      </c>
      <c r="AA526" s="32">
        <f t="shared" si="31"/>
        <v>1</v>
      </c>
      <c r="AB526" s="32">
        <f t="shared" si="32"/>
        <v>1</v>
      </c>
      <c r="AD526" s="5"/>
      <c r="AE526" s="1" t="str">
        <f t="shared" si="37"/>
        <v/>
      </c>
      <c r="AF526" s="38"/>
      <c r="AG526" s="11" t="str">
        <f t="shared" si="38"/>
        <v/>
      </c>
      <c r="AH526" s="11" t="str">
        <f t="shared" si="39"/>
        <v/>
      </c>
      <c r="AI526" s="32" t="str">
        <f t="shared" si="40"/>
        <v/>
      </c>
      <c r="AJ526" s="32" t="str">
        <f t="shared" si="41"/>
        <v/>
      </c>
      <c r="AT526" s="39" t="str">
        <f t="shared" si="56"/>
        <v/>
      </c>
      <c r="AU526" s="49" t="str">
        <f t="shared" si="34"/>
        <v/>
      </c>
      <c r="AV526" s="41">
        <f t="shared" ca="1" si="35"/>
        <v>256</v>
      </c>
      <c r="AW526" s="40">
        <f t="shared" ca="1" si="49"/>
        <v>1</v>
      </c>
      <c r="AX526" s="41">
        <f t="shared" ca="1" si="50"/>
        <v>0</v>
      </c>
      <c r="AY526" s="41">
        <f t="shared" ca="1" si="42"/>
        <v>0</v>
      </c>
      <c r="AZ526" s="42">
        <f t="shared" ca="1" si="57"/>
        <v>1</v>
      </c>
      <c r="BA526" s="47" t="str">
        <f t="shared" si="58"/>
        <v/>
      </c>
      <c r="BB526" s="47" t="e">
        <f t="shared" si="59"/>
        <v>#VALUE!</v>
      </c>
      <c r="BC526" s="47">
        <f t="shared" si="43"/>
        <v>0</v>
      </c>
      <c r="BD526" s="47">
        <f t="shared" si="44"/>
        <v>0</v>
      </c>
      <c r="BE526" s="47" t="e">
        <f t="shared" si="45"/>
        <v>#VALUE!</v>
      </c>
      <c r="BF526" s="47" t="e">
        <f t="shared" si="46"/>
        <v>#VALUE!</v>
      </c>
      <c r="BG526" s="47" t="e">
        <f t="shared" si="47"/>
        <v>#VALUE!</v>
      </c>
      <c r="BH526" s="47" t="e">
        <f>MATCH($BA526,NoteCommaRef!$B$4:$B$10,0)</f>
        <v>#N/A</v>
      </c>
      <c r="BI526" s="47">
        <f>MATCH($BK526,NoteCommaRef!$H$4:$H$1000,0)</f>
        <v>11</v>
      </c>
      <c r="BJ526" s="47">
        <f>MATCH($BL526,NoteCommaRef!$H$4:$H$1000,0)</f>
        <v>11</v>
      </c>
      <c r="BK526" s="47">
        <f t="shared" si="51"/>
        <v>1</v>
      </c>
      <c r="BL526" s="47">
        <f t="shared" si="52"/>
        <v>1</v>
      </c>
      <c r="BM526" s="48">
        <f ca="1">IF(ISNA($BH526),1,OFFSET(NoteCommaRef!$E$3,$BH526,0))</f>
        <v>1</v>
      </c>
      <c r="BN526" s="48">
        <f t="shared" si="53"/>
        <v>1</v>
      </c>
      <c r="BO526" s="48">
        <f t="shared" si="54"/>
        <v>1</v>
      </c>
      <c r="BP526" s="48">
        <f t="shared" si="55"/>
        <v>1</v>
      </c>
      <c r="BQ526" s="48">
        <f ca="1">IF(ISNA($BI526),1,OFFSET(NoteCommaRef!$K$3,$BI526,0))</f>
        <v>1</v>
      </c>
      <c r="BR526" s="48">
        <f ca="1">IF(ISNA($BJ526),1,OFFSET(NoteCommaRef!$K$3,$BJ526,0))</f>
        <v>1</v>
      </c>
    </row>
    <row r="527" spans="2:70" x14ac:dyDescent="0.2">
      <c r="C527" s="2"/>
      <c r="D527" s="1" t="str">
        <f t="shared" si="48"/>
        <v/>
      </c>
      <c r="E527" s="1" t="str">
        <f t="shared" si="33"/>
        <v/>
      </c>
      <c r="F527" s="11" t="str">
        <f t="shared" si="36"/>
        <v/>
      </c>
      <c r="G527" s="2"/>
      <c r="H527" s="2"/>
      <c r="I527" s="2"/>
      <c r="J527" s="2"/>
      <c r="K527" s="2"/>
      <c r="L527" s="2"/>
      <c r="M527" s="2"/>
      <c r="N527" s="2"/>
      <c r="O527" s="2"/>
      <c r="Q527" s="32">
        <f t="shared" si="21"/>
        <v>6</v>
      </c>
      <c r="R527" s="32">
        <f t="shared" si="22"/>
        <v>1</v>
      </c>
      <c r="S527" s="32">
        <f t="shared" si="23"/>
        <v>1</v>
      </c>
      <c r="T527" s="32">
        <f t="shared" si="24"/>
        <v>1</v>
      </c>
      <c r="U527" s="32">
        <f t="shared" si="25"/>
        <v>1</v>
      </c>
      <c r="V527" s="32">
        <f t="shared" si="26"/>
        <v>1</v>
      </c>
      <c r="W527" s="32">
        <f t="shared" si="27"/>
        <v>1</v>
      </c>
      <c r="X527" s="32">
        <f t="shared" si="28"/>
        <v>1</v>
      </c>
      <c r="Y527" s="32">
        <f t="shared" si="29"/>
        <v>1</v>
      </c>
      <c r="Z527" s="32">
        <f t="shared" si="30"/>
        <v>1</v>
      </c>
      <c r="AA527" s="32">
        <f t="shared" si="31"/>
        <v>1</v>
      </c>
      <c r="AB527" s="32">
        <f t="shared" si="32"/>
        <v>1</v>
      </c>
      <c r="AD527" s="5"/>
      <c r="AE527" s="1" t="str">
        <f t="shared" si="37"/>
        <v/>
      </c>
      <c r="AF527" s="38"/>
      <c r="AG527" s="11" t="str">
        <f t="shared" si="38"/>
        <v/>
      </c>
      <c r="AH527" s="11" t="str">
        <f t="shared" si="39"/>
        <v/>
      </c>
      <c r="AI527" s="32" t="str">
        <f t="shared" si="40"/>
        <v/>
      </c>
      <c r="AJ527" s="32" t="str">
        <f t="shared" si="41"/>
        <v/>
      </c>
      <c r="AT527" s="39" t="str">
        <f t="shared" si="56"/>
        <v/>
      </c>
      <c r="AU527" s="49" t="str">
        <f t="shared" si="34"/>
        <v/>
      </c>
      <c r="AV527" s="41">
        <f t="shared" ca="1" si="35"/>
        <v>256</v>
      </c>
      <c r="AW527" s="40">
        <f t="shared" ca="1" si="49"/>
        <v>1</v>
      </c>
      <c r="AX527" s="41">
        <f t="shared" ca="1" si="50"/>
        <v>0</v>
      </c>
      <c r="AY527" s="41">
        <f t="shared" ca="1" si="42"/>
        <v>0</v>
      </c>
      <c r="AZ527" s="42">
        <f t="shared" ca="1" si="57"/>
        <v>1</v>
      </c>
      <c r="BA527" s="47" t="str">
        <f t="shared" si="58"/>
        <v/>
      </c>
      <c r="BB527" s="47" t="e">
        <f t="shared" si="59"/>
        <v>#VALUE!</v>
      </c>
      <c r="BC527" s="47">
        <f t="shared" si="43"/>
        <v>0</v>
      </c>
      <c r="BD527" s="47">
        <f t="shared" si="44"/>
        <v>0</v>
      </c>
      <c r="BE527" s="47" t="e">
        <f t="shared" si="45"/>
        <v>#VALUE!</v>
      </c>
      <c r="BF527" s="47" t="e">
        <f t="shared" si="46"/>
        <v>#VALUE!</v>
      </c>
      <c r="BG527" s="47" t="e">
        <f t="shared" si="47"/>
        <v>#VALUE!</v>
      </c>
      <c r="BH527" s="47" t="e">
        <f>MATCH($BA527,NoteCommaRef!$B$4:$B$10,0)</f>
        <v>#N/A</v>
      </c>
      <c r="BI527" s="47">
        <f>MATCH($BK527,NoteCommaRef!$H$4:$H$1000,0)</f>
        <v>11</v>
      </c>
      <c r="BJ527" s="47">
        <f>MATCH($BL527,NoteCommaRef!$H$4:$H$1000,0)</f>
        <v>11</v>
      </c>
      <c r="BK527" s="47">
        <f t="shared" si="51"/>
        <v>1</v>
      </c>
      <c r="BL527" s="47">
        <f t="shared" si="52"/>
        <v>1</v>
      </c>
      <c r="BM527" s="48">
        <f ca="1">IF(ISNA($BH527),1,OFFSET(NoteCommaRef!$E$3,$BH527,0))</f>
        <v>1</v>
      </c>
      <c r="BN527" s="48">
        <f t="shared" si="53"/>
        <v>1</v>
      </c>
      <c r="BO527" s="48">
        <f t="shared" si="54"/>
        <v>1</v>
      </c>
      <c r="BP527" s="48">
        <f t="shared" si="55"/>
        <v>1</v>
      </c>
      <c r="BQ527" s="48">
        <f ca="1">IF(ISNA($BI527),1,OFFSET(NoteCommaRef!$K$3,$BI527,0))</f>
        <v>1</v>
      </c>
      <c r="BR527" s="48">
        <f ca="1">IF(ISNA($BJ527),1,OFFSET(NoteCommaRef!$K$3,$BJ527,0))</f>
        <v>1</v>
      </c>
    </row>
    <row r="528" spans="2:70" x14ac:dyDescent="0.2">
      <c r="C528" s="2"/>
      <c r="D528" s="1" t="str">
        <f t="shared" si="48"/>
        <v/>
      </c>
      <c r="E528" s="1" t="str">
        <f t="shared" si="33"/>
        <v/>
      </c>
      <c r="F528" s="11" t="str">
        <f t="shared" si="36"/>
        <v/>
      </c>
      <c r="G528" s="2"/>
      <c r="H528" s="2"/>
      <c r="I528" s="2"/>
      <c r="J528" s="2"/>
      <c r="K528" s="2"/>
      <c r="L528" s="2"/>
      <c r="M528" s="2"/>
      <c r="N528" s="2"/>
      <c r="O528" s="2"/>
      <c r="Q528" s="32">
        <f t="shared" si="21"/>
        <v>6</v>
      </c>
      <c r="R528" s="32">
        <f t="shared" si="22"/>
        <v>1</v>
      </c>
      <c r="S528" s="32">
        <f t="shared" si="23"/>
        <v>1</v>
      </c>
      <c r="T528" s="32">
        <f t="shared" si="24"/>
        <v>1</v>
      </c>
      <c r="U528" s="32">
        <f t="shared" si="25"/>
        <v>1</v>
      </c>
      <c r="V528" s="32">
        <f t="shared" si="26"/>
        <v>1</v>
      </c>
      <c r="W528" s="32">
        <f t="shared" si="27"/>
        <v>1</v>
      </c>
      <c r="X528" s="32">
        <f t="shared" si="28"/>
        <v>1</v>
      </c>
      <c r="Y528" s="32">
        <f t="shared" si="29"/>
        <v>1</v>
      </c>
      <c r="Z528" s="32">
        <f t="shared" si="30"/>
        <v>1</v>
      </c>
      <c r="AA528" s="32">
        <f t="shared" si="31"/>
        <v>1</v>
      </c>
      <c r="AB528" s="32">
        <f t="shared" si="32"/>
        <v>1</v>
      </c>
      <c r="AD528" s="5"/>
      <c r="AE528" s="1" t="str">
        <f t="shared" si="37"/>
        <v/>
      </c>
      <c r="AF528" s="38"/>
      <c r="AG528" s="11" t="str">
        <f t="shared" si="38"/>
        <v/>
      </c>
      <c r="AH528" s="11" t="str">
        <f t="shared" si="39"/>
        <v/>
      </c>
      <c r="AI528" s="32" t="str">
        <f t="shared" si="40"/>
        <v/>
      </c>
      <c r="AJ528" s="32" t="str">
        <f t="shared" si="41"/>
        <v/>
      </c>
      <c r="AT528" s="39" t="str">
        <f t="shared" si="56"/>
        <v/>
      </c>
      <c r="AU528" s="49" t="str">
        <f t="shared" si="34"/>
        <v/>
      </c>
      <c r="AV528" s="41">
        <f t="shared" ca="1" si="35"/>
        <v>256</v>
      </c>
      <c r="AW528" s="40">
        <f t="shared" ca="1" si="49"/>
        <v>1</v>
      </c>
      <c r="AX528" s="41">
        <f t="shared" ca="1" si="50"/>
        <v>0</v>
      </c>
      <c r="AY528" s="41">
        <f t="shared" ca="1" si="42"/>
        <v>0</v>
      </c>
      <c r="AZ528" s="42">
        <f t="shared" ca="1" si="57"/>
        <v>1</v>
      </c>
      <c r="BA528" s="47" t="str">
        <f t="shared" si="58"/>
        <v/>
      </c>
      <c r="BB528" s="47" t="e">
        <f t="shared" si="59"/>
        <v>#VALUE!</v>
      </c>
      <c r="BC528" s="47">
        <f t="shared" si="43"/>
        <v>0</v>
      </c>
      <c r="BD528" s="47">
        <f t="shared" si="44"/>
        <v>0</v>
      </c>
      <c r="BE528" s="47" t="e">
        <f t="shared" si="45"/>
        <v>#VALUE!</v>
      </c>
      <c r="BF528" s="47" t="e">
        <f t="shared" si="46"/>
        <v>#VALUE!</v>
      </c>
      <c r="BG528" s="47" t="e">
        <f t="shared" si="47"/>
        <v>#VALUE!</v>
      </c>
      <c r="BH528" s="47" t="e">
        <f>MATCH($BA528,NoteCommaRef!$B$4:$B$10,0)</f>
        <v>#N/A</v>
      </c>
      <c r="BI528" s="47">
        <f>MATCH($BK528,NoteCommaRef!$H$4:$H$1000,0)</f>
        <v>11</v>
      </c>
      <c r="BJ528" s="47">
        <f>MATCH($BL528,NoteCommaRef!$H$4:$H$1000,0)</f>
        <v>11</v>
      </c>
      <c r="BK528" s="47">
        <f t="shared" si="51"/>
        <v>1</v>
      </c>
      <c r="BL528" s="47">
        <f t="shared" si="52"/>
        <v>1</v>
      </c>
      <c r="BM528" s="48">
        <f ca="1">IF(ISNA($BH528),1,OFFSET(NoteCommaRef!$E$3,$BH528,0))</f>
        <v>1</v>
      </c>
      <c r="BN528" s="48">
        <f t="shared" si="53"/>
        <v>1</v>
      </c>
      <c r="BO528" s="48">
        <f t="shared" si="54"/>
        <v>1</v>
      </c>
      <c r="BP528" s="48">
        <f t="shared" si="55"/>
        <v>1</v>
      </c>
      <c r="BQ528" s="48">
        <f ca="1">IF(ISNA($BI528),1,OFFSET(NoteCommaRef!$K$3,$BI528,0))</f>
        <v>1</v>
      </c>
      <c r="BR528" s="48">
        <f ca="1">IF(ISNA($BJ528),1,OFFSET(NoteCommaRef!$K$3,$BJ528,0))</f>
        <v>1</v>
      </c>
    </row>
    <row r="529" spans="3:70" x14ac:dyDescent="0.2">
      <c r="C529" s="2"/>
      <c r="D529" s="1" t="str">
        <f t="shared" si="48"/>
        <v/>
      </c>
      <c r="E529" s="1" t="str">
        <f t="shared" si="33"/>
        <v/>
      </c>
      <c r="F529" s="11" t="str">
        <f t="shared" si="36"/>
        <v/>
      </c>
      <c r="G529" s="2"/>
      <c r="H529" s="2"/>
      <c r="I529" s="2"/>
      <c r="J529" s="2"/>
      <c r="K529" s="2"/>
      <c r="L529" s="2"/>
      <c r="M529" s="2"/>
      <c r="N529" s="2"/>
      <c r="O529" s="2"/>
      <c r="Q529" s="32">
        <f t="shared" si="21"/>
        <v>6</v>
      </c>
      <c r="R529" s="32">
        <f t="shared" si="22"/>
        <v>1</v>
      </c>
      <c r="S529" s="32">
        <f t="shared" si="23"/>
        <v>1</v>
      </c>
      <c r="T529" s="32">
        <f t="shared" si="24"/>
        <v>1</v>
      </c>
      <c r="U529" s="32">
        <f t="shared" si="25"/>
        <v>1</v>
      </c>
      <c r="V529" s="32">
        <f t="shared" si="26"/>
        <v>1</v>
      </c>
      <c r="W529" s="32">
        <f t="shared" si="27"/>
        <v>1</v>
      </c>
      <c r="X529" s="32">
        <f t="shared" si="28"/>
        <v>1</v>
      </c>
      <c r="Y529" s="32">
        <f t="shared" si="29"/>
        <v>1</v>
      </c>
      <c r="Z529" s="32">
        <f t="shared" si="30"/>
        <v>1</v>
      </c>
      <c r="AA529" s="32">
        <f t="shared" si="31"/>
        <v>1</v>
      </c>
      <c r="AB529" s="32">
        <f t="shared" si="32"/>
        <v>1</v>
      </c>
      <c r="AD529" s="5"/>
      <c r="AE529" s="1" t="str">
        <f t="shared" si="37"/>
        <v/>
      </c>
      <c r="AF529" s="38"/>
      <c r="AG529" s="11" t="str">
        <f t="shared" si="38"/>
        <v/>
      </c>
      <c r="AH529" s="11" t="str">
        <f t="shared" si="39"/>
        <v/>
      </c>
      <c r="AI529" s="32" t="str">
        <f t="shared" si="40"/>
        <v/>
      </c>
      <c r="AJ529" s="32" t="str">
        <f t="shared" si="41"/>
        <v/>
      </c>
      <c r="AT529" s="39" t="str">
        <f t="shared" si="56"/>
        <v/>
      </c>
      <c r="AU529" s="49" t="str">
        <f t="shared" si="34"/>
        <v/>
      </c>
      <c r="AV529" s="41">
        <f t="shared" ca="1" si="35"/>
        <v>256</v>
      </c>
      <c r="AW529" s="40">
        <f t="shared" ca="1" si="49"/>
        <v>1</v>
      </c>
      <c r="AX529" s="41">
        <f t="shared" ca="1" si="50"/>
        <v>0</v>
      </c>
      <c r="AY529" s="41">
        <f t="shared" ca="1" si="42"/>
        <v>0</v>
      </c>
      <c r="AZ529" s="42">
        <f t="shared" ca="1" si="57"/>
        <v>1</v>
      </c>
      <c r="BA529" s="47" t="str">
        <f t="shared" si="58"/>
        <v/>
      </c>
      <c r="BB529" s="47" t="e">
        <f t="shared" si="59"/>
        <v>#VALUE!</v>
      </c>
      <c r="BC529" s="47">
        <f t="shared" si="43"/>
        <v>0</v>
      </c>
      <c r="BD529" s="47">
        <f t="shared" si="44"/>
        <v>0</v>
      </c>
      <c r="BE529" s="47" t="e">
        <f t="shared" si="45"/>
        <v>#VALUE!</v>
      </c>
      <c r="BF529" s="47" t="e">
        <f t="shared" si="46"/>
        <v>#VALUE!</v>
      </c>
      <c r="BG529" s="47" t="e">
        <f t="shared" si="47"/>
        <v>#VALUE!</v>
      </c>
      <c r="BH529" s="47" t="e">
        <f>MATCH($BA529,NoteCommaRef!$B$4:$B$10,0)</f>
        <v>#N/A</v>
      </c>
      <c r="BI529" s="47">
        <f>MATCH($BK529,NoteCommaRef!$H$4:$H$1000,0)</f>
        <v>11</v>
      </c>
      <c r="BJ529" s="47">
        <f>MATCH($BL529,NoteCommaRef!$H$4:$H$1000,0)</f>
        <v>11</v>
      </c>
      <c r="BK529" s="47">
        <f t="shared" si="51"/>
        <v>1</v>
      </c>
      <c r="BL529" s="47">
        <f t="shared" si="52"/>
        <v>1</v>
      </c>
      <c r="BM529" s="48">
        <f ca="1">IF(ISNA($BH529),1,OFFSET(NoteCommaRef!$E$3,$BH529,0))</f>
        <v>1</v>
      </c>
      <c r="BN529" s="48">
        <f t="shared" si="53"/>
        <v>1</v>
      </c>
      <c r="BO529" s="48">
        <f t="shared" si="54"/>
        <v>1</v>
      </c>
      <c r="BP529" s="48">
        <f t="shared" si="55"/>
        <v>1</v>
      </c>
      <c r="BQ529" s="48">
        <f ca="1">IF(ISNA($BI529),1,OFFSET(NoteCommaRef!$K$3,$BI529,0))</f>
        <v>1</v>
      </c>
      <c r="BR529" s="48">
        <f ca="1">IF(ISNA($BJ529),1,OFFSET(NoteCommaRef!$K$3,$BJ529,0))</f>
        <v>1</v>
      </c>
    </row>
    <row r="530" spans="3:70" x14ac:dyDescent="0.2">
      <c r="C530" s="2"/>
      <c r="D530" s="1" t="str">
        <f t="shared" si="48"/>
        <v/>
      </c>
      <c r="E530" s="1" t="str">
        <f t="shared" si="33"/>
        <v/>
      </c>
      <c r="F530" s="11" t="str">
        <f t="shared" si="36"/>
        <v/>
      </c>
      <c r="G530" s="2"/>
      <c r="H530" s="2"/>
      <c r="I530" s="2"/>
      <c r="J530" s="2"/>
      <c r="K530" s="2"/>
      <c r="L530" s="2"/>
      <c r="M530" s="2"/>
      <c r="N530" s="2"/>
      <c r="O530" s="2"/>
      <c r="Q530" s="32">
        <f t="shared" si="21"/>
        <v>6</v>
      </c>
      <c r="R530" s="32">
        <f t="shared" si="22"/>
        <v>1</v>
      </c>
      <c r="S530" s="32">
        <f t="shared" si="23"/>
        <v>1</v>
      </c>
      <c r="T530" s="32">
        <f t="shared" si="24"/>
        <v>1</v>
      </c>
      <c r="U530" s="32">
        <f t="shared" si="25"/>
        <v>1</v>
      </c>
      <c r="V530" s="32">
        <f t="shared" si="26"/>
        <v>1</v>
      </c>
      <c r="W530" s="32">
        <f t="shared" si="27"/>
        <v>1</v>
      </c>
      <c r="X530" s="32">
        <f t="shared" si="28"/>
        <v>1</v>
      </c>
      <c r="Y530" s="32">
        <f t="shared" si="29"/>
        <v>1</v>
      </c>
      <c r="Z530" s="32">
        <f t="shared" si="30"/>
        <v>1</v>
      </c>
      <c r="AA530" s="32">
        <f t="shared" si="31"/>
        <v>1</v>
      </c>
      <c r="AB530" s="32">
        <f t="shared" si="32"/>
        <v>1</v>
      </c>
      <c r="AD530" s="5"/>
      <c r="AE530" s="1" t="str">
        <f t="shared" si="37"/>
        <v/>
      </c>
      <c r="AF530" s="38"/>
      <c r="AG530" s="11" t="str">
        <f t="shared" si="38"/>
        <v/>
      </c>
      <c r="AH530" s="11" t="str">
        <f t="shared" si="39"/>
        <v/>
      </c>
      <c r="AI530" s="32" t="str">
        <f t="shared" si="40"/>
        <v/>
      </c>
      <c r="AJ530" s="32" t="str">
        <f t="shared" si="41"/>
        <v/>
      </c>
      <c r="AT530" s="39" t="str">
        <f t="shared" si="56"/>
        <v/>
      </c>
      <c r="AU530" s="49" t="str">
        <f t="shared" si="34"/>
        <v/>
      </c>
      <c r="AV530" s="41">
        <f t="shared" ca="1" si="35"/>
        <v>256</v>
      </c>
      <c r="AW530" s="40">
        <f t="shared" ca="1" si="49"/>
        <v>1</v>
      </c>
      <c r="AX530" s="41">
        <f t="shared" ca="1" si="50"/>
        <v>0</v>
      </c>
      <c r="AY530" s="41">
        <f t="shared" ca="1" si="42"/>
        <v>0</v>
      </c>
      <c r="AZ530" s="42">
        <f t="shared" ca="1" si="57"/>
        <v>1</v>
      </c>
      <c r="BA530" s="47" t="str">
        <f t="shared" si="58"/>
        <v/>
      </c>
      <c r="BB530" s="47" t="e">
        <f t="shared" si="59"/>
        <v>#VALUE!</v>
      </c>
      <c r="BC530" s="47">
        <f t="shared" si="43"/>
        <v>0</v>
      </c>
      <c r="BD530" s="47">
        <f t="shared" si="44"/>
        <v>0</v>
      </c>
      <c r="BE530" s="47" t="e">
        <f t="shared" si="45"/>
        <v>#VALUE!</v>
      </c>
      <c r="BF530" s="47" t="e">
        <f t="shared" si="46"/>
        <v>#VALUE!</v>
      </c>
      <c r="BG530" s="47" t="e">
        <f t="shared" si="47"/>
        <v>#VALUE!</v>
      </c>
      <c r="BH530" s="47" t="e">
        <f>MATCH($BA530,NoteCommaRef!$B$4:$B$10,0)</f>
        <v>#N/A</v>
      </c>
      <c r="BI530" s="47">
        <f>MATCH($BK530,NoteCommaRef!$H$4:$H$1000,0)</f>
        <v>11</v>
      </c>
      <c r="BJ530" s="47">
        <f>MATCH($BL530,NoteCommaRef!$H$4:$H$1000,0)</f>
        <v>11</v>
      </c>
      <c r="BK530" s="47">
        <f t="shared" si="51"/>
        <v>1</v>
      </c>
      <c r="BL530" s="47">
        <f t="shared" si="52"/>
        <v>1</v>
      </c>
      <c r="BM530" s="48">
        <f ca="1">IF(ISNA($BH530),1,OFFSET(NoteCommaRef!$E$3,$BH530,0))</f>
        <v>1</v>
      </c>
      <c r="BN530" s="48">
        <f t="shared" si="53"/>
        <v>1</v>
      </c>
      <c r="BO530" s="48">
        <f t="shared" si="54"/>
        <v>1</v>
      </c>
      <c r="BP530" s="48">
        <f t="shared" si="55"/>
        <v>1</v>
      </c>
      <c r="BQ530" s="48">
        <f ca="1">IF(ISNA($BI530),1,OFFSET(NoteCommaRef!$K$3,$BI530,0))</f>
        <v>1</v>
      </c>
      <c r="BR530" s="48">
        <f ca="1">IF(ISNA($BJ530),1,OFFSET(NoteCommaRef!$K$3,$BJ530,0))</f>
        <v>1</v>
      </c>
    </row>
    <row r="531" spans="3:70" x14ac:dyDescent="0.2">
      <c r="C531" s="2"/>
      <c r="D531" s="1" t="str">
        <f t="shared" si="48"/>
        <v/>
      </c>
      <c r="E531" s="1" t="str">
        <f t="shared" si="33"/>
        <v/>
      </c>
      <c r="F531" s="11" t="str">
        <f t="shared" si="36"/>
        <v/>
      </c>
      <c r="G531" s="2"/>
      <c r="H531" s="2"/>
      <c r="I531" s="2"/>
      <c r="J531" s="2"/>
      <c r="K531" s="2"/>
      <c r="L531" s="2"/>
      <c r="M531" s="2"/>
      <c r="N531" s="2"/>
      <c r="O531" s="2"/>
      <c r="Q531" s="32">
        <f t="shared" si="21"/>
        <v>6</v>
      </c>
      <c r="R531" s="32">
        <f t="shared" si="22"/>
        <v>1</v>
      </c>
      <c r="S531" s="32">
        <f t="shared" si="23"/>
        <v>1</v>
      </c>
      <c r="T531" s="32">
        <f t="shared" si="24"/>
        <v>1</v>
      </c>
      <c r="U531" s="32">
        <f t="shared" si="25"/>
        <v>1</v>
      </c>
      <c r="V531" s="32">
        <f t="shared" si="26"/>
        <v>1</v>
      </c>
      <c r="W531" s="32">
        <f t="shared" si="27"/>
        <v>1</v>
      </c>
      <c r="X531" s="32">
        <f t="shared" si="28"/>
        <v>1</v>
      </c>
      <c r="Y531" s="32">
        <f t="shared" si="29"/>
        <v>1</v>
      </c>
      <c r="Z531" s="32">
        <f t="shared" si="30"/>
        <v>1</v>
      </c>
      <c r="AA531" s="32">
        <f t="shared" si="31"/>
        <v>1</v>
      </c>
      <c r="AB531" s="32">
        <f t="shared" si="32"/>
        <v>1</v>
      </c>
      <c r="AD531" s="5"/>
      <c r="AE531" s="1" t="str">
        <f t="shared" si="37"/>
        <v/>
      </c>
      <c r="AF531" s="38"/>
      <c r="AG531" s="11" t="str">
        <f t="shared" si="38"/>
        <v/>
      </c>
      <c r="AH531" s="11" t="str">
        <f t="shared" si="39"/>
        <v/>
      </c>
      <c r="AI531" s="32" t="str">
        <f t="shared" si="40"/>
        <v/>
      </c>
      <c r="AJ531" s="32" t="str">
        <f t="shared" si="41"/>
        <v/>
      </c>
      <c r="AT531" s="39" t="str">
        <f t="shared" si="56"/>
        <v/>
      </c>
      <c r="AU531" s="49" t="str">
        <f t="shared" si="34"/>
        <v/>
      </c>
      <c r="AV531" s="41">
        <f t="shared" ca="1" si="35"/>
        <v>256</v>
      </c>
      <c r="AW531" s="40">
        <f t="shared" ca="1" si="49"/>
        <v>1</v>
      </c>
      <c r="AX531" s="41">
        <f t="shared" ca="1" si="50"/>
        <v>0</v>
      </c>
      <c r="AY531" s="41">
        <f t="shared" ca="1" si="42"/>
        <v>0</v>
      </c>
      <c r="AZ531" s="42">
        <f t="shared" ca="1" si="57"/>
        <v>1</v>
      </c>
      <c r="BA531" s="47" t="str">
        <f t="shared" si="58"/>
        <v/>
      </c>
      <c r="BB531" s="47" t="e">
        <f t="shared" si="59"/>
        <v>#VALUE!</v>
      </c>
      <c r="BC531" s="47">
        <f t="shared" si="43"/>
        <v>0</v>
      </c>
      <c r="BD531" s="47">
        <f t="shared" si="44"/>
        <v>0</v>
      </c>
      <c r="BE531" s="47" t="e">
        <f t="shared" si="45"/>
        <v>#VALUE!</v>
      </c>
      <c r="BF531" s="47" t="e">
        <f t="shared" si="46"/>
        <v>#VALUE!</v>
      </c>
      <c r="BG531" s="47" t="e">
        <f t="shared" si="47"/>
        <v>#VALUE!</v>
      </c>
      <c r="BH531" s="47" t="e">
        <f>MATCH($BA531,NoteCommaRef!$B$4:$B$10,0)</f>
        <v>#N/A</v>
      </c>
      <c r="BI531" s="47">
        <f>MATCH($BK531,NoteCommaRef!$H$4:$H$1000,0)</f>
        <v>11</v>
      </c>
      <c r="BJ531" s="47">
        <f>MATCH($BL531,NoteCommaRef!$H$4:$H$1000,0)</f>
        <v>11</v>
      </c>
      <c r="BK531" s="47">
        <f t="shared" si="51"/>
        <v>1</v>
      </c>
      <c r="BL531" s="47">
        <f t="shared" si="52"/>
        <v>1</v>
      </c>
      <c r="BM531" s="48">
        <f ca="1">IF(ISNA($BH531),1,OFFSET(NoteCommaRef!$E$3,$BH531,0))</f>
        <v>1</v>
      </c>
      <c r="BN531" s="48">
        <f t="shared" si="53"/>
        <v>1</v>
      </c>
      <c r="BO531" s="48">
        <f t="shared" si="54"/>
        <v>1</v>
      </c>
      <c r="BP531" s="48">
        <f t="shared" si="55"/>
        <v>1</v>
      </c>
      <c r="BQ531" s="48">
        <f ca="1">IF(ISNA($BI531),1,OFFSET(NoteCommaRef!$K$3,$BI531,0))</f>
        <v>1</v>
      </c>
      <c r="BR531" s="48">
        <f ca="1">IF(ISNA($BJ531),1,OFFSET(NoteCommaRef!$K$3,$BJ531,0))</f>
        <v>1</v>
      </c>
    </row>
    <row r="532" spans="3:70" x14ac:dyDescent="0.2">
      <c r="C532" s="2"/>
      <c r="D532" s="1" t="str">
        <f t="shared" si="48"/>
        <v/>
      </c>
      <c r="E532" s="1" t="str">
        <f t="shared" si="33"/>
        <v/>
      </c>
      <c r="F532" s="11" t="str">
        <f t="shared" si="36"/>
        <v/>
      </c>
      <c r="G532" s="2"/>
      <c r="H532" s="2"/>
      <c r="I532" s="2"/>
      <c r="J532" s="2"/>
      <c r="K532" s="2"/>
      <c r="L532" s="2"/>
      <c r="M532" s="2"/>
      <c r="N532" s="2"/>
      <c r="O532" s="2"/>
      <c r="Q532" s="32">
        <f t="shared" si="21"/>
        <v>6</v>
      </c>
      <c r="R532" s="32">
        <f t="shared" si="22"/>
        <v>1</v>
      </c>
      <c r="S532" s="32">
        <f t="shared" si="23"/>
        <v>1</v>
      </c>
      <c r="T532" s="32">
        <f t="shared" si="24"/>
        <v>1</v>
      </c>
      <c r="U532" s="32">
        <f t="shared" si="25"/>
        <v>1</v>
      </c>
      <c r="V532" s="32">
        <f t="shared" si="26"/>
        <v>1</v>
      </c>
      <c r="W532" s="32">
        <f t="shared" si="27"/>
        <v>1</v>
      </c>
      <c r="X532" s="32">
        <f t="shared" si="28"/>
        <v>1</v>
      </c>
      <c r="Y532" s="32">
        <f t="shared" si="29"/>
        <v>1</v>
      </c>
      <c r="Z532" s="32">
        <f t="shared" si="30"/>
        <v>1</v>
      </c>
      <c r="AA532" s="32">
        <f t="shared" si="31"/>
        <v>1</v>
      </c>
      <c r="AB532" s="32">
        <f t="shared" si="32"/>
        <v>1</v>
      </c>
      <c r="AD532" s="5"/>
      <c r="AE532" s="1" t="str">
        <f t="shared" si="37"/>
        <v/>
      </c>
      <c r="AF532" s="38"/>
      <c r="AG532" s="11" t="str">
        <f t="shared" si="38"/>
        <v/>
      </c>
      <c r="AH532" s="11" t="str">
        <f t="shared" si="39"/>
        <v/>
      </c>
      <c r="AI532" s="32" t="str">
        <f t="shared" si="40"/>
        <v/>
      </c>
      <c r="AJ532" s="32" t="str">
        <f t="shared" si="41"/>
        <v/>
      </c>
      <c r="AT532" s="39" t="str">
        <f t="shared" si="56"/>
        <v/>
      </c>
      <c r="AU532" s="49" t="str">
        <f t="shared" si="34"/>
        <v/>
      </c>
      <c r="AV532" s="41">
        <f t="shared" ca="1" si="35"/>
        <v>256</v>
      </c>
      <c r="AW532" s="40">
        <f t="shared" ca="1" si="49"/>
        <v>1</v>
      </c>
      <c r="AX532" s="41">
        <f t="shared" ca="1" si="50"/>
        <v>0</v>
      </c>
      <c r="AY532" s="41">
        <f t="shared" ca="1" si="42"/>
        <v>0</v>
      </c>
      <c r="AZ532" s="42">
        <f t="shared" ca="1" si="57"/>
        <v>1</v>
      </c>
      <c r="BA532" s="47" t="str">
        <f t="shared" si="58"/>
        <v/>
      </c>
      <c r="BB532" s="47" t="e">
        <f t="shared" si="59"/>
        <v>#VALUE!</v>
      </c>
      <c r="BC532" s="47">
        <f t="shared" si="43"/>
        <v>0</v>
      </c>
      <c r="BD532" s="47">
        <f t="shared" si="44"/>
        <v>0</v>
      </c>
      <c r="BE532" s="47" t="e">
        <f t="shared" si="45"/>
        <v>#VALUE!</v>
      </c>
      <c r="BF532" s="47" t="e">
        <f t="shared" si="46"/>
        <v>#VALUE!</v>
      </c>
      <c r="BG532" s="47" t="e">
        <f t="shared" si="47"/>
        <v>#VALUE!</v>
      </c>
      <c r="BH532" s="47" t="e">
        <f>MATCH($BA532,NoteCommaRef!$B$4:$B$10,0)</f>
        <v>#N/A</v>
      </c>
      <c r="BI532" s="47">
        <f>MATCH($BK532,NoteCommaRef!$H$4:$H$1000,0)</f>
        <v>11</v>
      </c>
      <c r="BJ532" s="47">
        <f>MATCH($BL532,NoteCommaRef!$H$4:$H$1000,0)</f>
        <v>11</v>
      </c>
      <c r="BK532" s="47">
        <f t="shared" si="51"/>
        <v>1</v>
      </c>
      <c r="BL532" s="47">
        <f t="shared" si="52"/>
        <v>1</v>
      </c>
      <c r="BM532" s="48">
        <f ca="1">IF(ISNA($BH532),1,OFFSET(NoteCommaRef!$E$3,$BH532,0))</f>
        <v>1</v>
      </c>
      <c r="BN532" s="48">
        <f t="shared" si="53"/>
        <v>1</v>
      </c>
      <c r="BO532" s="48">
        <f t="shared" si="54"/>
        <v>1</v>
      </c>
      <c r="BP532" s="48">
        <f t="shared" si="55"/>
        <v>1</v>
      </c>
      <c r="BQ532" s="48">
        <f ca="1">IF(ISNA($BI532),1,OFFSET(NoteCommaRef!$K$3,$BI532,0))</f>
        <v>1</v>
      </c>
      <c r="BR532" s="48">
        <f ca="1">IF(ISNA($BJ532),1,OFFSET(NoteCommaRef!$K$3,$BJ532,0))</f>
        <v>1</v>
      </c>
    </row>
    <row r="533" spans="3:70" x14ac:dyDescent="0.2">
      <c r="C533" s="2"/>
      <c r="D533" s="1" t="str">
        <f t="shared" si="48"/>
        <v/>
      </c>
      <c r="E533" s="1" t="str">
        <f t="shared" si="33"/>
        <v/>
      </c>
      <c r="F533" s="11" t="str">
        <f t="shared" si="36"/>
        <v/>
      </c>
      <c r="G533" s="2"/>
      <c r="H533" s="2"/>
      <c r="I533" s="2"/>
      <c r="J533" s="2"/>
      <c r="K533" s="2"/>
      <c r="L533" s="2"/>
      <c r="M533" s="2"/>
      <c r="N533" s="2"/>
      <c r="O533" s="2"/>
      <c r="Q533" s="32">
        <f t="shared" si="21"/>
        <v>6</v>
      </c>
      <c r="R533" s="32">
        <f t="shared" si="22"/>
        <v>1</v>
      </c>
      <c r="S533" s="32">
        <f t="shared" si="23"/>
        <v>1</v>
      </c>
      <c r="T533" s="32">
        <f t="shared" si="24"/>
        <v>1</v>
      </c>
      <c r="U533" s="32">
        <f t="shared" si="25"/>
        <v>1</v>
      </c>
      <c r="V533" s="32">
        <f t="shared" si="26"/>
        <v>1</v>
      </c>
      <c r="W533" s="32">
        <f t="shared" si="27"/>
        <v>1</v>
      </c>
      <c r="X533" s="32">
        <f t="shared" si="28"/>
        <v>1</v>
      </c>
      <c r="Y533" s="32">
        <f t="shared" si="29"/>
        <v>1</v>
      </c>
      <c r="Z533" s="32">
        <f t="shared" si="30"/>
        <v>1</v>
      </c>
      <c r="AA533" s="32">
        <f t="shared" si="31"/>
        <v>1</v>
      </c>
      <c r="AB533" s="32">
        <f t="shared" si="32"/>
        <v>1</v>
      </c>
      <c r="AD533" s="5"/>
      <c r="AE533" s="1" t="str">
        <f t="shared" si="37"/>
        <v/>
      </c>
      <c r="AF533" s="38"/>
      <c r="AG533" s="11" t="str">
        <f t="shared" si="38"/>
        <v/>
      </c>
      <c r="AH533" s="11" t="str">
        <f t="shared" si="39"/>
        <v/>
      </c>
      <c r="AI533" s="32" t="str">
        <f t="shared" si="40"/>
        <v/>
      </c>
      <c r="AJ533" s="32" t="str">
        <f t="shared" si="41"/>
        <v/>
      </c>
      <c r="AT533" s="39" t="str">
        <f t="shared" si="56"/>
        <v/>
      </c>
      <c r="AU533" s="49" t="str">
        <f t="shared" si="34"/>
        <v/>
      </c>
      <c r="AV533" s="41">
        <f t="shared" ca="1" si="35"/>
        <v>256</v>
      </c>
      <c r="AW533" s="40">
        <f t="shared" ca="1" si="49"/>
        <v>1</v>
      </c>
      <c r="AX533" s="41">
        <f t="shared" ca="1" si="50"/>
        <v>0</v>
      </c>
      <c r="AY533" s="41">
        <f t="shared" ca="1" si="42"/>
        <v>0</v>
      </c>
      <c r="AZ533" s="42">
        <f t="shared" ca="1" si="57"/>
        <v>1</v>
      </c>
      <c r="BA533" s="47" t="str">
        <f t="shared" si="58"/>
        <v/>
      </c>
      <c r="BB533" s="47" t="e">
        <f t="shared" si="59"/>
        <v>#VALUE!</v>
      </c>
      <c r="BC533" s="47">
        <f t="shared" ref="BC533:BC553" si="60">LEN(SUBSTITUTE($AU533,"b",""))-LEN(SUBSTITUTE($AU533,"#",""))</f>
        <v>0</v>
      </c>
      <c r="BD533" s="47">
        <f t="shared" ref="BD533:BD553" si="61">LEN(SUBSTITUTE($AU533,".",""))-LEN(SUBSTITUTE($AU533,"'",""))</f>
        <v>0</v>
      </c>
      <c r="BE533" s="47" t="e">
        <f t="shared" ref="BE533:BE553" si="62">FIND("[",$AU533)</f>
        <v>#VALUE!</v>
      </c>
      <c r="BF533" s="47" t="e">
        <f t="shared" ref="BF533:BF553" si="63">FIND("/",$AU533)</f>
        <v>#VALUE!</v>
      </c>
      <c r="BG533" s="47" t="e">
        <f t="shared" ref="BG533:BG553" si="64">FIND("]",$AU533)</f>
        <v>#VALUE!</v>
      </c>
      <c r="BH533" s="47" t="e">
        <f>MATCH($BA533,NoteCommaRef!$B$4:$B$10,0)</f>
        <v>#N/A</v>
      </c>
      <c r="BI533" s="47">
        <f>MATCH($BK533,NoteCommaRef!$H$4:$H$1000,0)</f>
        <v>11</v>
      </c>
      <c r="BJ533" s="47">
        <f>MATCH($BL533,NoteCommaRef!$H$4:$H$1000,0)</f>
        <v>11</v>
      </c>
      <c r="BK533" s="47">
        <f t="shared" si="51"/>
        <v>1</v>
      </c>
      <c r="BL533" s="47">
        <f t="shared" si="52"/>
        <v>1</v>
      </c>
      <c r="BM533" s="48">
        <f ca="1">IF(ISNA($BH533),1,OFFSET(NoteCommaRef!$E$3,$BH533,0))</f>
        <v>1</v>
      </c>
      <c r="BN533" s="48">
        <f t="shared" si="53"/>
        <v>1</v>
      </c>
      <c r="BO533" s="48">
        <f t="shared" si="54"/>
        <v>1</v>
      </c>
      <c r="BP533" s="48">
        <f t="shared" si="55"/>
        <v>1</v>
      </c>
      <c r="BQ533" s="48">
        <f ca="1">IF(ISNA($BI533),1,OFFSET(NoteCommaRef!$K$3,$BI533,0))</f>
        <v>1</v>
      </c>
      <c r="BR533" s="48">
        <f ca="1">IF(ISNA($BJ533),1,OFFSET(NoteCommaRef!$K$3,$BJ533,0))</f>
        <v>1</v>
      </c>
    </row>
    <row r="534" spans="3:70" x14ac:dyDescent="0.2">
      <c r="C534" s="2"/>
      <c r="D534" s="1" t="str">
        <f t="shared" si="48"/>
        <v/>
      </c>
      <c r="E534" s="1" t="str">
        <f t="shared" si="33"/>
        <v/>
      </c>
      <c r="F534" s="11" t="str">
        <f t="shared" si="36"/>
        <v/>
      </c>
      <c r="G534" s="2"/>
      <c r="H534" s="2"/>
      <c r="I534" s="2"/>
      <c r="J534" s="2"/>
      <c r="K534" s="2"/>
      <c r="L534" s="2"/>
      <c r="M534" s="2"/>
      <c r="N534" s="2"/>
      <c r="O534" s="2"/>
      <c r="Q534" s="32">
        <f t="shared" si="21"/>
        <v>6</v>
      </c>
      <c r="R534" s="32">
        <f t="shared" si="22"/>
        <v>1</v>
      </c>
      <c r="S534" s="32">
        <f t="shared" si="23"/>
        <v>1</v>
      </c>
      <c r="T534" s="32">
        <f t="shared" si="24"/>
        <v>1</v>
      </c>
      <c r="U534" s="32">
        <f t="shared" si="25"/>
        <v>1</v>
      </c>
      <c r="V534" s="32">
        <f t="shared" si="26"/>
        <v>1</v>
      </c>
      <c r="W534" s="32">
        <f t="shared" si="27"/>
        <v>1</v>
      </c>
      <c r="X534" s="32">
        <f t="shared" si="28"/>
        <v>1</v>
      </c>
      <c r="Y534" s="32">
        <f t="shared" si="29"/>
        <v>1</v>
      </c>
      <c r="Z534" s="32">
        <f t="shared" si="30"/>
        <v>1</v>
      </c>
      <c r="AA534" s="32">
        <f t="shared" si="31"/>
        <v>1</v>
      </c>
      <c r="AB534" s="32">
        <f t="shared" si="32"/>
        <v>1</v>
      </c>
      <c r="AD534" s="5"/>
      <c r="AE534" s="1" t="str">
        <f t="shared" si="37"/>
        <v/>
      </c>
      <c r="AF534" s="38"/>
      <c r="AG534" s="11" t="str">
        <f t="shared" si="38"/>
        <v/>
      </c>
      <c r="AH534" s="11" t="str">
        <f t="shared" si="39"/>
        <v/>
      </c>
      <c r="AI534" s="32" t="str">
        <f t="shared" si="40"/>
        <v/>
      </c>
      <c r="AJ534" s="32" t="str">
        <f t="shared" si="41"/>
        <v/>
      </c>
      <c r="AT534" s="39" t="str">
        <f t="shared" si="56"/>
        <v/>
      </c>
      <c r="AU534" s="49" t="str">
        <f t="shared" si="34"/>
        <v/>
      </c>
      <c r="AV534" s="41">
        <f t="shared" ca="1" si="35"/>
        <v>256</v>
      </c>
      <c r="AW534" s="40">
        <f t="shared" ca="1" si="49"/>
        <v>1</v>
      </c>
      <c r="AX534" s="41">
        <f t="shared" ca="1" si="50"/>
        <v>0</v>
      </c>
      <c r="AY534" s="41">
        <f t="shared" ca="1" si="42"/>
        <v>0</v>
      </c>
      <c r="AZ534" s="42">
        <f t="shared" ca="1" si="57"/>
        <v>1</v>
      </c>
      <c r="BA534" s="47" t="str">
        <f t="shared" si="58"/>
        <v/>
      </c>
      <c r="BB534" s="47" t="e">
        <f t="shared" si="59"/>
        <v>#VALUE!</v>
      </c>
      <c r="BC534" s="47">
        <f t="shared" si="60"/>
        <v>0</v>
      </c>
      <c r="BD534" s="47">
        <f t="shared" si="61"/>
        <v>0</v>
      </c>
      <c r="BE534" s="47" t="e">
        <f t="shared" si="62"/>
        <v>#VALUE!</v>
      </c>
      <c r="BF534" s="47" t="e">
        <f t="shared" si="63"/>
        <v>#VALUE!</v>
      </c>
      <c r="BG534" s="47" t="e">
        <f t="shared" si="64"/>
        <v>#VALUE!</v>
      </c>
      <c r="BH534" s="47" t="e">
        <f>MATCH($BA534,NoteCommaRef!$B$4:$B$10,0)</f>
        <v>#N/A</v>
      </c>
      <c r="BI534" s="47">
        <f>MATCH($BK534,NoteCommaRef!$H$4:$H$1000,0)</f>
        <v>11</v>
      </c>
      <c r="BJ534" s="47">
        <f>MATCH($BL534,NoteCommaRef!$H$4:$H$1000,0)</f>
        <v>11</v>
      </c>
      <c r="BK534" s="47">
        <f t="shared" si="51"/>
        <v>1</v>
      </c>
      <c r="BL534" s="47">
        <f t="shared" si="52"/>
        <v>1</v>
      </c>
      <c r="BM534" s="48">
        <f ca="1">IF(ISNA($BH534),1,OFFSET(NoteCommaRef!$E$3,$BH534,0))</f>
        <v>1</v>
      </c>
      <c r="BN534" s="48">
        <f t="shared" si="53"/>
        <v>1</v>
      </c>
      <c r="BO534" s="48">
        <f t="shared" si="54"/>
        <v>1</v>
      </c>
      <c r="BP534" s="48">
        <f t="shared" si="55"/>
        <v>1</v>
      </c>
      <c r="BQ534" s="48">
        <f ca="1">IF(ISNA($BI534),1,OFFSET(NoteCommaRef!$K$3,$BI534,0))</f>
        <v>1</v>
      </c>
      <c r="BR534" s="48">
        <f ca="1">IF(ISNA($BJ534),1,OFFSET(NoteCommaRef!$K$3,$BJ534,0))</f>
        <v>1</v>
      </c>
    </row>
    <row r="535" spans="3:70" x14ac:dyDescent="0.2">
      <c r="C535" s="2"/>
      <c r="D535" s="1" t="str">
        <f t="shared" si="48"/>
        <v/>
      </c>
      <c r="E535" s="1" t="str">
        <f t="shared" si="33"/>
        <v/>
      </c>
      <c r="F535" s="11" t="str">
        <f t="shared" si="36"/>
        <v/>
      </c>
      <c r="G535" s="2"/>
      <c r="H535" s="2"/>
      <c r="I535" s="2"/>
      <c r="J535" s="2"/>
      <c r="K535" s="2"/>
      <c r="L535" s="2"/>
      <c r="M535" s="2"/>
      <c r="N535" s="2"/>
      <c r="O535" s="2"/>
      <c r="Q535" s="32">
        <f t="shared" si="21"/>
        <v>6</v>
      </c>
      <c r="R535" s="32">
        <f t="shared" si="22"/>
        <v>1</v>
      </c>
      <c r="S535" s="32">
        <f t="shared" si="23"/>
        <v>1</v>
      </c>
      <c r="T535" s="32">
        <f t="shared" si="24"/>
        <v>1</v>
      </c>
      <c r="U535" s="32">
        <f t="shared" si="25"/>
        <v>1</v>
      </c>
      <c r="V535" s="32">
        <f t="shared" si="26"/>
        <v>1</v>
      </c>
      <c r="W535" s="32">
        <f t="shared" si="27"/>
        <v>1</v>
      </c>
      <c r="X535" s="32">
        <f t="shared" si="28"/>
        <v>1</v>
      </c>
      <c r="Y535" s="32">
        <f t="shared" si="29"/>
        <v>1</v>
      </c>
      <c r="Z535" s="32">
        <f t="shared" si="30"/>
        <v>1</v>
      </c>
      <c r="AA535" s="32">
        <f t="shared" si="31"/>
        <v>1</v>
      </c>
      <c r="AB535" s="32">
        <f t="shared" si="32"/>
        <v>1</v>
      </c>
      <c r="AD535" s="5"/>
      <c r="AE535" s="1" t="str">
        <f t="shared" si="37"/>
        <v/>
      </c>
      <c r="AF535" s="38"/>
      <c r="AG535" s="11" t="str">
        <f t="shared" si="38"/>
        <v/>
      </c>
      <c r="AH535" s="11" t="str">
        <f t="shared" si="39"/>
        <v/>
      </c>
      <c r="AI535" s="32" t="str">
        <f t="shared" si="40"/>
        <v/>
      </c>
      <c r="AJ535" s="32" t="str">
        <f t="shared" si="41"/>
        <v/>
      </c>
      <c r="AT535" s="39" t="str">
        <f t="shared" si="56"/>
        <v/>
      </c>
      <c r="AU535" s="49" t="str">
        <f t="shared" si="34"/>
        <v/>
      </c>
      <c r="AV535" s="41">
        <f t="shared" ca="1" si="35"/>
        <v>256</v>
      </c>
      <c r="AW535" s="40">
        <f t="shared" ca="1" si="49"/>
        <v>1</v>
      </c>
      <c r="AX535" s="41">
        <f t="shared" ca="1" si="50"/>
        <v>0</v>
      </c>
      <c r="AY535" s="41">
        <f t="shared" ca="1" si="42"/>
        <v>0</v>
      </c>
      <c r="AZ535" s="42">
        <f t="shared" ca="1" si="57"/>
        <v>1</v>
      </c>
      <c r="BA535" s="47" t="str">
        <f t="shared" si="58"/>
        <v/>
      </c>
      <c r="BB535" s="47" t="e">
        <f t="shared" si="59"/>
        <v>#VALUE!</v>
      </c>
      <c r="BC535" s="47">
        <f t="shared" si="60"/>
        <v>0</v>
      </c>
      <c r="BD535" s="47">
        <f t="shared" si="61"/>
        <v>0</v>
      </c>
      <c r="BE535" s="47" t="e">
        <f t="shared" si="62"/>
        <v>#VALUE!</v>
      </c>
      <c r="BF535" s="47" t="e">
        <f t="shared" si="63"/>
        <v>#VALUE!</v>
      </c>
      <c r="BG535" s="47" t="e">
        <f t="shared" si="64"/>
        <v>#VALUE!</v>
      </c>
      <c r="BH535" s="47" t="e">
        <f>MATCH($BA535,NoteCommaRef!$B$4:$B$10,0)</f>
        <v>#N/A</v>
      </c>
      <c r="BI535" s="47">
        <f>MATCH($BK535,NoteCommaRef!$H$4:$H$1000,0)</f>
        <v>11</v>
      </c>
      <c r="BJ535" s="47">
        <f>MATCH($BL535,NoteCommaRef!$H$4:$H$1000,0)</f>
        <v>11</v>
      </c>
      <c r="BK535" s="47">
        <f t="shared" si="51"/>
        <v>1</v>
      </c>
      <c r="BL535" s="47">
        <f t="shared" si="52"/>
        <v>1</v>
      </c>
      <c r="BM535" s="48">
        <f ca="1">IF(ISNA($BH535),1,OFFSET(NoteCommaRef!$E$3,$BH535,0))</f>
        <v>1</v>
      </c>
      <c r="BN535" s="48">
        <f t="shared" si="53"/>
        <v>1</v>
      </c>
      <c r="BO535" s="48">
        <f t="shared" si="54"/>
        <v>1</v>
      </c>
      <c r="BP535" s="48">
        <f t="shared" si="55"/>
        <v>1</v>
      </c>
      <c r="BQ535" s="48">
        <f ca="1">IF(ISNA($BI535),1,OFFSET(NoteCommaRef!$K$3,$BI535,0))</f>
        <v>1</v>
      </c>
      <c r="BR535" s="48">
        <f ca="1">IF(ISNA($BJ535),1,OFFSET(NoteCommaRef!$K$3,$BJ535,0))</f>
        <v>1</v>
      </c>
    </row>
    <row r="536" spans="3:70" x14ac:dyDescent="0.2">
      <c r="C536" s="2"/>
      <c r="D536" s="1" t="str">
        <f t="shared" si="48"/>
        <v/>
      </c>
      <c r="E536" s="1" t="str">
        <f t="shared" si="33"/>
        <v/>
      </c>
      <c r="F536" s="11" t="str">
        <f t="shared" si="36"/>
        <v/>
      </c>
      <c r="G536" s="2"/>
      <c r="H536" s="2"/>
      <c r="I536" s="2"/>
      <c r="J536" s="2"/>
      <c r="K536" s="2"/>
      <c r="L536" s="2"/>
      <c r="M536" s="2"/>
      <c r="N536" s="2"/>
      <c r="O536" s="2"/>
      <c r="Q536" s="32">
        <f t="shared" si="21"/>
        <v>6</v>
      </c>
      <c r="R536" s="32">
        <f t="shared" si="22"/>
        <v>1</v>
      </c>
      <c r="S536" s="32">
        <f t="shared" si="23"/>
        <v>1</v>
      </c>
      <c r="T536" s="32">
        <f t="shared" si="24"/>
        <v>1</v>
      </c>
      <c r="U536" s="32">
        <f t="shared" si="25"/>
        <v>1</v>
      </c>
      <c r="V536" s="32">
        <f t="shared" si="26"/>
        <v>1</v>
      </c>
      <c r="W536" s="32">
        <f t="shared" si="27"/>
        <v>1</v>
      </c>
      <c r="X536" s="32">
        <f t="shared" si="28"/>
        <v>1</v>
      </c>
      <c r="Y536" s="32">
        <f t="shared" si="29"/>
        <v>1</v>
      </c>
      <c r="Z536" s="32">
        <f t="shared" si="30"/>
        <v>1</v>
      </c>
      <c r="AA536" s="32">
        <f t="shared" si="31"/>
        <v>1</v>
      </c>
      <c r="AB536" s="32">
        <f t="shared" si="32"/>
        <v>1</v>
      </c>
      <c r="AD536" s="5"/>
      <c r="AE536" s="1" t="str">
        <f t="shared" si="37"/>
        <v/>
      </c>
      <c r="AF536" s="38"/>
      <c r="AG536" s="11" t="str">
        <f t="shared" si="38"/>
        <v/>
      </c>
      <c r="AH536" s="11" t="str">
        <f t="shared" si="39"/>
        <v/>
      </c>
      <c r="AI536" s="32" t="str">
        <f t="shared" si="40"/>
        <v/>
      </c>
      <c r="AJ536" s="32" t="str">
        <f t="shared" si="41"/>
        <v/>
      </c>
      <c r="AT536" s="39" t="str">
        <f t="shared" si="56"/>
        <v/>
      </c>
      <c r="AU536" s="49" t="str">
        <f t="shared" si="34"/>
        <v/>
      </c>
      <c r="AV536" s="41">
        <f t="shared" ca="1" si="35"/>
        <v>256</v>
      </c>
      <c r="AW536" s="40">
        <f t="shared" ca="1" si="49"/>
        <v>1</v>
      </c>
      <c r="AX536" s="41">
        <f t="shared" ca="1" si="50"/>
        <v>0</v>
      </c>
      <c r="AY536" s="41">
        <f t="shared" ca="1" si="42"/>
        <v>0</v>
      </c>
      <c r="AZ536" s="42">
        <f t="shared" ca="1" si="57"/>
        <v>1</v>
      </c>
      <c r="BA536" s="47" t="str">
        <f t="shared" si="58"/>
        <v/>
      </c>
      <c r="BB536" s="47" t="e">
        <f t="shared" si="59"/>
        <v>#VALUE!</v>
      </c>
      <c r="BC536" s="47">
        <f t="shared" si="60"/>
        <v>0</v>
      </c>
      <c r="BD536" s="47">
        <f t="shared" si="61"/>
        <v>0</v>
      </c>
      <c r="BE536" s="47" t="e">
        <f t="shared" si="62"/>
        <v>#VALUE!</v>
      </c>
      <c r="BF536" s="47" t="e">
        <f t="shared" si="63"/>
        <v>#VALUE!</v>
      </c>
      <c r="BG536" s="47" t="e">
        <f t="shared" si="64"/>
        <v>#VALUE!</v>
      </c>
      <c r="BH536" s="47" t="e">
        <f>MATCH($BA536,NoteCommaRef!$B$4:$B$10,0)</f>
        <v>#N/A</v>
      </c>
      <c r="BI536" s="47">
        <f>MATCH($BK536,NoteCommaRef!$H$4:$H$1000,0)</f>
        <v>11</v>
      </c>
      <c r="BJ536" s="47">
        <f>MATCH($BL536,NoteCommaRef!$H$4:$H$1000,0)</f>
        <v>11</v>
      </c>
      <c r="BK536" s="47">
        <f t="shared" si="51"/>
        <v>1</v>
      </c>
      <c r="BL536" s="47">
        <f t="shared" si="52"/>
        <v>1</v>
      </c>
      <c r="BM536" s="48">
        <f ca="1">IF(ISNA($BH536),1,OFFSET(NoteCommaRef!$E$3,$BH536,0))</f>
        <v>1</v>
      </c>
      <c r="BN536" s="48">
        <f t="shared" si="53"/>
        <v>1</v>
      </c>
      <c r="BO536" s="48">
        <f t="shared" si="54"/>
        <v>1</v>
      </c>
      <c r="BP536" s="48">
        <f t="shared" si="55"/>
        <v>1</v>
      </c>
      <c r="BQ536" s="48">
        <f ca="1">IF(ISNA($BI536),1,OFFSET(NoteCommaRef!$K$3,$BI536,0))</f>
        <v>1</v>
      </c>
      <c r="BR536" s="48">
        <f ca="1">IF(ISNA($BJ536),1,OFFSET(NoteCommaRef!$K$3,$BJ536,0))</f>
        <v>1</v>
      </c>
    </row>
    <row r="537" spans="3:70" x14ac:dyDescent="0.2">
      <c r="C537" s="2"/>
      <c r="D537" s="1" t="str">
        <f t="shared" si="48"/>
        <v/>
      </c>
      <c r="E537" s="1" t="str">
        <f t="shared" si="33"/>
        <v/>
      </c>
      <c r="F537" s="11" t="str">
        <f t="shared" si="36"/>
        <v/>
      </c>
      <c r="G537" s="2"/>
      <c r="H537" s="2"/>
      <c r="I537" s="2"/>
      <c r="J537" s="2"/>
      <c r="K537" s="2"/>
      <c r="L537" s="2"/>
      <c r="M537" s="2"/>
      <c r="N537" s="2"/>
      <c r="O537" s="2"/>
      <c r="Q537" s="32">
        <f t="shared" si="21"/>
        <v>6</v>
      </c>
      <c r="R537" s="32">
        <f t="shared" si="22"/>
        <v>1</v>
      </c>
      <c r="S537" s="32">
        <f t="shared" si="23"/>
        <v>1</v>
      </c>
      <c r="T537" s="32">
        <f t="shared" si="24"/>
        <v>1</v>
      </c>
      <c r="U537" s="32">
        <f t="shared" si="25"/>
        <v>1</v>
      </c>
      <c r="V537" s="32">
        <f t="shared" si="26"/>
        <v>1</v>
      </c>
      <c r="W537" s="32">
        <f t="shared" si="27"/>
        <v>1</v>
      </c>
      <c r="X537" s="32">
        <f t="shared" si="28"/>
        <v>1</v>
      </c>
      <c r="Y537" s="32">
        <f t="shared" si="29"/>
        <v>1</v>
      </c>
      <c r="Z537" s="32">
        <f t="shared" si="30"/>
        <v>1</v>
      </c>
      <c r="AA537" s="32">
        <f t="shared" si="31"/>
        <v>1</v>
      </c>
      <c r="AB537" s="32">
        <f t="shared" si="32"/>
        <v>1</v>
      </c>
      <c r="AD537" s="5"/>
      <c r="AE537" s="1" t="str">
        <f t="shared" si="37"/>
        <v/>
      </c>
      <c r="AF537" s="38"/>
      <c r="AG537" s="11" t="str">
        <f t="shared" si="38"/>
        <v/>
      </c>
      <c r="AH537" s="11" t="str">
        <f t="shared" si="39"/>
        <v/>
      </c>
      <c r="AI537" s="32" t="str">
        <f t="shared" si="40"/>
        <v/>
      </c>
      <c r="AJ537" s="32" t="str">
        <f t="shared" si="41"/>
        <v/>
      </c>
      <c r="AT537" s="39" t="str">
        <f t="shared" si="56"/>
        <v/>
      </c>
      <c r="AU537" s="49" t="str">
        <f t="shared" si="34"/>
        <v/>
      </c>
      <c r="AV537" s="41">
        <f t="shared" ca="1" si="35"/>
        <v>256</v>
      </c>
      <c r="AW537" s="40">
        <f t="shared" ca="1" si="49"/>
        <v>1</v>
      </c>
      <c r="AX537" s="41">
        <f t="shared" ca="1" si="50"/>
        <v>0</v>
      </c>
      <c r="AY537" s="41">
        <f t="shared" ca="1" si="42"/>
        <v>0</v>
      </c>
      <c r="AZ537" s="42">
        <f t="shared" ca="1" si="57"/>
        <v>1</v>
      </c>
      <c r="BA537" s="47" t="str">
        <f t="shared" si="58"/>
        <v/>
      </c>
      <c r="BB537" s="47" t="e">
        <f t="shared" si="59"/>
        <v>#VALUE!</v>
      </c>
      <c r="BC537" s="47">
        <f t="shared" si="60"/>
        <v>0</v>
      </c>
      <c r="BD537" s="47">
        <f t="shared" si="61"/>
        <v>0</v>
      </c>
      <c r="BE537" s="47" t="e">
        <f t="shared" si="62"/>
        <v>#VALUE!</v>
      </c>
      <c r="BF537" s="47" t="e">
        <f t="shared" si="63"/>
        <v>#VALUE!</v>
      </c>
      <c r="BG537" s="47" t="e">
        <f t="shared" si="64"/>
        <v>#VALUE!</v>
      </c>
      <c r="BH537" s="47" t="e">
        <f>MATCH($BA537,NoteCommaRef!$B$4:$B$10,0)</f>
        <v>#N/A</v>
      </c>
      <c r="BI537" s="47">
        <f>MATCH($BK537,NoteCommaRef!$H$4:$H$1000,0)</f>
        <v>11</v>
      </c>
      <c r="BJ537" s="47">
        <f>MATCH($BL537,NoteCommaRef!$H$4:$H$1000,0)</f>
        <v>11</v>
      </c>
      <c r="BK537" s="47">
        <f t="shared" si="51"/>
        <v>1</v>
      </c>
      <c r="BL537" s="47">
        <f t="shared" si="52"/>
        <v>1</v>
      </c>
      <c r="BM537" s="48">
        <f ca="1">IF(ISNA($BH537),1,OFFSET(NoteCommaRef!$E$3,$BH537,0))</f>
        <v>1</v>
      </c>
      <c r="BN537" s="48">
        <f t="shared" si="53"/>
        <v>1</v>
      </c>
      <c r="BO537" s="48">
        <f t="shared" si="54"/>
        <v>1</v>
      </c>
      <c r="BP537" s="48">
        <f t="shared" si="55"/>
        <v>1</v>
      </c>
      <c r="BQ537" s="48">
        <f ca="1">IF(ISNA($BI537),1,OFFSET(NoteCommaRef!$K$3,$BI537,0))</f>
        <v>1</v>
      </c>
      <c r="BR537" s="48">
        <f ca="1">IF(ISNA($BJ537),1,OFFSET(NoteCommaRef!$K$3,$BJ537,0))</f>
        <v>1</v>
      </c>
    </row>
    <row r="538" spans="3:70" x14ac:dyDescent="0.2">
      <c r="C538" s="2"/>
      <c r="D538" s="1" t="str">
        <f t="shared" si="48"/>
        <v/>
      </c>
      <c r="E538" s="1" t="str">
        <f t="shared" si="33"/>
        <v/>
      </c>
      <c r="F538" s="11" t="str">
        <f t="shared" si="36"/>
        <v/>
      </c>
      <c r="G538" s="2"/>
      <c r="H538" s="2"/>
      <c r="I538" s="2"/>
      <c r="J538" s="2"/>
      <c r="K538" s="2"/>
      <c r="L538" s="2"/>
      <c r="M538" s="2"/>
      <c r="N538" s="2"/>
      <c r="O538" s="2"/>
      <c r="Q538" s="32">
        <f t="shared" si="21"/>
        <v>6</v>
      </c>
      <c r="R538" s="32">
        <f t="shared" si="22"/>
        <v>1</v>
      </c>
      <c r="S538" s="32">
        <f t="shared" si="23"/>
        <v>1</v>
      </c>
      <c r="T538" s="32">
        <f t="shared" si="24"/>
        <v>1</v>
      </c>
      <c r="U538" s="32">
        <f t="shared" si="25"/>
        <v>1</v>
      </c>
      <c r="V538" s="32">
        <f t="shared" si="26"/>
        <v>1</v>
      </c>
      <c r="W538" s="32">
        <f t="shared" si="27"/>
        <v>1</v>
      </c>
      <c r="X538" s="32">
        <f t="shared" si="28"/>
        <v>1</v>
      </c>
      <c r="Y538" s="32">
        <f t="shared" si="29"/>
        <v>1</v>
      </c>
      <c r="Z538" s="32">
        <f t="shared" si="30"/>
        <v>1</v>
      </c>
      <c r="AA538" s="32">
        <f t="shared" si="31"/>
        <v>1</v>
      </c>
      <c r="AB538" s="32">
        <f t="shared" si="32"/>
        <v>1</v>
      </c>
      <c r="AD538" s="5"/>
      <c r="AE538" s="1" t="str">
        <f t="shared" si="37"/>
        <v/>
      </c>
      <c r="AF538" s="38"/>
      <c r="AG538" s="11" t="str">
        <f t="shared" si="38"/>
        <v/>
      </c>
      <c r="AH538" s="11" t="str">
        <f t="shared" si="39"/>
        <v/>
      </c>
      <c r="AI538" s="32" t="str">
        <f t="shared" si="40"/>
        <v/>
      </c>
      <c r="AJ538" s="32" t="str">
        <f t="shared" si="41"/>
        <v/>
      </c>
      <c r="AT538" s="39" t="str">
        <f t="shared" si="56"/>
        <v/>
      </c>
      <c r="AU538" s="49" t="str">
        <f t="shared" si="34"/>
        <v/>
      </c>
      <c r="AV538" s="41">
        <f t="shared" ca="1" si="35"/>
        <v>256</v>
      </c>
      <c r="AW538" s="40">
        <f t="shared" ca="1" si="49"/>
        <v>1</v>
      </c>
      <c r="AX538" s="41">
        <f t="shared" ca="1" si="50"/>
        <v>0</v>
      </c>
      <c r="AY538" s="41">
        <f t="shared" ca="1" si="42"/>
        <v>0</v>
      </c>
      <c r="AZ538" s="42">
        <f t="shared" ca="1" si="57"/>
        <v>1</v>
      </c>
      <c r="BA538" s="47" t="str">
        <f t="shared" si="58"/>
        <v/>
      </c>
      <c r="BB538" s="47" t="e">
        <f t="shared" si="59"/>
        <v>#VALUE!</v>
      </c>
      <c r="BC538" s="47">
        <f t="shared" si="60"/>
        <v>0</v>
      </c>
      <c r="BD538" s="47">
        <f t="shared" si="61"/>
        <v>0</v>
      </c>
      <c r="BE538" s="47" t="e">
        <f t="shared" si="62"/>
        <v>#VALUE!</v>
      </c>
      <c r="BF538" s="47" t="e">
        <f t="shared" si="63"/>
        <v>#VALUE!</v>
      </c>
      <c r="BG538" s="47" t="e">
        <f t="shared" si="64"/>
        <v>#VALUE!</v>
      </c>
      <c r="BH538" s="47" t="e">
        <f>MATCH($BA538,NoteCommaRef!$B$4:$B$10,0)</f>
        <v>#N/A</v>
      </c>
      <c r="BI538" s="47">
        <f>MATCH($BK538,NoteCommaRef!$H$4:$H$1000,0)</f>
        <v>11</v>
      </c>
      <c r="BJ538" s="47">
        <f>MATCH($BL538,NoteCommaRef!$H$4:$H$1000,0)</f>
        <v>11</v>
      </c>
      <c r="BK538" s="47">
        <f t="shared" si="51"/>
        <v>1</v>
      </c>
      <c r="BL538" s="47">
        <f t="shared" si="52"/>
        <v>1</v>
      </c>
      <c r="BM538" s="48">
        <f ca="1">IF(ISNA($BH538),1,OFFSET(NoteCommaRef!$E$3,$BH538,0))</f>
        <v>1</v>
      </c>
      <c r="BN538" s="48">
        <f t="shared" si="53"/>
        <v>1</v>
      </c>
      <c r="BO538" s="48">
        <f t="shared" si="54"/>
        <v>1</v>
      </c>
      <c r="BP538" s="48">
        <f t="shared" si="55"/>
        <v>1</v>
      </c>
      <c r="BQ538" s="48">
        <f ca="1">IF(ISNA($BI538),1,OFFSET(NoteCommaRef!$K$3,$BI538,0))</f>
        <v>1</v>
      </c>
      <c r="BR538" s="48">
        <f ca="1">IF(ISNA($BJ538),1,OFFSET(NoteCommaRef!$K$3,$BJ538,0))</f>
        <v>1</v>
      </c>
    </row>
    <row r="539" spans="3:70" x14ac:dyDescent="0.2">
      <c r="C539" s="2"/>
      <c r="D539" s="1" t="str">
        <f t="shared" si="48"/>
        <v/>
      </c>
      <c r="E539" s="1" t="str">
        <f t="shared" si="33"/>
        <v/>
      </c>
      <c r="F539" s="11" t="str">
        <f t="shared" si="36"/>
        <v/>
      </c>
      <c r="G539" s="2"/>
      <c r="H539" s="2"/>
      <c r="I539" s="2"/>
      <c r="J539" s="2"/>
      <c r="K539" s="2"/>
      <c r="L539" s="2"/>
      <c r="M539" s="2"/>
      <c r="N539" s="2"/>
      <c r="O539" s="2"/>
      <c r="Q539" s="32">
        <f t="shared" si="21"/>
        <v>6</v>
      </c>
      <c r="R539" s="32">
        <f t="shared" si="22"/>
        <v>1</v>
      </c>
      <c r="S539" s="32">
        <f t="shared" si="23"/>
        <v>1</v>
      </c>
      <c r="T539" s="32">
        <f t="shared" si="24"/>
        <v>1</v>
      </c>
      <c r="U539" s="32">
        <f t="shared" si="25"/>
        <v>1</v>
      </c>
      <c r="V539" s="32">
        <f t="shared" si="26"/>
        <v>1</v>
      </c>
      <c r="W539" s="32">
        <f t="shared" si="27"/>
        <v>1</v>
      </c>
      <c r="X539" s="32">
        <f t="shared" si="28"/>
        <v>1</v>
      </c>
      <c r="Y539" s="32">
        <f t="shared" si="29"/>
        <v>1</v>
      </c>
      <c r="Z539" s="32">
        <f t="shared" si="30"/>
        <v>1</v>
      </c>
      <c r="AA539" s="32">
        <f t="shared" si="31"/>
        <v>1</v>
      </c>
      <c r="AB539" s="32">
        <f t="shared" si="32"/>
        <v>1</v>
      </c>
      <c r="AD539" s="5"/>
      <c r="AE539" s="1" t="str">
        <f t="shared" si="37"/>
        <v/>
      </c>
      <c r="AF539" s="38"/>
      <c r="AG539" s="11" t="str">
        <f t="shared" si="38"/>
        <v/>
      </c>
      <c r="AH539" s="11" t="str">
        <f t="shared" si="39"/>
        <v/>
      </c>
      <c r="AI539" s="32" t="str">
        <f t="shared" si="40"/>
        <v/>
      </c>
      <c r="AJ539" s="32" t="str">
        <f t="shared" si="41"/>
        <v/>
      </c>
      <c r="AT539" s="39" t="str">
        <f t="shared" si="56"/>
        <v/>
      </c>
      <c r="AU539" s="49" t="str">
        <f t="shared" si="34"/>
        <v/>
      </c>
      <c r="AV539" s="41">
        <f t="shared" ca="1" si="35"/>
        <v>256</v>
      </c>
      <c r="AW539" s="40">
        <f t="shared" ca="1" si="49"/>
        <v>1</v>
      </c>
      <c r="AX539" s="41">
        <f t="shared" ca="1" si="50"/>
        <v>0</v>
      </c>
      <c r="AY539" s="41">
        <f t="shared" ca="1" si="42"/>
        <v>0</v>
      </c>
      <c r="AZ539" s="42">
        <f t="shared" ca="1" si="57"/>
        <v>1</v>
      </c>
      <c r="BA539" s="47" t="str">
        <f t="shared" si="58"/>
        <v/>
      </c>
      <c r="BB539" s="47" t="e">
        <f t="shared" si="59"/>
        <v>#VALUE!</v>
      </c>
      <c r="BC539" s="47">
        <f t="shared" si="60"/>
        <v>0</v>
      </c>
      <c r="BD539" s="47">
        <f t="shared" si="61"/>
        <v>0</v>
      </c>
      <c r="BE539" s="47" t="e">
        <f t="shared" si="62"/>
        <v>#VALUE!</v>
      </c>
      <c r="BF539" s="47" t="e">
        <f t="shared" si="63"/>
        <v>#VALUE!</v>
      </c>
      <c r="BG539" s="47" t="e">
        <f t="shared" si="64"/>
        <v>#VALUE!</v>
      </c>
      <c r="BH539" s="47" t="e">
        <f>MATCH($BA539,NoteCommaRef!$B$4:$B$10,0)</f>
        <v>#N/A</v>
      </c>
      <c r="BI539" s="47">
        <f>MATCH($BK539,NoteCommaRef!$H$4:$H$1000,0)</f>
        <v>11</v>
      </c>
      <c r="BJ539" s="47">
        <f>MATCH($BL539,NoteCommaRef!$H$4:$H$1000,0)</f>
        <v>11</v>
      </c>
      <c r="BK539" s="47">
        <f t="shared" si="51"/>
        <v>1</v>
      </c>
      <c r="BL539" s="47">
        <f t="shared" si="52"/>
        <v>1</v>
      </c>
      <c r="BM539" s="48">
        <f ca="1">IF(ISNA($BH539),1,OFFSET(NoteCommaRef!$E$3,$BH539,0))</f>
        <v>1</v>
      </c>
      <c r="BN539" s="48">
        <f t="shared" si="53"/>
        <v>1</v>
      </c>
      <c r="BO539" s="48">
        <f t="shared" si="54"/>
        <v>1</v>
      </c>
      <c r="BP539" s="48">
        <f t="shared" si="55"/>
        <v>1</v>
      </c>
      <c r="BQ539" s="48">
        <f ca="1">IF(ISNA($BI539),1,OFFSET(NoteCommaRef!$K$3,$BI539,0))</f>
        <v>1</v>
      </c>
      <c r="BR539" s="48">
        <f ca="1">IF(ISNA($BJ539),1,OFFSET(NoteCommaRef!$K$3,$BJ539,0))</f>
        <v>1</v>
      </c>
    </row>
    <row r="540" spans="3:70" x14ac:dyDescent="0.2">
      <c r="C540" s="2"/>
      <c r="D540" s="1" t="str">
        <f t="shared" si="48"/>
        <v/>
      </c>
      <c r="E540" s="1" t="str">
        <f t="shared" si="33"/>
        <v/>
      </c>
      <c r="F540" s="11" t="str">
        <f t="shared" si="36"/>
        <v/>
      </c>
      <c r="G540" s="2"/>
      <c r="H540" s="2"/>
      <c r="I540" s="2"/>
      <c r="J540" s="2"/>
      <c r="K540" s="2"/>
      <c r="L540" s="2"/>
      <c r="M540" s="2"/>
      <c r="N540" s="2"/>
      <c r="O540" s="2"/>
      <c r="Q540" s="32">
        <f t="shared" si="21"/>
        <v>6</v>
      </c>
      <c r="R540" s="32">
        <f t="shared" si="22"/>
        <v>1</v>
      </c>
      <c r="S540" s="32">
        <f t="shared" si="23"/>
        <v>1</v>
      </c>
      <c r="T540" s="32">
        <f t="shared" si="24"/>
        <v>1</v>
      </c>
      <c r="U540" s="32">
        <f t="shared" si="25"/>
        <v>1</v>
      </c>
      <c r="V540" s="32">
        <f t="shared" si="26"/>
        <v>1</v>
      </c>
      <c r="W540" s="32">
        <f t="shared" si="27"/>
        <v>1</v>
      </c>
      <c r="X540" s="32">
        <f t="shared" si="28"/>
        <v>1</v>
      </c>
      <c r="Y540" s="32">
        <f t="shared" si="29"/>
        <v>1</v>
      </c>
      <c r="Z540" s="32">
        <f t="shared" si="30"/>
        <v>1</v>
      </c>
      <c r="AA540" s="32">
        <f t="shared" si="31"/>
        <v>1</v>
      </c>
      <c r="AB540" s="32">
        <f t="shared" si="32"/>
        <v>1</v>
      </c>
      <c r="AD540" s="5"/>
      <c r="AE540" s="1" t="str">
        <f t="shared" si="37"/>
        <v/>
      </c>
      <c r="AF540" s="38"/>
      <c r="AG540" s="11" t="str">
        <f t="shared" si="38"/>
        <v/>
      </c>
      <c r="AH540" s="11" t="str">
        <f t="shared" si="39"/>
        <v/>
      </c>
      <c r="AI540" s="32" t="str">
        <f t="shared" si="40"/>
        <v/>
      </c>
      <c r="AJ540" s="32" t="str">
        <f t="shared" si="41"/>
        <v/>
      </c>
      <c r="AT540" s="39" t="str">
        <f t="shared" si="56"/>
        <v/>
      </c>
      <c r="AU540" s="49" t="str">
        <f t="shared" si="34"/>
        <v/>
      </c>
      <c r="AV540" s="41">
        <f t="shared" ca="1" si="35"/>
        <v>256</v>
      </c>
      <c r="AW540" s="40">
        <f t="shared" ca="1" si="49"/>
        <v>1</v>
      </c>
      <c r="AX540" s="41">
        <f t="shared" ca="1" si="50"/>
        <v>0</v>
      </c>
      <c r="AY540" s="41">
        <f t="shared" ca="1" si="42"/>
        <v>0</v>
      </c>
      <c r="AZ540" s="42">
        <f t="shared" ca="1" si="57"/>
        <v>1</v>
      </c>
      <c r="BA540" s="47" t="str">
        <f t="shared" si="58"/>
        <v/>
      </c>
      <c r="BB540" s="47" t="e">
        <f t="shared" si="59"/>
        <v>#VALUE!</v>
      </c>
      <c r="BC540" s="47">
        <f t="shared" si="60"/>
        <v>0</v>
      </c>
      <c r="BD540" s="47">
        <f t="shared" si="61"/>
        <v>0</v>
      </c>
      <c r="BE540" s="47" t="e">
        <f t="shared" si="62"/>
        <v>#VALUE!</v>
      </c>
      <c r="BF540" s="47" t="e">
        <f t="shared" si="63"/>
        <v>#VALUE!</v>
      </c>
      <c r="BG540" s="47" t="e">
        <f t="shared" si="64"/>
        <v>#VALUE!</v>
      </c>
      <c r="BH540" s="47" t="e">
        <f>MATCH($BA540,NoteCommaRef!$B$4:$B$10,0)</f>
        <v>#N/A</v>
      </c>
      <c r="BI540" s="47">
        <f>MATCH($BK540,NoteCommaRef!$H$4:$H$1000,0)</f>
        <v>11</v>
      </c>
      <c r="BJ540" s="47">
        <f>MATCH($BL540,NoteCommaRef!$H$4:$H$1000,0)</f>
        <v>11</v>
      </c>
      <c r="BK540" s="47">
        <f t="shared" si="51"/>
        <v>1</v>
      </c>
      <c r="BL540" s="47">
        <f t="shared" si="52"/>
        <v>1</v>
      </c>
      <c r="BM540" s="48">
        <f ca="1">IF(ISNA($BH540),1,OFFSET(NoteCommaRef!$E$3,$BH540,0))</f>
        <v>1</v>
      </c>
      <c r="BN540" s="48">
        <f t="shared" si="53"/>
        <v>1</v>
      </c>
      <c r="BO540" s="48">
        <f t="shared" si="54"/>
        <v>1</v>
      </c>
      <c r="BP540" s="48">
        <f t="shared" si="55"/>
        <v>1</v>
      </c>
      <c r="BQ540" s="48">
        <f ca="1">IF(ISNA($BI540),1,OFFSET(NoteCommaRef!$K$3,$BI540,0))</f>
        <v>1</v>
      </c>
      <c r="BR540" s="48">
        <f ca="1">IF(ISNA($BJ540),1,OFFSET(NoteCommaRef!$K$3,$BJ540,0))</f>
        <v>1</v>
      </c>
    </row>
    <row r="541" spans="3:70" x14ac:dyDescent="0.2">
      <c r="C541" s="2"/>
      <c r="D541" s="1" t="str">
        <f t="shared" si="48"/>
        <v/>
      </c>
      <c r="E541" s="1" t="str">
        <f t="shared" si="33"/>
        <v/>
      </c>
      <c r="F541" s="11" t="str">
        <f t="shared" si="36"/>
        <v/>
      </c>
      <c r="G541" s="2"/>
      <c r="H541" s="2"/>
      <c r="I541" s="2"/>
      <c r="J541" s="2"/>
      <c r="K541" s="2"/>
      <c r="L541" s="2"/>
      <c r="M541" s="2"/>
      <c r="N541" s="2"/>
      <c r="O541" s="2"/>
      <c r="Q541" s="32">
        <f t="shared" si="21"/>
        <v>6</v>
      </c>
      <c r="R541" s="32">
        <f t="shared" si="22"/>
        <v>1</v>
      </c>
      <c r="S541" s="32">
        <f t="shared" si="23"/>
        <v>1</v>
      </c>
      <c r="T541" s="32">
        <f t="shared" si="24"/>
        <v>1</v>
      </c>
      <c r="U541" s="32">
        <f t="shared" si="25"/>
        <v>1</v>
      </c>
      <c r="V541" s="32">
        <f t="shared" si="26"/>
        <v>1</v>
      </c>
      <c r="W541" s="32">
        <f t="shared" si="27"/>
        <v>1</v>
      </c>
      <c r="X541" s="32">
        <f t="shared" si="28"/>
        <v>1</v>
      </c>
      <c r="Y541" s="32">
        <f t="shared" si="29"/>
        <v>1</v>
      </c>
      <c r="Z541" s="32">
        <f t="shared" si="30"/>
        <v>1</v>
      </c>
      <c r="AA541" s="32">
        <f t="shared" si="31"/>
        <v>1</v>
      </c>
      <c r="AB541" s="32">
        <f t="shared" si="32"/>
        <v>1</v>
      </c>
      <c r="AD541" s="5"/>
      <c r="AE541" s="1" t="str">
        <f t="shared" si="37"/>
        <v/>
      </c>
      <c r="AF541" s="38"/>
      <c r="AG541" s="11" t="str">
        <f t="shared" si="38"/>
        <v/>
      </c>
      <c r="AH541" s="11" t="str">
        <f t="shared" si="39"/>
        <v/>
      </c>
      <c r="AI541" s="32" t="str">
        <f t="shared" si="40"/>
        <v/>
      </c>
      <c r="AJ541" s="32" t="str">
        <f t="shared" si="41"/>
        <v/>
      </c>
      <c r="AT541" s="39" t="str">
        <f t="shared" si="56"/>
        <v/>
      </c>
      <c r="AU541" s="49" t="str">
        <f t="shared" si="34"/>
        <v/>
      </c>
      <c r="AV541" s="41">
        <f t="shared" ca="1" si="35"/>
        <v>256</v>
      </c>
      <c r="AW541" s="40">
        <f t="shared" ca="1" si="49"/>
        <v>1</v>
      </c>
      <c r="AX541" s="41">
        <f t="shared" ca="1" si="50"/>
        <v>0</v>
      </c>
      <c r="AY541" s="41">
        <f t="shared" ca="1" si="42"/>
        <v>0</v>
      </c>
      <c r="AZ541" s="42">
        <f t="shared" ca="1" si="57"/>
        <v>1</v>
      </c>
      <c r="BA541" s="47" t="str">
        <f t="shared" si="58"/>
        <v/>
      </c>
      <c r="BB541" s="47" t="e">
        <f t="shared" si="59"/>
        <v>#VALUE!</v>
      </c>
      <c r="BC541" s="47">
        <f t="shared" si="60"/>
        <v>0</v>
      </c>
      <c r="BD541" s="47">
        <f t="shared" si="61"/>
        <v>0</v>
      </c>
      <c r="BE541" s="47" t="e">
        <f t="shared" si="62"/>
        <v>#VALUE!</v>
      </c>
      <c r="BF541" s="47" t="e">
        <f t="shared" si="63"/>
        <v>#VALUE!</v>
      </c>
      <c r="BG541" s="47" t="e">
        <f t="shared" si="64"/>
        <v>#VALUE!</v>
      </c>
      <c r="BH541" s="47" t="e">
        <f>MATCH($BA541,NoteCommaRef!$B$4:$B$10,0)</f>
        <v>#N/A</v>
      </c>
      <c r="BI541" s="47">
        <f>MATCH($BK541,NoteCommaRef!$H$4:$H$1000,0)</f>
        <v>11</v>
      </c>
      <c r="BJ541" s="47">
        <f>MATCH($BL541,NoteCommaRef!$H$4:$H$1000,0)</f>
        <v>11</v>
      </c>
      <c r="BK541" s="47">
        <f t="shared" si="51"/>
        <v>1</v>
      </c>
      <c r="BL541" s="47">
        <f t="shared" si="52"/>
        <v>1</v>
      </c>
      <c r="BM541" s="48">
        <f ca="1">IF(ISNA($BH541),1,OFFSET(NoteCommaRef!$E$3,$BH541,0))</f>
        <v>1</v>
      </c>
      <c r="BN541" s="48">
        <f t="shared" si="53"/>
        <v>1</v>
      </c>
      <c r="BO541" s="48">
        <f t="shared" si="54"/>
        <v>1</v>
      </c>
      <c r="BP541" s="48">
        <f t="shared" si="55"/>
        <v>1</v>
      </c>
      <c r="BQ541" s="48">
        <f ca="1">IF(ISNA($BI541),1,OFFSET(NoteCommaRef!$K$3,$BI541,0))</f>
        <v>1</v>
      </c>
      <c r="BR541" s="48">
        <f ca="1">IF(ISNA($BJ541),1,OFFSET(NoteCommaRef!$K$3,$BJ541,0))</f>
        <v>1</v>
      </c>
    </row>
    <row r="542" spans="3:70" x14ac:dyDescent="0.2">
      <c r="C542" s="2"/>
      <c r="D542" s="1" t="str">
        <f t="shared" si="48"/>
        <v/>
      </c>
      <c r="E542" s="1" t="str">
        <f t="shared" si="33"/>
        <v/>
      </c>
      <c r="F542" s="11" t="str">
        <f t="shared" si="36"/>
        <v/>
      </c>
      <c r="G542" s="2"/>
      <c r="H542" s="2"/>
      <c r="I542" s="2"/>
      <c r="J542" s="2"/>
      <c r="K542" s="2"/>
      <c r="L542" s="2"/>
      <c r="M542" s="2"/>
      <c r="N542" s="2"/>
      <c r="O542" s="2"/>
      <c r="Q542" s="32">
        <f t="shared" si="21"/>
        <v>6</v>
      </c>
      <c r="R542" s="32">
        <f t="shared" si="22"/>
        <v>1</v>
      </c>
      <c r="S542" s="32">
        <f t="shared" si="23"/>
        <v>1</v>
      </c>
      <c r="T542" s="32">
        <f t="shared" si="24"/>
        <v>1</v>
      </c>
      <c r="U542" s="32">
        <f t="shared" si="25"/>
        <v>1</v>
      </c>
      <c r="V542" s="32">
        <f t="shared" si="26"/>
        <v>1</v>
      </c>
      <c r="W542" s="32">
        <f t="shared" si="27"/>
        <v>1</v>
      </c>
      <c r="X542" s="32">
        <f t="shared" si="28"/>
        <v>1</v>
      </c>
      <c r="Y542" s="32">
        <f t="shared" si="29"/>
        <v>1</v>
      </c>
      <c r="Z542" s="32">
        <f t="shared" si="30"/>
        <v>1</v>
      </c>
      <c r="AA542" s="32">
        <f t="shared" si="31"/>
        <v>1</v>
      </c>
      <c r="AB542" s="32">
        <f t="shared" si="32"/>
        <v>1</v>
      </c>
      <c r="AD542" s="5"/>
      <c r="AE542" s="1" t="str">
        <f t="shared" si="37"/>
        <v/>
      </c>
      <c r="AF542" s="38"/>
      <c r="AG542" s="11" t="str">
        <f t="shared" si="38"/>
        <v/>
      </c>
      <c r="AH542" s="11" t="str">
        <f t="shared" si="39"/>
        <v/>
      </c>
      <c r="AI542" s="32" t="str">
        <f t="shared" si="40"/>
        <v/>
      </c>
      <c r="AJ542" s="32" t="str">
        <f t="shared" si="41"/>
        <v/>
      </c>
      <c r="AT542" s="39" t="str">
        <f t="shared" si="56"/>
        <v/>
      </c>
      <c r="AU542" s="49" t="str">
        <f t="shared" si="34"/>
        <v/>
      </c>
      <c r="AV542" s="41">
        <f t="shared" ca="1" si="35"/>
        <v>256</v>
      </c>
      <c r="AW542" s="40">
        <f t="shared" ca="1" si="49"/>
        <v>1</v>
      </c>
      <c r="AX542" s="41">
        <f t="shared" ca="1" si="50"/>
        <v>0</v>
      </c>
      <c r="AY542" s="41">
        <f t="shared" ca="1" si="42"/>
        <v>0</v>
      </c>
      <c r="AZ542" s="42">
        <f t="shared" ca="1" si="57"/>
        <v>1</v>
      </c>
      <c r="BA542" s="47" t="str">
        <f t="shared" si="58"/>
        <v/>
      </c>
      <c r="BB542" s="47" t="e">
        <f t="shared" si="59"/>
        <v>#VALUE!</v>
      </c>
      <c r="BC542" s="47">
        <f t="shared" si="60"/>
        <v>0</v>
      </c>
      <c r="BD542" s="47">
        <f t="shared" si="61"/>
        <v>0</v>
      </c>
      <c r="BE542" s="47" t="e">
        <f t="shared" si="62"/>
        <v>#VALUE!</v>
      </c>
      <c r="BF542" s="47" t="e">
        <f t="shared" si="63"/>
        <v>#VALUE!</v>
      </c>
      <c r="BG542" s="47" t="e">
        <f t="shared" si="64"/>
        <v>#VALUE!</v>
      </c>
      <c r="BH542" s="47" t="e">
        <f>MATCH($BA542,NoteCommaRef!$B$4:$B$10,0)</f>
        <v>#N/A</v>
      </c>
      <c r="BI542" s="47">
        <f>MATCH($BK542,NoteCommaRef!$H$4:$H$1000,0)</f>
        <v>11</v>
      </c>
      <c r="BJ542" s="47">
        <f>MATCH($BL542,NoteCommaRef!$H$4:$H$1000,0)</f>
        <v>11</v>
      </c>
      <c r="BK542" s="47">
        <f t="shared" si="51"/>
        <v>1</v>
      </c>
      <c r="BL542" s="47">
        <f t="shared" si="52"/>
        <v>1</v>
      </c>
      <c r="BM542" s="48">
        <f ca="1">IF(ISNA($BH542),1,OFFSET(NoteCommaRef!$E$3,$BH542,0))</f>
        <v>1</v>
      </c>
      <c r="BN542" s="48">
        <f t="shared" si="53"/>
        <v>1</v>
      </c>
      <c r="BO542" s="48">
        <f t="shared" si="54"/>
        <v>1</v>
      </c>
      <c r="BP542" s="48">
        <f t="shared" si="55"/>
        <v>1</v>
      </c>
      <c r="BQ542" s="48">
        <f ca="1">IF(ISNA($BI542),1,OFFSET(NoteCommaRef!$K$3,$BI542,0))</f>
        <v>1</v>
      </c>
      <c r="BR542" s="48">
        <f ca="1">IF(ISNA($BJ542),1,OFFSET(NoteCommaRef!$K$3,$BJ542,0))</f>
        <v>1</v>
      </c>
    </row>
    <row r="543" spans="3:70" x14ac:dyDescent="0.2">
      <c r="C543" s="2"/>
      <c r="D543" s="1" t="str">
        <f t="shared" si="48"/>
        <v/>
      </c>
      <c r="E543" s="1" t="str">
        <f t="shared" si="33"/>
        <v/>
      </c>
      <c r="F543" s="11" t="str">
        <f t="shared" si="36"/>
        <v/>
      </c>
      <c r="G543" s="2"/>
      <c r="H543" s="2"/>
      <c r="I543" s="2"/>
      <c r="J543" s="2"/>
      <c r="K543" s="2"/>
      <c r="L543" s="2"/>
      <c r="M543" s="2"/>
      <c r="N543" s="2"/>
      <c r="O543" s="2"/>
      <c r="Q543" s="32">
        <f t="shared" si="21"/>
        <v>6</v>
      </c>
      <c r="R543" s="32">
        <f t="shared" si="22"/>
        <v>1</v>
      </c>
      <c r="S543" s="32">
        <f t="shared" si="23"/>
        <v>1</v>
      </c>
      <c r="T543" s="32">
        <f t="shared" si="24"/>
        <v>1</v>
      </c>
      <c r="U543" s="32">
        <f t="shared" si="25"/>
        <v>1</v>
      </c>
      <c r="V543" s="32">
        <f t="shared" si="26"/>
        <v>1</v>
      </c>
      <c r="W543" s="32">
        <f t="shared" si="27"/>
        <v>1</v>
      </c>
      <c r="X543" s="32">
        <f t="shared" si="28"/>
        <v>1</v>
      </c>
      <c r="Y543" s="32">
        <f t="shared" si="29"/>
        <v>1</v>
      </c>
      <c r="Z543" s="32">
        <f t="shared" si="30"/>
        <v>1</v>
      </c>
      <c r="AA543" s="32">
        <f t="shared" si="31"/>
        <v>1</v>
      </c>
      <c r="AB543" s="32">
        <f t="shared" si="32"/>
        <v>1</v>
      </c>
      <c r="AD543" s="5"/>
      <c r="AE543" s="1" t="str">
        <f t="shared" si="37"/>
        <v/>
      </c>
      <c r="AF543" s="38"/>
      <c r="AG543" s="11" t="str">
        <f t="shared" si="38"/>
        <v/>
      </c>
      <c r="AH543" s="11" t="str">
        <f t="shared" si="39"/>
        <v/>
      </c>
      <c r="AI543" s="32" t="str">
        <f t="shared" si="40"/>
        <v/>
      </c>
      <c r="AJ543" s="32" t="str">
        <f t="shared" si="41"/>
        <v/>
      </c>
      <c r="AT543" s="39" t="str">
        <f t="shared" si="56"/>
        <v/>
      </c>
      <c r="AU543" s="49" t="str">
        <f t="shared" si="34"/>
        <v/>
      </c>
      <c r="AV543" s="41">
        <f t="shared" ca="1" si="35"/>
        <v>256</v>
      </c>
      <c r="AW543" s="40">
        <f t="shared" ca="1" si="49"/>
        <v>1</v>
      </c>
      <c r="AX543" s="41">
        <f t="shared" ca="1" si="50"/>
        <v>0</v>
      </c>
      <c r="AY543" s="41">
        <f t="shared" ca="1" si="42"/>
        <v>0</v>
      </c>
      <c r="AZ543" s="42">
        <f t="shared" ca="1" si="57"/>
        <v>1</v>
      </c>
      <c r="BA543" s="47" t="str">
        <f t="shared" si="58"/>
        <v/>
      </c>
      <c r="BB543" s="47" t="e">
        <f t="shared" si="59"/>
        <v>#VALUE!</v>
      </c>
      <c r="BC543" s="47">
        <f t="shared" si="60"/>
        <v>0</v>
      </c>
      <c r="BD543" s="47">
        <f t="shared" si="61"/>
        <v>0</v>
      </c>
      <c r="BE543" s="47" t="e">
        <f t="shared" si="62"/>
        <v>#VALUE!</v>
      </c>
      <c r="BF543" s="47" t="e">
        <f t="shared" si="63"/>
        <v>#VALUE!</v>
      </c>
      <c r="BG543" s="47" t="e">
        <f t="shared" si="64"/>
        <v>#VALUE!</v>
      </c>
      <c r="BH543" s="47" t="e">
        <f>MATCH($BA543,NoteCommaRef!$B$4:$B$10,0)</f>
        <v>#N/A</v>
      </c>
      <c r="BI543" s="47">
        <f>MATCH($BK543,NoteCommaRef!$H$4:$H$1000,0)</f>
        <v>11</v>
      </c>
      <c r="BJ543" s="47">
        <f>MATCH($BL543,NoteCommaRef!$H$4:$H$1000,0)</f>
        <v>11</v>
      </c>
      <c r="BK543" s="47">
        <f t="shared" si="51"/>
        <v>1</v>
      </c>
      <c r="BL543" s="47">
        <f t="shared" si="52"/>
        <v>1</v>
      </c>
      <c r="BM543" s="48">
        <f ca="1">IF(ISNA($BH543),1,OFFSET(NoteCommaRef!$E$3,$BH543,0))</f>
        <v>1</v>
      </c>
      <c r="BN543" s="48">
        <f t="shared" si="53"/>
        <v>1</v>
      </c>
      <c r="BO543" s="48">
        <f t="shared" si="54"/>
        <v>1</v>
      </c>
      <c r="BP543" s="48">
        <f t="shared" si="55"/>
        <v>1</v>
      </c>
      <c r="BQ543" s="48">
        <f ca="1">IF(ISNA($BI543),1,OFFSET(NoteCommaRef!$K$3,$BI543,0))</f>
        <v>1</v>
      </c>
      <c r="BR543" s="48">
        <f ca="1">IF(ISNA($BJ543),1,OFFSET(NoteCommaRef!$K$3,$BJ543,0))</f>
        <v>1</v>
      </c>
    </row>
    <row r="544" spans="3:70" x14ac:dyDescent="0.2">
      <c r="C544" s="2"/>
      <c r="D544" s="1" t="str">
        <f t="shared" si="48"/>
        <v/>
      </c>
      <c r="E544" s="1" t="str">
        <f t="shared" si="33"/>
        <v/>
      </c>
      <c r="F544" s="11" t="str">
        <f t="shared" si="36"/>
        <v/>
      </c>
      <c r="G544" s="2"/>
      <c r="H544" s="2"/>
      <c r="I544" s="2"/>
      <c r="J544" s="2"/>
      <c r="K544" s="2"/>
      <c r="L544" s="2"/>
      <c r="M544" s="2"/>
      <c r="N544" s="2"/>
      <c r="O544" s="2"/>
      <c r="Q544" s="32">
        <f t="shared" si="21"/>
        <v>6</v>
      </c>
      <c r="R544" s="32">
        <f t="shared" si="22"/>
        <v>1</v>
      </c>
      <c r="S544" s="32">
        <f t="shared" si="23"/>
        <v>1</v>
      </c>
      <c r="T544" s="32">
        <f t="shared" si="24"/>
        <v>1</v>
      </c>
      <c r="U544" s="32">
        <f t="shared" si="25"/>
        <v>1</v>
      </c>
      <c r="V544" s="32">
        <f t="shared" si="26"/>
        <v>1</v>
      </c>
      <c r="W544" s="32">
        <f t="shared" si="27"/>
        <v>1</v>
      </c>
      <c r="X544" s="32">
        <f t="shared" si="28"/>
        <v>1</v>
      </c>
      <c r="Y544" s="32">
        <f t="shared" si="29"/>
        <v>1</v>
      </c>
      <c r="Z544" s="32">
        <f t="shared" si="30"/>
        <v>1</v>
      </c>
      <c r="AA544" s="32">
        <f t="shared" si="31"/>
        <v>1</v>
      </c>
      <c r="AB544" s="32">
        <f t="shared" si="32"/>
        <v>1</v>
      </c>
      <c r="AD544" s="5"/>
      <c r="AE544" s="1" t="str">
        <f t="shared" si="37"/>
        <v/>
      </c>
      <c r="AF544" s="38"/>
      <c r="AG544" s="11" t="str">
        <f t="shared" si="38"/>
        <v/>
      </c>
      <c r="AH544" s="11" t="str">
        <f t="shared" si="39"/>
        <v/>
      </c>
      <c r="AI544" s="32" t="str">
        <f t="shared" si="40"/>
        <v/>
      </c>
      <c r="AJ544" s="32" t="str">
        <f t="shared" si="41"/>
        <v/>
      </c>
      <c r="AT544" s="39" t="str">
        <f t="shared" si="56"/>
        <v/>
      </c>
      <c r="AU544" s="49" t="str">
        <f t="shared" si="34"/>
        <v/>
      </c>
      <c r="AV544" s="41">
        <f t="shared" ca="1" si="35"/>
        <v>256</v>
      </c>
      <c r="AW544" s="40">
        <f t="shared" ca="1" si="49"/>
        <v>1</v>
      </c>
      <c r="AX544" s="41">
        <f t="shared" ca="1" si="50"/>
        <v>0</v>
      </c>
      <c r="AY544" s="41">
        <f t="shared" ca="1" si="42"/>
        <v>0</v>
      </c>
      <c r="AZ544" s="42">
        <f t="shared" ca="1" si="57"/>
        <v>1</v>
      </c>
      <c r="BA544" s="47" t="str">
        <f t="shared" si="58"/>
        <v/>
      </c>
      <c r="BB544" s="47" t="e">
        <f t="shared" si="59"/>
        <v>#VALUE!</v>
      </c>
      <c r="BC544" s="47">
        <f t="shared" si="60"/>
        <v>0</v>
      </c>
      <c r="BD544" s="47">
        <f t="shared" si="61"/>
        <v>0</v>
      </c>
      <c r="BE544" s="47" t="e">
        <f t="shared" si="62"/>
        <v>#VALUE!</v>
      </c>
      <c r="BF544" s="47" t="e">
        <f t="shared" si="63"/>
        <v>#VALUE!</v>
      </c>
      <c r="BG544" s="47" t="e">
        <f t="shared" si="64"/>
        <v>#VALUE!</v>
      </c>
      <c r="BH544" s="47" t="e">
        <f>MATCH($BA544,NoteCommaRef!$B$4:$B$10,0)</f>
        <v>#N/A</v>
      </c>
      <c r="BI544" s="47">
        <f>MATCH($BK544,NoteCommaRef!$H$4:$H$1000,0)</f>
        <v>11</v>
      </c>
      <c r="BJ544" s="47">
        <f>MATCH($BL544,NoteCommaRef!$H$4:$H$1000,0)</f>
        <v>11</v>
      </c>
      <c r="BK544" s="47">
        <f t="shared" si="51"/>
        <v>1</v>
      </c>
      <c r="BL544" s="47">
        <f t="shared" si="52"/>
        <v>1</v>
      </c>
      <c r="BM544" s="48">
        <f ca="1">IF(ISNA($BH544),1,OFFSET(NoteCommaRef!$E$3,$BH544,0))</f>
        <v>1</v>
      </c>
      <c r="BN544" s="48">
        <f t="shared" si="53"/>
        <v>1</v>
      </c>
      <c r="BO544" s="48">
        <f t="shared" si="54"/>
        <v>1</v>
      </c>
      <c r="BP544" s="48">
        <f t="shared" si="55"/>
        <v>1</v>
      </c>
      <c r="BQ544" s="48">
        <f ca="1">IF(ISNA($BI544),1,OFFSET(NoteCommaRef!$K$3,$BI544,0))</f>
        <v>1</v>
      </c>
      <c r="BR544" s="48">
        <f ca="1">IF(ISNA($BJ544),1,OFFSET(NoteCommaRef!$K$3,$BJ544,0))</f>
        <v>1</v>
      </c>
    </row>
    <row r="545" spans="3:70" x14ac:dyDescent="0.2">
      <c r="C545" s="2"/>
      <c r="D545" s="1" t="str">
        <f t="shared" si="48"/>
        <v/>
      </c>
      <c r="E545" s="1" t="str">
        <f t="shared" si="33"/>
        <v/>
      </c>
      <c r="F545" s="11" t="str">
        <f t="shared" si="36"/>
        <v/>
      </c>
      <c r="G545" s="2"/>
      <c r="H545" s="2"/>
      <c r="I545" s="2"/>
      <c r="J545" s="2"/>
      <c r="K545" s="2"/>
      <c r="L545" s="2"/>
      <c r="M545" s="2"/>
      <c r="N545" s="2"/>
      <c r="O545" s="2"/>
      <c r="Q545" s="32">
        <f t="shared" si="21"/>
        <v>6</v>
      </c>
      <c r="R545" s="32">
        <f t="shared" si="22"/>
        <v>1</v>
      </c>
      <c r="S545" s="32">
        <f t="shared" si="23"/>
        <v>1</v>
      </c>
      <c r="T545" s="32">
        <f t="shared" si="24"/>
        <v>1</v>
      </c>
      <c r="U545" s="32">
        <f t="shared" si="25"/>
        <v>1</v>
      </c>
      <c r="V545" s="32">
        <f t="shared" si="26"/>
        <v>1</v>
      </c>
      <c r="W545" s="32">
        <f t="shared" si="27"/>
        <v>1</v>
      </c>
      <c r="X545" s="32">
        <f t="shared" si="28"/>
        <v>1</v>
      </c>
      <c r="Y545" s="32">
        <f t="shared" si="29"/>
        <v>1</v>
      </c>
      <c r="Z545" s="32">
        <f t="shared" si="30"/>
        <v>1</v>
      </c>
      <c r="AA545" s="32">
        <f t="shared" si="31"/>
        <v>1</v>
      </c>
      <c r="AB545" s="32">
        <f t="shared" si="32"/>
        <v>1</v>
      </c>
      <c r="AD545" s="5"/>
      <c r="AE545" s="1" t="str">
        <f t="shared" si="37"/>
        <v/>
      </c>
      <c r="AF545" s="38"/>
      <c r="AG545" s="11" t="str">
        <f t="shared" si="38"/>
        <v/>
      </c>
      <c r="AH545" s="11" t="str">
        <f t="shared" si="39"/>
        <v/>
      </c>
      <c r="AI545" s="32" t="str">
        <f t="shared" si="40"/>
        <v/>
      </c>
      <c r="AJ545" s="32" t="str">
        <f t="shared" si="41"/>
        <v/>
      </c>
      <c r="AT545" s="39" t="str">
        <f t="shared" si="56"/>
        <v/>
      </c>
      <c r="AU545" s="49" t="str">
        <f t="shared" si="34"/>
        <v/>
      </c>
      <c r="AV545" s="41">
        <f t="shared" ca="1" si="35"/>
        <v>256</v>
      </c>
      <c r="AW545" s="40">
        <f t="shared" ca="1" si="49"/>
        <v>1</v>
      </c>
      <c r="AX545" s="41">
        <f t="shared" ca="1" si="50"/>
        <v>0</v>
      </c>
      <c r="AY545" s="41">
        <f t="shared" ca="1" si="42"/>
        <v>0</v>
      </c>
      <c r="AZ545" s="42">
        <f t="shared" ca="1" si="57"/>
        <v>1</v>
      </c>
      <c r="BA545" s="47" t="str">
        <f t="shared" si="58"/>
        <v/>
      </c>
      <c r="BB545" s="47" t="e">
        <f t="shared" si="59"/>
        <v>#VALUE!</v>
      </c>
      <c r="BC545" s="47">
        <f t="shared" si="60"/>
        <v>0</v>
      </c>
      <c r="BD545" s="47">
        <f t="shared" si="61"/>
        <v>0</v>
      </c>
      <c r="BE545" s="47" t="e">
        <f t="shared" si="62"/>
        <v>#VALUE!</v>
      </c>
      <c r="BF545" s="47" t="e">
        <f t="shared" si="63"/>
        <v>#VALUE!</v>
      </c>
      <c r="BG545" s="47" t="e">
        <f t="shared" si="64"/>
        <v>#VALUE!</v>
      </c>
      <c r="BH545" s="47" t="e">
        <f>MATCH($BA545,NoteCommaRef!$B$4:$B$10,0)</f>
        <v>#N/A</v>
      </c>
      <c r="BI545" s="47">
        <f>MATCH($BK545,NoteCommaRef!$H$4:$H$1000,0)</f>
        <v>11</v>
      </c>
      <c r="BJ545" s="47">
        <f>MATCH($BL545,NoteCommaRef!$H$4:$H$1000,0)</f>
        <v>11</v>
      </c>
      <c r="BK545" s="47">
        <f t="shared" si="51"/>
        <v>1</v>
      </c>
      <c r="BL545" s="47">
        <f t="shared" si="52"/>
        <v>1</v>
      </c>
      <c r="BM545" s="48">
        <f ca="1">IF(ISNA($BH545),1,OFFSET(NoteCommaRef!$E$3,$BH545,0))</f>
        <v>1</v>
      </c>
      <c r="BN545" s="48">
        <f t="shared" si="53"/>
        <v>1</v>
      </c>
      <c r="BO545" s="48">
        <f t="shared" si="54"/>
        <v>1</v>
      </c>
      <c r="BP545" s="48">
        <f t="shared" si="55"/>
        <v>1</v>
      </c>
      <c r="BQ545" s="48">
        <f ca="1">IF(ISNA($BI545),1,OFFSET(NoteCommaRef!$K$3,$BI545,0))</f>
        <v>1</v>
      </c>
      <c r="BR545" s="48">
        <f ca="1">IF(ISNA($BJ545),1,OFFSET(NoteCommaRef!$K$3,$BJ545,0))</f>
        <v>1</v>
      </c>
    </row>
    <row r="546" spans="3:70" x14ac:dyDescent="0.2">
      <c r="C546" s="2"/>
      <c r="D546" s="1" t="str">
        <f t="shared" si="48"/>
        <v/>
      </c>
      <c r="E546" s="1" t="str">
        <f t="shared" si="33"/>
        <v/>
      </c>
      <c r="F546" s="11" t="str">
        <f t="shared" si="36"/>
        <v/>
      </c>
      <c r="G546" s="2"/>
      <c r="H546" s="2"/>
      <c r="I546" s="2"/>
      <c r="J546" s="2"/>
      <c r="K546" s="2"/>
      <c r="L546" s="2"/>
      <c r="M546" s="2"/>
      <c r="N546" s="2"/>
      <c r="O546" s="2"/>
      <c r="Q546" s="32">
        <f t="shared" si="21"/>
        <v>6</v>
      </c>
      <c r="R546" s="32">
        <f t="shared" si="22"/>
        <v>1</v>
      </c>
      <c r="S546" s="32">
        <f t="shared" si="23"/>
        <v>1</v>
      </c>
      <c r="T546" s="32">
        <f t="shared" si="24"/>
        <v>1</v>
      </c>
      <c r="U546" s="32">
        <f t="shared" si="25"/>
        <v>1</v>
      </c>
      <c r="V546" s="32">
        <f t="shared" si="26"/>
        <v>1</v>
      </c>
      <c r="W546" s="32">
        <f t="shared" si="27"/>
        <v>1</v>
      </c>
      <c r="X546" s="32">
        <f t="shared" si="28"/>
        <v>1</v>
      </c>
      <c r="Y546" s="32">
        <f t="shared" si="29"/>
        <v>1</v>
      </c>
      <c r="Z546" s="32">
        <f t="shared" si="30"/>
        <v>1</v>
      </c>
      <c r="AA546" s="32">
        <f t="shared" si="31"/>
        <v>1</v>
      </c>
      <c r="AB546" s="32">
        <f t="shared" si="32"/>
        <v>1</v>
      </c>
      <c r="AD546" s="5"/>
      <c r="AE546" s="1" t="str">
        <f t="shared" si="37"/>
        <v/>
      </c>
      <c r="AF546" s="38"/>
      <c r="AG546" s="11" t="str">
        <f t="shared" si="38"/>
        <v/>
      </c>
      <c r="AH546" s="11" t="str">
        <f t="shared" si="39"/>
        <v/>
      </c>
      <c r="AI546" s="32" t="str">
        <f t="shared" si="40"/>
        <v/>
      </c>
      <c r="AJ546" s="32" t="str">
        <f t="shared" si="41"/>
        <v/>
      </c>
      <c r="AT546" s="39" t="str">
        <f t="shared" si="56"/>
        <v/>
      </c>
      <c r="AU546" s="49" t="str">
        <f t="shared" si="34"/>
        <v/>
      </c>
      <c r="AV546" s="41">
        <f t="shared" ca="1" si="35"/>
        <v>256</v>
      </c>
      <c r="AW546" s="40">
        <f t="shared" ca="1" si="49"/>
        <v>1</v>
      </c>
      <c r="AX546" s="41">
        <f t="shared" ca="1" si="50"/>
        <v>0</v>
      </c>
      <c r="AY546" s="41">
        <f t="shared" ca="1" si="42"/>
        <v>0</v>
      </c>
      <c r="AZ546" s="42">
        <f t="shared" ca="1" si="57"/>
        <v>1</v>
      </c>
      <c r="BA546" s="47" t="str">
        <f t="shared" si="58"/>
        <v/>
      </c>
      <c r="BB546" s="47" t="e">
        <f t="shared" si="59"/>
        <v>#VALUE!</v>
      </c>
      <c r="BC546" s="47">
        <f t="shared" si="60"/>
        <v>0</v>
      </c>
      <c r="BD546" s="47">
        <f t="shared" si="61"/>
        <v>0</v>
      </c>
      <c r="BE546" s="47" t="e">
        <f t="shared" si="62"/>
        <v>#VALUE!</v>
      </c>
      <c r="BF546" s="47" t="e">
        <f t="shared" si="63"/>
        <v>#VALUE!</v>
      </c>
      <c r="BG546" s="47" t="e">
        <f t="shared" si="64"/>
        <v>#VALUE!</v>
      </c>
      <c r="BH546" s="47" t="e">
        <f>MATCH($BA546,NoteCommaRef!$B$4:$B$10,0)</f>
        <v>#N/A</v>
      </c>
      <c r="BI546" s="47">
        <f>MATCH($BK546,NoteCommaRef!$H$4:$H$1000,0)</f>
        <v>11</v>
      </c>
      <c r="BJ546" s="47">
        <f>MATCH($BL546,NoteCommaRef!$H$4:$H$1000,0)</f>
        <v>11</v>
      </c>
      <c r="BK546" s="47">
        <f t="shared" si="51"/>
        <v>1</v>
      </c>
      <c r="BL546" s="47">
        <f t="shared" si="52"/>
        <v>1</v>
      </c>
      <c r="BM546" s="48">
        <f ca="1">IF(ISNA($BH546),1,OFFSET(NoteCommaRef!$E$3,$BH546,0))</f>
        <v>1</v>
      </c>
      <c r="BN546" s="48">
        <f t="shared" si="53"/>
        <v>1</v>
      </c>
      <c r="BO546" s="48">
        <f t="shared" si="54"/>
        <v>1</v>
      </c>
      <c r="BP546" s="48">
        <f t="shared" si="55"/>
        <v>1</v>
      </c>
      <c r="BQ546" s="48">
        <f ca="1">IF(ISNA($BI546),1,OFFSET(NoteCommaRef!$K$3,$BI546,0))</f>
        <v>1</v>
      </c>
      <c r="BR546" s="48">
        <f ca="1">IF(ISNA($BJ546),1,OFFSET(NoteCommaRef!$K$3,$BJ546,0))</f>
        <v>1</v>
      </c>
    </row>
    <row r="547" spans="3:70" x14ac:dyDescent="0.2">
      <c r="C547" s="2"/>
      <c r="D547" s="1" t="str">
        <f t="shared" si="48"/>
        <v/>
      </c>
      <c r="E547" s="1" t="str">
        <f t="shared" si="33"/>
        <v/>
      </c>
      <c r="F547" s="11" t="str">
        <f t="shared" si="36"/>
        <v/>
      </c>
      <c r="G547" s="2"/>
      <c r="H547" s="2"/>
      <c r="I547" s="2"/>
      <c r="J547" s="2"/>
      <c r="K547" s="2"/>
      <c r="L547" s="2"/>
      <c r="M547" s="2"/>
      <c r="N547" s="2"/>
      <c r="O547" s="2"/>
      <c r="Q547" s="32">
        <f t="shared" si="21"/>
        <v>6</v>
      </c>
      <c r="R547" s="32">
        <f t="shared" si="22"/>
        <v>1</v>
      </c>
      <c r="S547" s="32">
        <f t="shared" si="23"/>
        <v>1</v>
      </c>
      <c r="T547" s="32">
        <f t="shared" si="24"/>
        <v>1</v>
      </c>
      <c r="U547" s="32">
        <f t="shared" si="25"/>
        <v>1</v>
      </c>
      <c r="V547" s="32">
        <f t="shared" si="26"/>
        <v>1</v>
      </c>
      <c r="W547" s="32">
        <f t="shared" si="27"/>
        <v>1</v>
      </c>
      <c r="X547" s="32">
        <f t="shared" si="28"/>
        <v>1</v>
      </c>
      <c r="Y547" s="32">
        <f t="shared" si="29"/>
        <v>1</v>
      </c>
      <c r="Z547" s="32">
        <f t="shared" si="30"/>
        <v>1</v>
      </c>
      <c r="AA547" s="32">
        <f t="shared" si="31"/>
        <v>1</v>
      </c>
      <c r="AB547" s="32">
        <f t="shared" si="32"/>
        <v>1</v>
      </c>
      <c r="AD547" s="5"/>
      <c r="AE547" s="1" t="str">
        <f t="shared" si="37"/>
        <v/>
      </c>
      <c r="AF547" s="38"/>
      <c r="AG547" s="11" t="str">
        <f t="shared" si="38"/>
        <v/>
      </c>
      <c r="AH547" s="11" t="str">
        <f t="shared" si="39"/>
        <v/>
      </c>
      <c r="AI547" s="32" t="str">
        <f t="shared" si="40"/>
        <v/>
      </c>
      <c r="AJ547" s="32" t="str">
        <f t="shared" si="41"/>
        <v/>
      </c>
      <c r="AT547" s="39" t="str">
        <f t="shared" si="56"/>
        <v/>
      </c>
      <c r="AU547" s="49" t="str">
        <f t="shared" si="34"/>
        <v/>
      </c>
      <c r="AV547" s="41">
        <f t="shared" ca="1" si="35"/>
        <v>256</v>
      </c>
      <c r="AW547" s="40">
        <f t="shared" ca="1" si="49"/>
        <v>1</v>
      </c>
      <c r="AX547" s="41">
        <f t="shared" ca="1" si="50"/>
        <v>0</v>
      </c>
      <c r="AY547" s="41">
        <f t="shared" ca="1" si="42"/>
        <v>0</v>
      </c>
      <c r="AZ547" s="42">
        <f t="shared" ca="1" si="57"/>
        <v>1</v>
      </c>
      <c r="BA547" s="47" t="str">
        <f t="shared" si="58"/>
        <v/>
      </c>
      <c r="BB547" s="47" t="e">
        <f t="shared" si="59"/>
        <v>#VALUE!</v>
      </c>
      <c r="BC547" s="47">
        <f t="shared" si="60"/>
        <v>0</v>
      </c>
      <c r="BD547" s="47">
        <f t="shared" si="61"/>
        <v>0</v>
      </c>
      <c r="BE547" s="47" t="e">
        <f t="shared" si="62"/>
        <v>#VALUE!</v>
      </c>
      <c r="BF547" s="47" t="e">
        <f t="shared" si="63"/>
        <v>#VALUE!</v>
      </c>
      <c r="BG547" s="47" t="e">
        <f t="shared" si="64"/>
        <v>#VALUE!</v>
      </c>
      <c r="BH547" s="47" t="e">
        <f>MATCH($BA547,NoteCommaRef!$B$4:$B$10,0)</f>
        <v>#N/A</v>
      </c>
      <c r="BI547" s="47">
        <f>MATCH($BK547,NoteCommaRef!$H$4:$H$1000,0)</f>
        <v>11</v>
      </c>
      <c r="BJ547" s="47">
        <f>MATCH($BL547,NoteCommaRef!$H$4:$H$1000,0)</f>
        <v>11</v>
      </c>
      <c r="BK547" s="47">
        <f t="shared" si="51"/>
        <v>1</v>
      </c>
      <c r="BL547" s="47">
        <f t="shared" si="52"/>
        <v>1</v>
      </c>
      <c r="BM547" s="48">
        <f ca="1">IF(ISNA($BH547),1,OFFSET(NoteCommaRef!$E$3,$BH547,0))</f>
        <v>1</v>
      </c>
      <c r="BN547" s="48">
        <f t="shared" si="53"/>
        <v>1</v>
      </c>
      <c r="BO547" s="48">
        <f t="shared" si="54"/>
        <v>1</v>
      </c>
      <c r="BP547" s="48">
        <f t="shared" si="55"/>
        <v>1</v>
      </c>
      <c r="BQ547" s="48">
        <f ca="1">IF(ISNA($BI547),1,OFFSET(NoteCommaRef!$K$3,$BI547,0))</f>
        <v>1</v>
      </c>
      <c r="BR547" s="48">
        <f ca="1">IF(ISNA($BJ547),1,OFFSET(NoteCommaRef!$K$3,$BJ547,0))</f>
        <v>1</v>
      </c>
    </row>
    <row r="548" spans="3:70" x14ac:dyDescent="0.2">
      <c r="C548" s="2"/>
      <c r="D548" s="1" t="str">
        <f t="shared" si="48"/>
        <v/>
      </c>
      <c r="E548" s="1" t="str">
        <f t="shared" si="33"/>
        <v/>
      </c>
      <c r="F548" s="11" t="str">
        <f t="shared" si="36"/>
        <v/>
      </c>
      <c r="G548" s="2"/>
      <c r="H548" s="2"/>
      <c r="I548" s="2"/>
      <c r="J548" s="2"/>
      <c r="K548" s="2"/>
      <c r="L548" s="2"/>
      <c r="M548" s="2"/>
      <c r="N548" s="2"/>
      <c r="O548" s="2"/>
      <c r="Q548" s="32">
        <f t="shared" si="21"/>
        <v>6</v>
      </c>
      <c r="R548" s="32">
        <f t="shared" si="22"/>
        <v>1</v>
      </c>
      <c r="S548" s="32">
        <f t="shared" si="23"/>
        <v>1</v>
      </c>
      <c r="T548" s="32">
        <f t="shared" si="24"/>
        <v>1</v>
      </c>
      <c r="U548" s="32">
        <f t="shared" si="25"/>
        <v>1</v>
      </c>
      <c r="V548" s="32">
        <f t="shared" si="26"/>
        <v>1</v>
      </c>
      <c r="W548" s="32">
        <f t="shared" si="27"/>
        <v>1</v>
      </c>
      <c r="X548" s="32">
        <f t="shared" si="28"/>
        <v>1</v>
      </c>
      <c r="Y548" s="32">
        <f t="shared" si="29"/>
        <v>1</v>
      </c>
      <c r="Z548" s="32">
        <f t="shared" si="30"/>
        <v>1</v>
      </c>
      <c r="AA548" s="32">
        <f t="shared" si="31"/>
        <v>1</v>
      </c>
      <c r="AB548" s="32">
        <f t="shared" si="32"/>
        <v>1</v>
      </c>
      <c r="AD548" s="5"/>
      <c r="AE548" s="1" t="str">
        <f t="shared" si="37"/>
        <v/>
      </c>
      <c r="AF548" s="38"/>
      <c r="AG548" s="11" t="str">
        <f t="shared" si="38"/>
        <v/>
      </c>
      <c r="AH548" s="11" t="str">
        <f t="shared" si="39"/>
        <v/>
      </c>
      <c r="AI548" s="32" t="str">
        <f t="shared" si="40"/>
        <v/>
      </c>
      <c r="AJ548" s="32" t="str">
        <f t="shared" si="41"/>
        <v/>
      </c>
      <c r="AT548" s="39" t="str">
        <f t="shared" si="56"/>
        <v/>
      </c>
      <c r="AU548" s="49" t="str">
        <f t="shared" si="34"/>
        <v/>
      </c>
      <c r="AV548" s="41">
        <f t="shared" ca="1" si="35"/>
        <v>256</v>
      </c>
      <c r="AW548" s="40">
        <f t="shared" ca="1" si="49"/>
        <v>1</v>
      </c>
      <c r="AX548" s="41">
        <f t="shared" ca="1" si="50"/>
        <v>0</v>
      </c>
      <c r="AY548" s="41">
        <f t="shared" ca="1" si="42"/>
        <v>0</v>
      </c>
      <c r="AZ548" s="42">
        <f t="shared" ca="1" si="57"/>
        <v>1</v>
      </c>
      <c r="BA548" s="47" t="str">
        <f t="shared" si="58"/>
        <v/>
      </c>
      <c r="BB548" s="47" t="e">
        <f t="shared" si="59"/>
        <v>#VALUE!</v>
      </c>
      <c r="BC548" s="47">
        <f t="shared" si="60"/>
        <v>0</v>
      </c>
      <c r="BD548" s="47">
        <f t="shared" si="61"/>
        <v>0</v>
      </c>
      <c r="BE548" s="47" t="e">
        <f t="shared" si="62"/>
        <v>#VALUE!</v>
      </c>
      <c r="BF548" s="47" t="e">
        <f t="shared" si="63"/>
        <v>#VALUE!</v>
      </c>
      <c r="BG548" s="47" t="e">
        <f t="shared" si="64"/>
        <v>#VALUE!</v>
      </c>
      <c r="BH548" s="47" t="e">
        <f>MATCH($BA548,NoteCommaRef!$B$4:$B$10,0)</f>
        <v>#N/A</v>
      </c>
      <c r="BI548" s="47">
        <f>MATCH($BK548,NoteCommaRef!$H$4:$H$1000,0)</f>
        <v>11</v>
      </c>
      <c r="BJ548" s="47">
        <f>MATCH($BL548,NoteCommaRef!$H$4:$H$1000,0)</f>
        <v>11</v>
      </c>
      <c r="BK548" s="47">
        <f t="shared" si="51"/>
        <v>1</v>
      </c>
      <c r="BL548" s="47">
        <f t="shared" si="52"/>
        <v>1</v>
      </c>
      <c r="BM548" s="48">
        <f ca="1">IF(ISNA($BH548),1,OFFSET(NoteCommaRef!$E$3,$BH548,0))</f>
        <v>1</v>
      </c>
      <c r="BN548" s="48">
        <f t="shared" si="53"/>
        <v>1</v>
      </c>
      <c r="BO548" s="48">
        <f t="shared" si="54"/>
        <v>1</v>
      </c>
      <c r="BP548" s="48">
        <f t="shared" si="55"/>
        <v>1</v>
      </c>
      <c r="BQ548" s="48">
        <f ca="1">IF(ISNA($BI548),1,OFFSET(NoteCommaRef!$K$3,$BI548,0))</f>
        <v>1</v>
      </c>
      <c r="BR548" s="48">
        <f ca="1">IF(ISNA($BJ548),1,OFFSET(NoteCommaRef!$K$3,$BJ548,0))</f>
        <v>1</v>
      </c>
    </row>
    <row r="549" spans="3:70" x14ac:dyDescent="0.2">
      <c r="C549" s="2"/>
      <c r="D549" s="1" t="str">
        <f t="shared" si="48"/>
        <v/>
      </c>
      <c r="E549" s="1" t="str">
        <f t="shared" si="33"/>
        <v/>
      </c>
      <c r="F549" s="11" t="str">
        <f t="shared" si="36"/>
        <v/>
      </c>
      <c r="G549" s="2"/>
      <c r="H549" s="2"/>
      <c r="I549" s="2"/>
      <c r="J549" s="2"/>
      <c r="K549" s="2"/>
      <c r="L549" s="2"/>
      <c r="M549" s="2"/>
      <c r="N549" s="2"/>
      <c r="O549" s="2"/>
      <c r="Q549" s="32">
        <f t="shared" si="21"/>
        <v>6</v>
      </c>
      <c r="R549" s="32">
        <f t="shared" si="22"/>
        <v>1</v>
      </c>
      <c r="S549" s="32">
        <f t="shared" si="23"/>
        <v>1</v>
      </c>
      <c r="T549" s="32">
        <f t="shared" si="24"/>
        <v>1</v>
      </c>
      <c r="U549" s="32">
        <f t="shared" si="25"/>
        <v>1</v>
      </c>
      <c r="V549" s="32">
        <f t="shared" si="26"/>
        <v>1</v>
      </c>
      <c r="W549" s="32">
        <f t="shared" si="27"/>
        <v>1</v>
      </c>
      <c r="X549" s="32">
        <f t="shared" si="28"/>
        <v>1</v>
      </c>
      <c r="Y549" s="32">
        <f t="shared" si="29"/>
        <v>1</v>
      </c>
      <c r="Z549" s="32">
        <f t="shared" si="30"/>
        <v>1</v>
      </c>
      <c r="AA549" s="32">
        <f t="shared" si="31"/>
        <v>1</v>
      </c>
      <c r="AB549" s="32">
        <f t="shared" si="32"/>
        <v>1</v>
      </c>
      <c r="AD549" s="5"/>
      <c r="AE549" s="1" t="str">
        <f t="shared" si="37"/>
        <v/>
      </c>
      <c r="AF549" s="38"/>
      <c r="AG549" s="11" t="str">
        <f t="shared" si="38"/>
        <v/>
      </c>
      <c r="AH549" s="11" t="str">
        <f t="shared" si="39"/>
        <v/>
      </c>
      <c r="AI549" s="32" t="str">
        <f t="shared" si="40"/>
        <v/>
      </c>
      <c r="AJ549" s="32" t="str">
        <f t="shared" si="41"/>
        <v/>
      </c>
      <c r="AT549" s="39" t="str">
        <f t="shared" si="56"/>
        <v/>
      </c>
      <c r="AU549" s="49" t="str">
        <f t="shared" si="34"/>
        <v/>
      </c>
      <c r="AV549" s="41">
        <f t="shared" ca="1" si="35"/>
        <v>256</v>
      </c>
      <c r="AW549" s="40">
        <f t="shared" ca="1" si="49"/>
        <v>1</v>
      </c>
      <c r="AX549" s="41">
        <f t="shared" ca="1" si="50"/>
        <v>0</v>
      </c>
      <c r="AY549" s="41">
        <f t="shared" ca="1" si="42"/>
        <v>0</v>
      </c>
      <c r="AZ549" s="42">
        <f t="shared" ca="1" si="57"/>
        <v>1</v>
      </c>
      <c r="BA549" s="47" t="str">
        <f t="shared" si="58"/>
        <v/>
      </c>
      <c r="BB549" s="47" t="e">
        <f t="shared" si="59"/>
        <v>#VALUE!</v>
      </c>
      <c r="BC549" s="47">
        <f t="shared" si="60"/>
        <v>0</v>
      </c>
      <c r="BD549" s="47">
        <f t="shared" si="61"/>
        <v>0</v>
      </c>
      <c r="BE549" s="47" t="e">
        <f t="shared" si="62"/>
        <v>#VALUE!</v>
      </c>
      <c r="BF549" s="47" t="e">
        <f t="shared" si="63"/>
        <v>#VALUE!</v>
      </c>
      <c r="BG549" s="47" t="e">
        <f t="shared" si="64"/>
        <v>#VALUE!</v>
      </c>
      <c r="BH549" s="47" t="e">
        <f>MATCH($BA549,NoteCommaRef!$B$4:$B$10,0)</f>
        <v>#N/A</v>
      </c>
      <c r="BI549" s="47">
        <f>MATCH($BK549,NoteCommaRef!$H$4:$H$1000,0)</f>
        <v>11</v>
      </c>
      <c r="BJ549" s="47">
        <f>MATCH($BL549,NoteCommaRef!$H$4:$H$1000,0)</f>
        <v>11</v>
      </c>
      <c r="BK549" s="47">
        <f t="shared" si="51"/>
        <v>1</v>
      </c>
      <c r="BL549" s="47">
        <f t="shared" si="52"/>
        <v>1</v>
      </c>
      <c r="BM549" s="48">
        <f ca="1">IF(ISNA($BH549),1,OFFSET(NoteCommaRef!$E$3,$BH549,0))</f>
        <v>1</v>
      </c>
      <c r="BN549" s="48">
        <f t="shared" si="53"/>
        <v>1</v>
      </c>
      <c r="BO549" s="48">
        <f t="shared" si="54"/>
        <v>1</v>
      </c>
      <c r="BP549" s="48">
        <f t="shared" si="55"/>
        <v>1</v>
      </c>
      <c r="BQ549" s="48">
        <f ca="1">IF(ISNA($BI549),1,OFFSET(NoteCommaRef!$K$3,$BI549,0))</f>
        <v>1</v>
      </c>
      <c r="BR549" s="48">
        <f ca="1">IF(ISNA($BJ549),1,OFFSET(NoteCommaRef!$K$3,$BJ549,0))</f>
        <v>1</v>
      </c>
    </row>
    <row r="550" spans="3:70" x14ac:dyDescent="0.2">
      <c r="C550" s="2"/>
      <c r="D550" s="1" t="str">
        <f t="shared" si="48"/>
        <v/>
      </c>
      <c r="E550" s="1" t="str">
        <f t="shared" si="33"/>
        <v/>
      </c>
      <c r="F550" s="11" t="str">
        <f t="shared" si="36"/>
        <v/>
      </c>
      <c r="G550" s="2"/>
      <c r="H550" s="2"/>
      <c r="I550" s="2"/>
      <c r="J550" s="2"/>
      <c r="K550" s="2"/>
      <c r="L550" s="2"/>
      <c r="M550" s="2"/>
      <c r="N550" s="2"/>
      <c r="O550" s="2"/>
      <c r="Q550" s="32">
        <f t="shared" si="21"/>
        <v>6</v>
      </c>
      <c r="R550" s="32">
        <f t="shared" si="22"/>
        <v>1</v>
      </c>
      <c r="S550" s="32">
        <f t="shared" si="23"/>
        <v>1</v>
      </c>
      <c r="T550" s="32">
        <f t="shared" si="24"/>
        <v>1</v>
      </c>
      <c r="U550" s="32">
        <f t="shared" si="25"/>
        <v>1</v>
      </c>
      <c r="V550" s="32">
        <f t="shared" si="26"/>
        <v>1</v>
      </c>
      <c r="W550" s="32">
        <f t="shared" si="27"/>
        <v>1</v>
      </c>
      <c r="X550" s="32">
        <f t="shared" si="28"/>
        <v>1</v>
      </c>
      <c r="Y550" s="32">
        <f t="shared" si="29"/>
        <v>1</v>
      </c>
      <c r="Z550" s="32">
        <f t="shared" si="30"/>
        <v>1</v>
      </c>
      <c r="AA550" s="32">
        <f t="shared" si="31"/>
        <v>1</v>
      </c>
      <c r="AB550" s="32">
        <f t="shared" si="32"/>
        <v>1</v>
      </c>
      <c r="AD550" s="5"/>
      <c r="AE550" s="1" t="str">
        <f t="shared" si="37"/>
        <v/>
      </c>
      <c r="AF550" s="38"/>
      <c r="AG550" s="11" t="str">
        <f t="shared" si="38"/>
        <v/>
      </c>
      <c r="AH550" s="11" t="str">
        <f t="shared" si="39"/>
        <v/>
      </c>
      <c r="AI550" s="32" t="str">
        <f t="shared" si="40"/>
        <v/>
      </c>
      <c r="AJ550" s="32" t="str">
        <f t="shared" si="41"/>
        <v/>
      </c>
      <c r="AT550" s="39" t="str">
        <f t="shared" si="56"/>
        <v/>
      </c>
      <c r="AU550" s="49" t="str">
        <f t="shared" si="34"/>
        <v/>
      </c>
      <c r="AV550" s="41">
        <f t="shared" ca="1" si="35"/>
        <v>256</v>
      </c>
      <c r="AW550" s="40">
        <f t="shared" ca="1" si="49"/>
        <v>1</v>
      </c>
      <c r="AX550" s="41">
        <f t="shared" ca="1" si="50"/>
        <v>0</v>
      </c>
      <c r="AY550" s="41">
        <f t="shared" ca="1" si="42"/>
        <v>0</v>
      </c>
      <c r="AZ550" s="42">
        <f t="shared" ca="1" si="57"/>
        <v>1</v>
      </c>
      <c r="BA550" s="47" t="str">
        <f t="shared" si="58"/>
        <v/>
      </c>
      <c r="BB550" s="47" t="e">
        <f t="shared" si="59"/>
        <v>#VALUE!</v>
      </c>
      <c r="BC550" s="47">
        <f t="shared" si="60"/>
        <v>0</v>
      </c>
      <c r="BD550" s="47">
        <f t="shared" si="61"/>
        <v>0</v>
      </c>
      <c r="BE550" s="47" t="e">
        <f t="shared" si="62"/>
        <v>#VALUE!</v>
      </c>
      <c r="BF550" s="47" t="e">
        <f t="shared" si="63"/>
        <v>#VALUE!</v>
      </c>
      <c r="BG550" s="47" t="e">
        <f t="shared" si="64"/>
        <v>#VALUE!</v>
      </c>
      <c r="BH550" s="47" t="e">
        <f>MATCH($BA550,NoteCommaRef!$B$4:$B$10,0)</f>
        <v>#N/A</v>
      </c>
      <c r="BI550" s="47">
        <f>MATCH($BK550,NoteCommaRef!$H$4:$H$1000,0)</f>
        <v>11</v>
      </c>
      <c r="BJ550" s="47">
        <f>MATCH($BL550,NoteCommaRef!$H$4:$H$1000,0)</f>
        <v>11</v>
      </c>
      <c r="BK550" s="47">
        <f t="shared" si="51"/>
        <v>1</v>
      </c>
      <c r="BL550" s="47">
        <f t="shared" si="52"/>
        <v>1</v>
      </c>
      <c r="BM550" s="48">
        <f ca="1">IF(ISNA($BH550),1,OFFSET(NoteCommaRef!$E$3,$BH550,0))</f>
        <v>1</v>
      </c>
      <c r="BN550" s="48">
        <f t="shared" si="53"/>
        <v>1</v>
      </c>
      <c r="BO550" s="48">
        <f t="shared" si="54"/>
        <v>1</v>
      </c>
      <c r="BP550" s="48">
        <f t="shared" si="55"/>
        <v>1</v>
      </c>
      <c r="BQ550" s="48">
        <f ca="1">IF(ISNA($BI550),1,OFFSET(NoteCommaRef!$K$3,$BI550,0))</f>
        <v>1</v>
      </c>
      <c r="BR550" s="48">
        <f ca="1">IF(ISNA($BJ550),1,OFFSET(NoteCommaRef!$K$3,$BJ550,0))</f>
        <v>1</v>
      </c>
    </row>
    <row r="551" spans="3:70" x14ac:dyDescent="0.2">
      <c r="C551" s="2"/>
      <c r="D551" s="1" t="str">
        <f t="shared" si="48"/>
        <v/>
      </c>
      <c r="E551" s="1" t="str">
        <f t="shared" si="33"/>
        <v/>
      </c>
      <c r="F551" s="11" t="str">
        <f t="shared" si="36"/>
        <v/>
      </c>
      <c r="G551" s="2"/>
      <c r="H551" s="2"/>
      <c r="I551" s="2"/>
      <c r="J551" s="2"/>
      <c r="K551" s="2"/>
      <c r="L551" s="2"/>
      <c r="M551" s="2"/>
      <c r="N551" s="2"/>
      <c r="O551" s="2"/>
      <c r="Q551" s="32">
        <f t="shared" si="21"/>
        <v>6</v>
      </c>
      <c r="R551" s="32">
        <f t="shared" si="22"/>
        <v>1</v>
      </c>
      <c r="S551" s="32">
        <f t="shared" si="23"/>
        <v>1</v>
      </c>
      <c r="T551" s="32">
        <f t="shared" si="24"/>
        <v>1</v>
      </c>
      <c r="U551" s="32">
        <f t="shared" si="25"/>
        <v>1</v>
      </c>
      <c r="V551" s="32">
        <f t="shared" si="26"/>
        <v>1</v>
      </c>
      <c r="W551" s="32">
        <f t="shared" si="27"/>
        <v>1</v>
      </c>
      <c r="X551" s="32">
        <f t="shared" si="28"/>
        <v>1</v>
      </c>
      <c r="Y551" s="32">
        <f t="shared" si="29"/>
        <v>1</v>
      </c>
      <c r="Z551" s="32">
        <f t="shared" si="30"/>
        <v>1</v>
      </c>
      <c r="AA551" s="32">
        <f t="shared" si="31"/>
        <v>1</v>
      </c>
      <c r="AB551" s="32">
        <f t="shared" si="32"/>
        <v>1</v>
      </c>
      <c r="AD551" s="5"/>
      <c r="AE551" s="1" t="str">
        <f t="shared" si="37"/>
        <v/>
      </c>
      <c r="AF551" s="38"/>
      <c r="AG551" s="11" t="str">
        <f t="shared" si="38"/>
        <v/>
      </c>
      <c r="AH551" s="11" t="str">
        <f t="shared" si="39"/>
        <v/>
      </c>
      <c r="AI551" s="32" t="str">
        <f t="shared" si="40"/>
        <v/>
      </c>
      <c r="AJ551" s="32" t="str">
        <f t="shared" si="41"/>
        <v/>
      </c>
      <c r="AT551" s="39" t="str">
        <f t="shared" si="56"/>
        <v/>
      </c>
      <c r="AU551" s="49" t="str">
        <f t="shared" si="34"/>
        <v/>
      </c>
      <c r="AV551" s="41">
        <f t="shared" ca="1" si="35"/>
        <v>256</v>
      </c>
      <c r="AW551" s="40">
        <f t="shared" ca="1" si="49"/>
        <v>1</v>
      </c>
      <c r="AX551" s="41">
        <f t="shared" ca="1" si="50"/>
        <v>0</v>
      </c>
      <c r="AY551" s="41">
        <f t="shared" ca="1" si="42"/>
        <v>0</v>
      </c>
      <c r="AZ551" s="42">
        <f t="shared" ca="1" si="57"/>
        <v>1</v>
      </c>
      <c r="BA551" s="47" t="str">
        <f t="shared" si="58"/>
        <v/>
      </c>
      <c r="BB551" s="47" t="e">
        <f t="shared" si="59"/>
        <v>#VALUE!</v>
      </c>
      <c r="BC551" s="47">
        <f t="shared" si="60"/>
        <v>0</v>
      </c>
      <c r="BD551" s="47">
        <f t="shared" si="61"/>
        <v>0</v>
      </c>
      <c r="BE551" s="47" t="e">
        <f t="shared" si="62"/>
        <v>#VALUE!</v>
      </c>
      <c r="BF551" s="47" t="e">
        <f t="shared" si="63"/>
        <v>#VALUE!</v>
      </c>
      <c r="BG551" s="47" t="e">
        <f t="shared" si="64"/>
        <v>#VALUE!</v>
      </c>
      <c r="BH551" s="47" t="e">
        <f>MATCH($BA551,NoteCommaRef!$B$4:$B$10,0)</f>
        <v>#N/A</v>
      </c>
      <c r="BI551" s="47">
        <f>MATCH($BK551,NoteCommaRef!$H$4:$H$1000,0)</f>
        <v>11</v>
      </c>
      <c r="BJ551" s="47">
        <f>MATCH($BL551,NoteCommaRef!$H$4:$H$1000,0)</f>
        <v>11</v>
      </c>
      <c r="BK551" s="47">
        <f t="shared" si="51"/>
        <v>1</v>
      </c>
      <c r="BL551" s="47">
        <f t="shared" si="52"/>
        <v>1</v>
      </c>
      <c r="BM551" s="48">
        <f ca="1">IF(ISNA($BH551),1,OFFSET(NoteCommaRef!$E$3,$BH551,0))</f>
        <v>1</v>
      </c>
      <c r="BN551" s="48">
        <f t="shared" si="53"/>
        <v>1</v>
      </c>
      <c r="BO551" s="48">
        <f t="shared" si="54"/>
        <v>1</v>
      </c>
      <c r="BP551" s="48">
        <f t="shared" si="55"/>
        <v>1</v>
      </c>
      <c r="BQ551" s="48">
        <f ca="1">IF(ISNA($BI551),1,OFFSET(NoteCommaRef!$K$3,$BI551,0))</f>
        <v>1</v>
      </c>
      <c r="BR551" s="48">
        <f ca="1">IF(ISNA($BJ551),1,OFFSET(NoteCommaRef!$K$3,$BJ551,0))</f>
        <v>1</v>
      </c>
    </row>
    <row r="552" spans="3:70" x14ac:dyDescent="0.2">
      <c r="C552" s="2"/>
      <c r="D552" s="1" t="str">
        <f t="shared" si="48"/>
        <v/>
      </c>
      <c r="E552" s="1" t="str">
        <f t="shared" si="33"/>
        <v/>
      </c>
      <c r="F552" s="11" t="str">
        <f t="shared" si="36"/>
        <v/>
      </c>
      <c r="G552" s="2"/>
      <c r="H552" s="2"/>
      <c r="I552" s="2"/>
      <c r="J552" s="2"/>
      <c r="K552" s="2"/>
      <c r="L552" s="2"/>
      <c r="M552" s="2"/>
      <c r="N552" s="2"/>
      <c r="O552" s="2"/>
      <c r="Q552" s="32">
        <f t="shared" si="21"/>
        <v>6</v>
      </c>
      <c r="R552" s="32">
        <f t="shared" si="22"/>
        <v>1</v>
      </c>
      <c r="S552" s="32">
        <f t="shared" si="23"/>
        <v>1</v>
      </c>
      <c r="T552" s="32">
        <f t="shared" si="24"/>
        <v>1</v>
      </c>
      <c r="U552" s="32">
        <f t="shared" si="25"/>
        <v>1</v>
      </c>
      <c r="V552" s="32">
        <f t="shared" si="26"/>
        <v>1</v>
      </c>
      <c r="W552" s="32">
        <f t="shared" si="27"/>
        <v>1</v>
      </c>
      <c r="X552" s="32">
        <f t="shared" si="28"/>
        <v>1</v>
      </c>
      <c r="Y552" s="32">
        <f t="shared" si="29"/>
        <v>1</v>
      </c>
      <c r="Z552" s="32">
        <f t="shared" si="30"/>
        <v>1</v>
      </c>
      <c r="AA552" s="32">
        <f t="shared" si="31"/>
        <v>1</v>
      </c>
      <c r="AB552" s="32">
        <f t="shared" si="32"/>
        <v>1</v>
      </c>
      <c r="AD552" s="5"/>
      <c r="AE552" s="1" t="str">
        <f t="shared" si="37"/>
        <v/>
      </c>
      <c r="AF552" s="38"/>
      <c r="AG552" s="11" t="str">
        <f t="shared" si="38"/>
        <v/>
      </c>
      <c r="AH552" s="11" t="str">
        <f t="shared" si="39"/>
        <v/>
      </c>
      <c r="AI552" s="32" t="str">
        <f t="shared" si="40"/>
        <v/>
      </c>
      <c r="AJ552" s="32" t="str">
        <f t="shared" si="41"/>
        <v/>
      </c>
      <c r="AT552" s="39" t="str">
        <f t="shared" si="56"/>
        <v/>
      </c>
      <c r="AU552" s="49" t="str">
        <f t="shared" si="34"/>
        <v/>
      </c>
      <c r="AV552" s="41">
        <f t="shared" ca="1" si="35"/>
        <v>256</v>
      </c>
      <c r="AW552" s="40">
        <f t="shared" ca="1" si="49"/>
        <v>1</v>
      </c>
      <c r="AX552" s="41">
        <f t="shared" ca="1" si="50"/>
        <v>0</v>
      </c>
      <c r="AY552" s="41">
        <f t="shared" ca="1" si="42"/>
        <v>0</v>
      </c>
      <c r="AZ552" s="42">
        <f t="shared" ca="1" si="57"/>
        <v>1</v>
      </c>
      <c r="BA552" s="47" t="str">
        <f t="shared" si="58"/>
        <v/>
      </c>
      <c r="BB552" s="47" t="e">
        <f t="shared" si="59"/>
        <v>#VALUE!</v>
      </c>
      <c r="BC552" s="47">
        <f t="shared" si="60"/>
        <v>0</v>
      </c>
      <c r="BD552" s="47">
        <f t="shared" si="61"/>
        <v>0</v>
      </c>
      <c r="BE552" s="47" t="e">
        <f t="shared" si="62"/>
        <v>#VALUE!</v>
      </c>
      <c r="BF552" s="47" t="e">
        <f t="shared" si="63"/>
        <v>#VALUE!</v>
      </c>
      <c r="BG552" s="47" t="e">
        <f t="shared" si="64"/>
        <v>#VALUE!</v>
      </c>
      <c r="BH552" s="47" t="e">
        <f>MATCH($BA552,NoteCommaRef!$B$4:$B$10,0)</f>
        <v>#N/A</v>
      </c>
      <c r="BI552" s="47">
        <f>MATCH($BK552,NoteCommaRef!$H$4:$H$1000,0)</f>
        <v>11</v>
      </c>
      <c r="BJ552" s="47">
        <f>MATCH($BL552,NoteCommaRef!$H$4:$H$1000,0)</f>
        <v>11</v>
      </c>
      <c r="BK552" s="47">
        <f t="shared" si="51"/>
        <v>1</v>
      </c>
      <c r="BL552" s="47">
        <f t="shared" si="52"/>
        <v>1</v>
      </c>
      <c r="BM552" s="48">
        <f ca="1">IF(ISNA($BH552),1,OFFSET(NoteCommaRef!$E$3,$BH552,0))</f>
        <v>1</v>
      </c>
      <c r="BN552" s="48">
        <f t="shared" si="53"/>
        <v>1</v>
      </c>
      <c r="BO552" s="48">
        <f t="shared" si="54"/>
        <v>1</v>
      </c>
      <c r="BP552" s="48">
        <f t="shared" si="55"/>
        <v>1</v>
      </c>
      <c r="BQ552" s="48">
        <f ca="1">IF(ISNA($BI552),1,OFFSET(NoteCommaRef!$K$3,$BI552,0))</f>
        <v>1</v>
      </c>
      <c r="BR552" s="48">
        <f ca="1">IF(ISNA($BJ552),1,OFFSET(NoteCommaRef!$K$3,$BJ552,0))</f>
        <v>1</v>
      </c>
    </row>
    <row r="553" spans="3:70" x14ac:dyDescent="0.2">
      <c r="C553" s="2"/>
      <c r="D553" s="1" t="str">
        <f t="shared" si="48"/>
        <v/>
      </c>
      <c r="E553" s="1" t="str">
        <f t="shared" si="33"/>
        <v/>
      </c>
      <c r="F553" s="11" t="str">
        <f t="shared" si="36"/>
        <v/>
      </c>
      <c r="G553" s="2"/>
      <c r="H553" s="2"/>
      <c r="I553" s="2"/>
      <c r="J553" s="2"/>
      <c r="K553" s="2"/>
      <c r="L553" s="2"/>
      <c r="M553" s="2"/>
      <c r="N553" s="2"/>
      <c r="O553" s="2"/>
      <c r="Q553" s="32">
        <f t="shared" si="21"/>
        <v>6</v>
      </c>
      <c r="R553" s="32">
        <f t="shared" si="22"/>
        <v>1</v>
      </c>
      <c r="S553" s="32">
        <f t="shared" si="23"/>
        <v>1</v>
      </c>
      <c r="T553" s="32">
        <f t="shared" si="24"/>
        <v>1</v>
      </c>
      <c r="U553" s="32">
        <f t="shared" si="25"/>
        <v>1</v>
      </c>
      <c r="V553" s="32">
        <f t="shared" si="26"/>
        <v>1</v>
      </c>
      <c r="W553" s="32">
        <f t="shared" si="27"/>
        <v>1</v>
      </c>
      <c r="X553" s="32">
        <f t="shared" si="28"/>
        <v>1</v>
      </c>
      <c r="Y553" s="32">
        <f t="shared" si="29"/>
        <v>1</v>
      </c>
      <c r="Z553" s="32">
        <f t="shared" si="30"/>
        <v>1</v>
      </c>
      <c r="AA553" s="32">
        <f t="shared" si="31"/>
        <v>1</v>
      </c>
      <c r="AB553" s="32">
        <f t="shared" si="32"/>
        <v>1</v>
      </c>
      <c r="AD553" s="5"/>
      <c r="AE553" s="1" t="str">
        <f t="shared" si="37"/>
        <v/>
      </c>
      <c r="AF553" s="38"/>
      <c r="AG553" s="11" t="str">
        <f t="shared" si="38"/>
        <v/>
      </c>
      <c r="AH553" s="11" t="str">
        <f t="shared" si="39"/>
        <v/>
      </c>
      <c r="AI553" s="32" t="str">
        <f t="shared" si="40"/>
        <v/>
      </c>
      <c r="AJ553" s="32" t="str">
        <f t="shared" si="41"/>
        <v/>
      </c>
      <c r="AT553" s="39" t="str">
        <f t="shared" si="56"/>
        <v/>
      </c>
      <c r="AU553" s="49" t="str">
        <f t="shared" si="34"/>
        <v/>
      </c>
      <c r="AV553" s="41">
        <f t="shared" ca="1" si="35"/>
        <v>256</v>
      </c>
      <c r="AW553" s="40">
        <f t="shared" ca="1" si="49"/>
        <v>1</v>
      </c>
      <c r="AX553" s="41">
        <f t="shared" ca="1" si="50"/>
        <v>0</v>
      </c>
      <c r="AY553" s="41">
        <f t="shared" ca="1" si="42"/>
        <v>0</v>
      </c>
      <c r="AZ553" s="42">
        <f t="shared" ca="1" si="57"/>
        <v>1</v>
      </c>
      <c r="BA553" s="47" t="str">
        <f t="shared" si="58"/>
        <v/>
      </c>
      <c r="BB553" s="47" t="e">
        <f t="shared" si="59"/>
        <v>#VALUE!</v>
      </c>
      <c r="BC553" s="47">
        <f t="shared" si="60"/>
        <v>0</v>
      </c>
      <c r="BD553" s="47">
        <f t="shared" si="61"/>
        <v>0</v>
      </c>
      <c r="BE553" s="47" t="e">
        <f t="shared" si="62"/>
        <v>#VALUE!</v>
      </c>
      <c r="BF553" s="47" t="e">
        <f t="shared" si="63"/>
        <v>#VALUE!</v>
      </c>
      <c r="BG553" s="47" t="e">
        <f t="shared" si="64"/>
        <v>#VALUE!</v>
      </c>
      <c r="BH553" s="47" t="e">
        <f>MATCH($BA553,NoteCommaRef!$B$4:$B$10,0)</f>
        <v>#N/A</v>
      </c>
      <c r="BI553" s="47">
        <f>MATCH($BK553,NoteCommaRef!$H$4:$H$1000,0)</f>
        <v>11</v>
      </c>
      <c r="BJ553" s="47">
        <f>MATCH($BL553,NoteCommaRef!$H$4:$H$1000,0)</f>
        <v>11</v>
      </c>
      <c r="BK553" s="47">
        <f t="shared" si="51"/>
        <v>1</v>
      </c>
      <c r="BL553" s="47">
        <f t="shared" si="52"/>
        <v>1</v>
      </c>
      <c r="BM553" s="48">
        <f ca="1">IF(ISNA($BH553),1,OFFSET(NoteCommaRef!$E$3,$BH553,0))</f>
        <v>1</v>
      </c>
      <c r="BN553" s="48">
        <f t="shared" si="53"/>
        <v>1</v>
      </c>
      <c r="BO553" s="48">
        <f t="shared" si="54"/>
        <v>1</v>
      </c>
      <c r="BP553" s="48">
        <f t="shared" si="55"/>
        <v>1</v>
      </c>
      <c r="BQ553" s="48">
        <f ca="1">IF(ISNA($BI553),1,OFFSET(NoteCommaRef!$K$3,$BI553,0))</f>
        <v>1</v>
      </c>
      <c r="BR553" s="48">
        <f ca="1">IF(ISNA($BJ553),1,OFFSET(NoteCommaRef!$K$3,$BJ553,0))</f>
        <v>1</v>
      </c>
    </row>
    <row r="554" spans="3:70" x14ac:dyDescent="0.2">
      <c r="Q554" s="32">
        <f t="shared" si="21"/>
        <v>6</v>
      </c>
      <c r="R554" s="32">
        <f t="shared" si="22"/>
        <v>1</v>
      </c>
      <c r="S554" s="32">
        <f t="shared" si="23"/>
        <v>1</v>
      </c>
      <c r="T554" s="32">
        <f t="shared" si="24"/>
        <v>1</v>
      </c>
      <c r="U554" s="32">
        <f t="shared" si="25"/>
        <v>1</v>
      </c>
      <c r="V554" s="32">
        <f t="shared" si="26"/>
        <v>1</v>
      </c>
      <c r="W554" s="32">
        <f t="shared" si="27"/>
        <v>1</v>
      </c>
      <c r="X554" s="32">
        <f t="shared" si="28"/>
        <v>1</v>
      </c>
      <c r="Y554" s="32">
        <f t="shared" si="29"/>
        <v>1</v>
      </c>
      <c r="Z554" s="32">
        <f t="shared" si="30"/>
        <v>1</v>
      </c>
      <c r="AA554" s="32">
        <f t="shared" si="31"/>
        <v>1</v>
      </c>
      <c r="AB554" s="32">
        <f t="shared" si="32"/>
        <v>1</v>
      </c>
    </row>
    <row r="555" spans="3:70" x14ac:dyDescent="0.2">
      <c r="Q555" s="32">
        <f t="shared" si="21"/>
        <v>6</v>
      </c>
      <c r="R555" s="32">
        <f t="shared" si="22"/>
        <v>1</v>
      </c>
      <c r="S555" s="32">
        <f t="shared" si="23"/>
        <v>1</v>
      </c>
      <c r="T555" s="32">
        <f t="shared" si="24"/>
        <v>1</v>
      </c>
      <c r="U555" s="32">
        <f t="shared" si="25"/>
        <v>1</v>
      </c>
      <c r="V555" s="32">
        <f t="shared" si="26"/>
        <v>1</v>
      </c>
      <c r="W555" s="32">
        <f t="shared" si="27"/>
        <v>1</v>
      </c>
      <c r="X555" s="32">
        <f t="shared" si="28"/>
        <v>1</v>
      </c>
      <c r="Y555" s="32">
        <f t="shared" si="29"/>
        <v>1</v>
      </c>
      <c r="Z555" s="32">
        <f t="shared" si="30"/>
        <v>1</v>
      </c>
      <c r="AA555" s="32">
        <f t="shared" si="31"/>
        <v>1</v>
      </c>
      <c r="AB555" s="32">
        <f t="shared" si="32"/>
        <v>1</v>
      </c>
    </row>
    <row r="556" spans="3:70" x14ac:dyDescent="0.2">
      <c r="Q556" s="32">
        <f t="shared" si="21"/>
        <v>6</v>
      </c>
      <c r="R556" s="32">
        <f t="shared" si="22"/>
        <v>1</v>
      </c>
      <c r="S556" s="32">
        <f t="shared" si="23"/>
        <v>1</v>
      </c>
      <c r="T556" s="32">
        <f t="shared" si="24"/>
        <v>1</v>
      </c>
      <c r="U556" s="32">
        <f t="shared" si="25"/>
        <v>1</v>
      </c>
      <c r="V556" s="32">
        <f t="shared" si="26"/>
        <v>1</v>
      </c>
      <c r="W556" s="32">
        <f t="shared" si="27"/>
        <v>1</v>
      </c>
      <c r="X556" s="32">
        <f t="shared" si="28"/>
        <v>1</v>
      </c>
      <c r="Y556" s="32">
        <f t="shared" si="29"/>
        <v>1</v>
      </c>
      <c r="Z556" s="32">
        <f t="shared" si="30"/>
        <v>1</v>
      </c>
      <c r="AA556" s="32">
        <f t="shared" si="31"/>
        <v>1</v>
      </c>
      <c r="AB556" s="32">
        <f t="shared" si="32"/>
        <v>1</v>
      </c>
    </row>
    <row r="557" spans="3:70" x14ac:dyDescent="0.2">
      <c r="Q557" s="32">
        <f t="shared" si="21"/>
        <v>6</v>
      </c>
      <c r="R557" s="32">
        <f t="shared" si="22"/>
        <v>1</v>
      </c>
      <c r="S557" s="32">
        <f t="shared" si="23"/>
        <v>1</v>
      </c>
      <c r="T557" s="32">
        <f t="shared" si="24"/>
        <v>1</v>
      </c>
      <c r="U557" s="32">
        <f t="shared" si="25"/>
        <v>1</v>
      </c>
      <c r="V557" s="32">
        <f t="shared" si="26"/>
        <v>1</v>
      </c>
      <c r="W557" s="32">
        <f t="shared" si="27"/>
        <v>1</v>
      </c>
      <c r="X557" s="32">
        <f t="shared" si="28"/>
        <v>1</v>
      </c>
      <c r="Y557" s="32">
        <f t="shared" si="29"/>
        <v>1</v>
      </c>
      <c r="Z557" s="32">
        <f t="shared" si="30"/>
        <v>1</v>
      </c>
      <c r="AA557" s="32">
        <f t="shared" si="31"/>
        <v>1</v>
      </c>
      <c r="AB557" s="32">
        <f t="shared" si="32"/>
        <v>1</v>
      </c>
    </row>
    <row r="558" spans="3:70" x14ac:dyDescent="0.2">
      <c r="Q558" s="32">
        <f t="shared" si="21"/>
        <v>6</v>
      </c>
      <c r="R558" s="32">
        <f t="shared" si="22"/>
        <v>1</v>
      </c>
      <c r="S558" s="32">
        <f t="shared" si="23"/>
        <v>1</v>
      </c>
      <c r="T558" s="32">
        <f t="shared" si="24"/>
        <v>1</v>
      </c>
      <c r="U558" s="32">
        <f t="shared" si="25"/>
        <v>1</v>
      </c>
      <c r="V558" s="32">
        <f t="shared" si="26"/>
        <v>1</v>
      </c>
      <c r="W558" s="32">
        <f t="shared" si="27"/>
        <v>1</v>
      </c>
      <c r="X558" s="32">
        <f t="shared" si="28"/>
        <v>1</v>
      </c>
      <c r="Y558" s="32">
        <f t="shared" si="29"/>
        <v>1</v>
      </c>
      <c r="Z558" s="32">
        <f t="shared" si="30"/>
        <v>1</v>
      </c>
      <c r="AA558" s="32">
        <f t="shared" si="31"/>
        <v>1</v>
      </c>
      <c r="AB558" s="32">
        <f t="shared" si="32"/>
        <v>1</v>
      </c>
    </row>
    <row r="559" spans="3:70" x14ac:dyDescent="0.2">
      <c r="Q559" s="32">
        <f t="shared" si="21"/>
        <v>6</v>
      </c>
      <c r="R559" s="32">
        <f t="shared" si="22"/>
        <v>1</v>
      </c>
      <c r="S559" s="32">
        <f t="shared" si="23"/>
        <v>1</v>
      </c>
      <c r="T559" s="32">
        <f t="shared" si="24"/>
        <v>1</v>
      </c>
      <c r="U559" s="32">
        <f t="shared" si="25"/>
        <v>1</v>
      </c>
      <c r="V559" s="32">
        <f t="shared" si="26"/>
        <v>1</v>
      </c>
      <c r="W559" s="32">
        <f t="shared" si="27"/>
        <v>1</v>
      </c>
      <c r="X559" s="32">
        <f t="shared" si="28"/>
        <v>1</v>
      </c>
      <c r="Y559" s="32">
        <f t="shared" si="29"/>
        <v>1</v>
      </c>
      <c r="Z559" s="32">
        <f t="shared" si="30"/>
        <v>1</v>
      </c>
      <c r="AA559" s="32">
        <f t="shared" si="31"/>
        <v>1</v>
      </c>
      <c r="AB559" s="32">
        <f t="shared" si="32"/>
        <v>1</v>
      </c>
    </row>
    <row r="560" spans="3:70" x14ac:dyDescent="0.2">
      <c r="Q560" s="32">
        <f t="shared" si="21"/>
        <v>6</v>
      </c>
      <c r="R560" s="32">
        <f t="shared" si="22"/>
        <v>1</v>
      </c>
      <c r="S560" s="32">
        <f t="shared" si="23"/>
        <v>1</v>
      </c>
      <c r="T560" s="32">
        <f t="shared" si="24"/>
        <v>1</v>
      </c>
      <c r="U560" s="32">
        <f t="shared" si="25"/>
        <v>1</v>
      </c>
      <c r="V560" s="32">
        <f t="shared" si="26"/>
        <v>1</v>
      </c>
      <c r="W560" s="32">
        <f t="shared" si="27"/>
        <v>1</v>
      </c>
      <c r="X560" s="32">
        <f t="shared" si="28"/>
        <v>1</v>
      </c>
      <c r="Y560" s="32">
        <f t="shared" si="29"/>
        <v>1</v>
      </c>
      <c r="Z560" s="32">
        <f t="shared" si="30"/>
        <v>1</v>
      </c>
      <c r="AA560" s="32">
        <f t="shared" si="31"/>
        <v>1</v>
      </c>
      <c r="AB560" s="32">
        <f t="shared" si="32"/>
        <v>1</v>
      </c>
    </row>
    <row r="561" spans="2:70" x14ac:dyDescent="0.2">
      <c r="Q561" s="32">
        <f t="shared" si="21"/>
        <v>6</v>
      </c>
      <c r="R561" s="32">
        <f t="shared" si="22"/>
        <v>1</v>
      </c>
      <c r="S561" s="32">
        <f t="shared" si="23"/>
        <v>1</v>
      </c>
      <c r="T561" s="32">
        <f t="shared" si="24"/>
        <v>1</v>
      </c>
      <c r="U561" s="32">
        <f t="shared" si="25"/>
        <v>1</v>
      </c>
      <c r="V561" s="32">
        <f t="shared" si="26"/>
        <v>1</v>
      </c>
      <c r="W561" s="32">
        <f t="shared" si="27"/>
        <v>1</v>
      </c>
      <c r="X561" s="32">
        <f t="shared" si="28"/>
        <v>1</v>
      </c>
      <c r="Y561" s="32">
        <f t="shared" si="29"/>
        <v>1</v>
      </c>
      <c r="Z561" s="32">
        <f t="shared" si="30"/>
        <v>1</v>
      </c>
      <c r="AA561" s="32">
        <f t="shared" si="31"/>
        <v>1</v>
      </c>
      <c r="AB561" s="32">
        <f t="shared" si="32"/>
        <v>1</v>
      </c>
    </row>
    <row r="562" spans="2:70" x14ac:dyDescent="0.2">
      <c r="Q562" s="32">
        <f t="shared" si="21"/>
        <v>6</v>
      </c>
      <c r="R562" s="32">
        <f t="shared" si="22"/>
        <v>1</v>
      </c>
      <c r="S562" s="32">
        <f t="shared" si="23"/>
        <v>1</v>
      </c>
      <c r="T562" s="32">
        <f t="shared" si="24"/>
        <v>1</v>
      </c>
      <c r="U562" s="32">
        <f t="shared" si="25"/>
        <v>1</v>
      </c>
      <c r="V562" s="32">
        <f t="shared" si="26"/>
        <v>1</v>
      </c>
      <c r="W562" s="32">
        <f t="shared" si="27"/>
        <v>1</v>
      </c>
      <c r="X562" s="32">
        <f t="shared" si="28"/>
        <v>1</v>
      </c>
      <c r="Y562" s="32">
        <f t="shared" si="29"/>
        <v>1</v>
      </c>
      <c r="Z562" s="32">
        <f t="shared" si="30"/>
        <v>1</v>
      </c>
      <c r="AA562" s="32">
        <f t="shared" si="31"/>
        <v>1</v>
      </c>
      <c r="AB562" s="32">
        <f t="shared" si="32"/>
        <v>1</v>
      </c>
      <c r="BD562" s="35"/>
    </row>
    <row r="563" spans="2:70" ht="48" x14ac:dyDescent="0.2">
      <c r="B563" s="9" t="s">
        <v>114</v>
      </c>
      <c r="C563" s="34" t="s">
        <v>5</v>
      </c>
      <c r="D563" s="34" t="s">
        <v>1</v>
      </c>
      <c r="E563" s="34" t="s">
        <v>0</v>
      </c>
      <c r="F563" s="34" t="s">
        <v>2</v>
      </c>
      <c r="G563" s="34" t="s">
        <v>159</v>
      </c>
      <c r="H563" s="34" t="s">
        <v>147</v>
      </c>
      <c r="I563" s="34" t="s">
        <v>157</v>
      </c>
      <c r="J563" s="34" t="s">
        <v>158</v>
      </c>
      <c r="K563" s="34" t="s">
        <v>163</v>
      </c>
      <c r="L563" s="34" t="s">
        <v>319</v>
      </c>
      <c r="M563" s="34" t="s">
        <v>322</v>
      </c>
      <c r="N563" s="34" t="s">
        <v>149</v>
      </c>
      <c r="O563" s="34" t="s">
        <v>160</v>
      </c>
      <c r="Q563" s="32">
        <f t="shared" si="21"/>
        <v>6</v>
      </c>
      <c r="R563" s="32">
        <f t="shared" si="22"/>
        <v>1</v>
      </c>
      <c r="S563" s="32">
        <f t="shared" si="23"/>
        <v>1</v>
      </c>
      <c r="T563" s="32">
        <f t="shared" si="24"/>
        <v>1</v>
      </c>
      <c r="U563" s="32">
        <f t="shared" si="25"/>
        <v>1</v>
      </c>
      <c r="V563" s="32">
        <f t="shared" si="26"/>
        <v>1</v>
      </c>
      <c r="W563" s="32">
        <f t="shared" si="27"/>
        <v>1</v>
      </c>
      <c r="X563" s="32">
        <f t="shared" si="28"/>
        <v>1</v>
      </c>
      <c r="Y563" s="32">
        <f t="shared" si="29"/>
        <v>1</v>
      </c>
      <c r="Z563" s="32">
        <f t="shared" si="30"/>
        <v>1</v>
      </c>
      <c r="AA563" s="32">
        <f t="shared" si="31"/>
        <v>1</v>
      </c>
      <c r="AB563" s="32">
        <f t="shared" si="32"/>
        <v>1</v>
      </c>
      <c r="AD563" s="34" t="s">
        <v>4</v>
      </c>
      <c r="AE563" s="34" t="s">
        <v>1</v>
      </c>
      <c r="AF563" s="34" t="s">
        <v>113</v>
      </c>
      <c r="AG563" s="34" t="s">
        <v>63</v>
      </c>
      <c r="AH563" s="34" t="s">
        <v>164</v>
      </c>
      <c r="AI563" s="34" t="s">
        <v>150</v>
      </c>
      <c r="AJ563" s="34" t="s">
        <v>165</v>
      </c>
      <c r="AK563" s="34" t="s">
        <v>147</v>
      </c>
      <c r="AL563" s="63" t="s">
        <v>166</v>
      </c>
      <c r="AM563" s="63" t="s">
        <v>167</v>
      </c>
      <c r="AN563" s="63" t="s">
        <v>168</v>
      </c>
      <c r="AO563" s="34" t="s">
        <v>319</v>
      </c>
      <c r="AP563" s="34" t="s">
        <v>322</v>
      </c>
      <c r="AQ563" s="34" t="s">
        <v>115</v>
      </c>
      <c r="AR563" s="34" t="s">
        <v>171</v>
      </c>
      <c r="AT563" s="34" t="s">
        <v>95</v>
      </c>
      <c r="AU563" s="34" t="s">
        <v>63</v>
      </c>
      <c r="AV563" s="34" t="s">
        <v>7</v>
      </c>
      <c r="AW563" s="34" t="s">
        <v>96</v>
      </c>
      <c r="AX563" s="34" t="s">
        <v>98</v>
      </c>
      <c r="AY563" s="34" t="s">
        <v>99</v>
      </c>
      <c r="AZ563" s="34" t="s">
        <v>100</v>
      </c>
      <c r="BA563" s="46" t="s">
        <v>68</v>
      </c>
      <c r="BB563" s="46" t="s">
        <v>67</v>
      </c>
      <c r="BC563" s="46" t="s">
        <v>65</v>
      </c>
      <c r="BD563" s="46" t="s">
        <v>66</v>
      </c>
      <c r="BE563" s="46" t="s">
        <v>69</v>
      </c>
      <c r="BF563" s="46" t="s">
        <v>70</v>
      </c>
      <c r="BG563" s="46" t="s">
        <v>71</v>
      </c>
      <c r="BH563" s="46" t="s">
        <v>85</v>
      </c>
      <c r="BI563" s="46" t="s">
        <v>86</v>
      </c>
      <c r="BJ563" s="46" t="s">
        <v>87</v>
      </c>
      <c r="BK563" s="46" t="s">
        <v>88</v>
      </c>
      <c r="BL563" s="46" t="s">
        <v>89</v>
      </c>
      <c r="BM563" s="46" t="s">
        <v>90</v>
      </c>
      <c r="BN563" s="46" t="s">
        <v>91</v>
      </c>
      <c r="BO563" s="46" t="s">
        <v>92</v>
      </c>
      <c r="BP563" s="46" t="s">
        <v>93</v>
      </c>
      <c r="BQ563" s="46" t="s">
        <v>94</v>
      </c>
      <c r="BR563" s="46" t="s">
        <v>97</v>
      </c>
    </row>
    <row r="564" spans="2:70" x14ac:dyDescent="0.2">
      <c r="C564" s="1" t="str">
        <f t="shared" ref="C564:C574" si="65">IF(COUNTBLANK($AQ564),"",$AQ564)</f>
        <v/>
      </c>
      <c r="D564" s="1" t="str">
        <f t="shared" ref="D564:D574" si="66">IF(COUNTBLANK($AE564),"",$AE564)</f>
        <v/>
      </c>
      <c r="E564" s="1" t="str">
        <f>IF(COUNTBLANK($AF564),"",$AF564)</f>
        <v/>
      </c>
      <c r="F564" s="32" t="str">
        <f>IF(OR(COUNTBLANK($AG564),$AG564="x"),"",$AV564)</f>
        <v/>
      </c>
      <c r="G564" s="1" t="str">
        <f>IF(COUNTBLANK($AH564),"",$AH564)</f>
        <v/>
      </c>
      <c r="H564" s="1" t="str">
        <f>IF(COUNTBLANK($AK564),"",$AK564)</f>
        <v/>
      </c>
      <c r="I564" s="1" t="str">
        <f>IF(COUNTBLANK($D564),"",IF(COUNTBLANK($AL564),1,$AL564))</f>
        <v/>
      </c>
      <c r="J564" s="1" t="str">
        <f>IF(COUNTBLANK($AM564),"",$AM564)</f>
        <v/>
      </c>
      <c r="K564" s="1" t="str">
        <f>IF(COUNTBLANK($AN564),"",$AN564)</f>
        <v/>
      </c>
      <c r="L564" s="1" t="str">
        <f ca="1">IF(COUNTBLANK($AO564),IF(COUNTBLANK($D564),"",OFFSET(ChannelSetup!$E$6,0,$D564-1)),$AO564)</f>
        <v/>
      </c>
      <c r="M564" s="1" t="str">
        <f ca="1">IF(COUNTBLANK($AP564),IF(COUNTBLANK($D564),"",OFFSET(ChannelSetup!$E$7,0,$D564-1)),$AP564)</f>
        <v/>
      </c>
      <c r="N564" s="1" t="str">
        <f ca="1">IF(COUNTBLANK($D564),"",IF(COUNTBLANK($AI564),OFFSET(ChannelSetup!$E$4,0,$D564-1),$AI564))</f>
        <v/>
      </c>
      <c r="O564" s="1" t="str">
        <f>IF(COUNTBLANK($AJ564),"",$AJ564)</f>
        <v/>
      </c>
      <c r="Q564" s="32">
        <f t="shared" si="21"/>
        <v>6</v>
      </c>
      <c r="R564" s="32">
        <f t="shared" si="22"/>
        <v>1</v>
      </c>
      <c r="S564" s="32">
        <f t="shared" si="23"/>
        <v>1</v>
      </c>
      <c r="T564" s="32">
        <f t="shared" si="24"/>
        <v>1</v>
      </c>
      <c r="U564" s="32">
        <f t="shared" si="25"/>
        <v>1</v>
      </c>
      <c r="V564" s="32">
        <f t="shared" si="26"/>
        <v>1</v>
      </c>
      <c r="W564" s="32">
        <f t="shared" si="27"/>
        <v>1</v>
      </c>
      <c r="X564" s="32">
        <f t="shared" si="28"/>
        <v>1</v>
      </c>
      <c r="Y564" s="32">
        <f t="shared" si="29"/>
        <v>1</v>
      </c>
      <c r="Z564" s="32">
        <f t="shared" si="30"/>
        <v>1</v>
      </c>
      <c r="AA564" s="32">
        <f t="shared" si="31"/>
        <v>1</v>
      </c>
      <c r="AB564" s="32">
        <f t="shared" si="32"/>
        <v>1</v>
      </c>
      <c r="AD564" s="64"/>
      <c r="AE564" s="51"/>
      <c r="AF564" s="51"/>
      <c r="AG564" s="61"/>
      <c r="AH564" s="62"/>
      <c r="AI564" s="61"/>
      <c r="AJ564" s="62"/>
      <c r="AK564" s="61"/>
      <c r="AL564" s="62"/>
      <c r="AM564" s="60"/>
      <c r="AN564" s="60"/>
      <c r="AO564" s="60"/>
      <c r="AP564" s="60"/>
      <c r="AQ564" s="51"/>
      <c r="AT564" s="39" t="str">
        <f>IF(OR(ISNA(BI564),ISNA(BJ564)),"ERR","")</f>
        <v/>
      </c>
      <c r="AU564" s="49" t="str">
        <f t="shared" ref="AU564:AU597" si="67">""&amp;AG564</f>
        <v/>
      </c>
      <c r="AV564" s="41">
        <f t="shared" ref="AV564:AV597" ca="1" si="68">$AW564*$BT$3</f>
        <v>256</v>
      </c>
      <c r="AW564" s="40">
        <f t="shared" ref="AW564:AW597" ca="1" si="69">$BM564*$BN564*$BO564*$BP564*$BQ564/$BR564</f>
        <v>1</v>
      </c>
      <c r="AX564" s="41">
        <f ca="1">1200*LOG(AW564,2)</f>
        <v>0</v>
      </c>
      <c r="AY564" s="41">
        <f ca="1">MOD(AX564,1200)</f>
        <v>0</v>
      </c>
      <c r="AZ564" s="42">
        <f ca="1">AW564</f>
        <v>1</v>
      </c>
      <c r="BA564" s="47" t="str">
        <f>LEFT(AU564,1)</f>
        <v/>
      </c>
      <c r="BB564" s="47" t="e">
        <f>RIGHT(AU564,1)-4</f>
        <v>#VALUE!</v>
      </c>
      <c r="BC564" s="47">
        <f>LEN(SUBSTITUTE($AU564,"b",""))-LEN(SUBSTITUTE($AU564,"#",""))</f>
        <v>0</v>
      </c>
      <c r="BD564" s="47">
        <f>LEN(SUBSTITUTE($AU564,".",""))-LEN(SUBSTITUTE($AU564,"'",""))</f>
        <v>0</v>
      </c>
      <c r="BE564" s="47" t="e">
        <f>FIND("[",$AU564)</f>
        <v>#VALUE!</v>
      </c>
      <c r="BF564" s="47" t="e">
        <f>FIND("/",$AU564)</f>
        <v>#VALUE!</v>
      </c>
      <c r="BG564" s="47" t="e">
        <f>FIND("]",$AU564)</f>
        <v>#VALUE!</v>
      </c>
      <c r="BH564" s="47" t="e">
        <f>MATCH($BA564,NoteCommaRef!$B$4:$B$10,0)</f>
        <v>#N/A</v>
      </c>
      <c r="BI564" s="47">
        <f>MATCH($BK564,NoteCommaRef!$H$4:$H$1000,0)</f>
        <v>11</v>
      </c>
      <c r="BJ564" s="47">
        <f>MATCH($BL564,NoteCommaRef!$H$4:$H$1000,0)</f>
        <v>11</v>
      </c>
      <c r="BK564" s="47">
        <f t="shared" ref="BK564:BK597" si="70">IF(ISERR($BE564),1,IF(ISERR($BF564),IF(ISERR($BG564),1,MID($AU564,$BE564+1,$BG564-$BE564-1)),MID($AU564,$BE564+1,$BF564-$BE564-1)))*1</f>
        <v>1</v>
      </c>
      <c r="BL564" s="47">
        <f t="shared" ref="BL564:BL597" si="71">IF(ISERR($BE564),1,IF(ISERR($BF564),1,MID($AU564,$BF564+1,$BG564-$BF564-1)))*1</f>
        <v>1</v>
      </c>
      <c r="BM564" s="48">
        <f ca="1">IF(ISNA($BH564),1,OFFSET(NoteCommaRef!$E$3,$BH564,0))</f>
        <v>1</v>
      </c>
      <c r="BN564" s="48">
        <f t="shared" ref="BN564:BN597" si="72">IF(ISERR($BB564),1,2^$BB564)</f>
        <v>1</v>
      </c>
      <c r="BO564" s="48">
        <f t="shared" ref="BO564:BO597" si="73">(2187/2048)^$BC564</f>
        <v>1</v>
      </c>
      <c r="BP564" s="48">
        <f t="shared" ref="BP564:BP597" si="74">(80/81)^$BD564</f>
        <v>1</v>
      </c>
      <c r="BQ564" s="48">
        <f ca="1">IF(ISNA($BI564),1,OFFSET(NoteCommaRef!$K$3,$BI564,0))</f>
        <v>1</v>
      </c>
      <c r="BR564" s="48">
        <f ca="1">IF(ISNA($BJ564),1,OFFSET(NoteCommaRef!$K$3,$BJ564,0))</f>
        <v>1</v>
      </c>
    </row>
    <row r="565" spans="2:70" x14ac:dyDescent="0.2">
      <c r="C565" s="1" t="str">
        <f t="shared" si="65"/>
        <v/>
      </c>
      <c r="D565" s="1" t="str">
        <f t="shared" si="66"/>
        <v/>
      </c>
      <c r="E565" s="1" t="str">
        <f t="shared" ref="E565:E628" si="75">IF(COUNTBLANK($AF565),"",$AF565)</f>
        <v/>
      </c>
      <c r="F565" s="32" t="str">
        <f t="shared" ref="F565:F628" si="76">IF(OR(COUNTBLANK($AG565),$AG565="x"),"",$AV565)</f>
        <v/>
      </c>
      <c r="G565" s="1" t="str">
        <f t="shared" ref="G565:G628" si="77">IF(COUNTBLANK($AH565),"",$AH565)</f>
        <v/>
      </c>
      <c r="H565" s="1" t="str">
        <f t="shared" ref="H565:H628" si="78">IF(COUNTBLANK($AK565),"",$AK565)</f>
        <v/>
      </c>
      <c r="I565" s="1" t="str">
        <f t="shared" ref="I565:I628" si="79">IF(COUNTBLANK($D565),"",IF(COUNTBLANK($AL565),1,$AL565))</f>
        <v/>
      </c>
      <c r="J565" s="1" t="str">
        <f t="shared" ref="J565:J628" si="80">IF(COUNTBLANK($AM565),"",$AM565)</f>
        <v/>
      </c>
      <c r="K565" s="1" t="str">
        <f t="shared" ref="K565:K628" si="81">IF(COUNTBLANK($AN565),"",$AN565)</f>
        <v/>
      </c>
      <c r="L565" s="1" t="str">
        <f ca="1">IF(COUNTBLANK($AO565),IF(COUNTBLANK($D565),"",OFFSET(ChannelSetup!$E$6,0,$D565-1)),$AO565)</f>
        <v/>
      </c>
      <c r="M565" s="1" t="str">
        <f ca="1">IF(COUNTBLANK($AP565),IF(COUNTBLANK($D565),"",OFFSET(ChannelSetup!$E$7,0,$D565-1)),$AP565)</f>
        <v/>
      </c>
      <c r="N565" s="1" t="str">
        <f ca="1">IF(COUNTBLANK($D565),"",IF(COUNTBLANK($AI565),OFFSET(ChannelSetup!$E$4,0,$D565-1),$AI565))</f>
        <v/>
      </c>
      <c r="O565" s="1" t="str">
        <f t="shared" ref="O565:O628" si="82">IF(COUNTBLANK($AJ565),"",$AJ565)</f>
        <v/>
      </c>
      <c r="Q565" s="32">
        <f t="shared" si="21"/>
        <v>6</v>
      </c>
      <c r="R565" s="32">
        <f t="shared" si="22"/>
        <v>1</v>
      </c>
      <c r="S565" s="32">
        <f t="shared" si="23"/>
        <v>1</v>
      </c>
      <c r="T565" s="32">
        <f t="shared" si="24"/>
        <v>1</v>
      </c>
      <c r="U565" s="32">
        <f t="shared" si="25"/>
        <v>1</v>
      </c>
      <c r="V565" s="32">
        <f t="shared" si="26"/>
        <v>1</v>
      </c>
      <c r="W565" s="32">
        <f t="shared" si="27"/>
        <v>1</v>
      </c>
      <c r="X565" s="32">
        <f t="shared" si="28"/>
        <v>1</v>
      </c>
      <c r="Y565" s="32">
        <f t="shared" si="29"/>
        <v>1</v>
      </c>
      <c r="Z565" s="32">
        <f t="shared" si="30"/>
        <v>1</v>
      </c>
      <c r="AA565" s="32">
        <f t="shared" si="31"/>
        <v>1</v>
      </c>
      <c r="AB565" s="32">
        <f t="shared" si="32"/>
        <v>1</v>
      </c>
      <c r="AC565" t="s">
        <v>57</v>
      </c>
      <c r="AD565" s="96" t="s">
        <v>121</v>
      </c>
      <c r="AE565" s="51"/>
      <c r="AF565" s="51"/>
      <c r="AG565" s="61"/>
      <c r="AH565" s="62"/>
      <c r="AI565" s="61"/>
      <c r="AJ565" s="62"/>
      <c r="AK565" s="61"/>
      <c r="AL565" s="62"/>
      <c r="AM565" s="60"/>
      <c r="AN565" s="60"/>
      <c r="AO565" s="60"/>
      <c r="AP565" s="60"/>
      <c r="AQ565" s="51"/>
      <c r="AT565" s="39" t="str">
        <f>IF(OR(ISNA(BI565),ISNA(BJ565)),"ERR","")</f>
        <v/>
      </c>
      <c r="AU565" s="49" t="str">
        <f t="shared" si="67"/>
        <v/>
      </c>
      <c r="AV565" s="41">
        <f t="shared" ca="1" si="68"/>
        <v>256</v>
      </c>
      <c r="AW565" s="40">
        <f t="shared" ca="1" si="69"/>
        <v>1</v>
      </c>
      <c r="AX565" s="41">
        <f ca="1">1200*LOG(AW565,2)</f>
        <v>0</v>
      </c>
      <c r="AY565" s="41">
        <f ca="1">MOD(AX565,1200)</f>
        <v>0</v>
      </c>
      <c r="AZ565" s="42">
        <f ca="1">AW565</f>
        <v>1</v>
      </c>
      <c r="BA565" s="47" t="str">
        <f>LEFT(AU565,1)</f>
        <v/>
      </c>
      <c r="BB565" s="47" t="e">
        <f>RIGHT(AU565,1)-4</f>
        <v>#VALUE!</v>
      </c>
      <c r="BC565" s="47">
        <f t="shared" ref="BC565:BC597" si="83">LEN(SUBSTITUTE($AU565,"b",""))-LEN(SUBSTITUTE($AU565,"#",""))</f>
        <v>0</v>
      </c>
      <c r="BD565" s="47">
        <f t="shared" ref="BD565:BD597" si="84">LEN(SUBSTITUTE($AU565,".",""))-LEN(SUBSTITUTE($AU565,"'",""))</f>
        <v>0</v>
      </c>
      <c r="BE565" s="47" t="e">
        <f t="shared" ref="BE565:BE597" si="85">FIND("[",$AU565)</f>
        <v>#VALUE!</v>
      </c>
      <c r="BF565" s="47" t="e">
        <f t="shared" ref="BF565:BF597" si="86">FIND("/",$AU565)</f>
        <v>#VALUE!</v>
      </c>
      <c r="BG565" s="47" t="e">
        <f t="shared" ref="BG565:BG597" si="87">FIND("]",$AU565)</f>
        <v>#VALUE!</v>
      </c>
      <c r="BH565" s="47" t="e">
        <f>MATCH($BA565,NoteCommaRef!$B$4:$B$10,0)</f>
        <v>#N/A</v>
      </c>
      <c r="BI565" s="47">
        <f>MATCH($BK565,NoteCommaRef!$H$4:$H$1000,0)</f>
        <v>11</v>
      </c>
      <c r="BJ565" s="47">
        <f>MATCH($BL565,NoteCommaRef!$H$4:$H$1000,0)</f>
        <v>11</v>
      </c>
      <c r="BK565" s="47">
        <f t="shared" si="70"/>
        <v>1</v>
      </c>
      <c r="BL565" s="47">
        <f t="shared" si="71"/>
        <v>1</v>
      </c>
      <c r="BM565" s="48">
        <f ca="1">IF(ISNA($BH565),1,OFFSET(NoteCommaRef!$E$3,$BH565,0))</f>
        <v>1</v>
      </c>
      <c r="BN565" s="48">
        <f t="shared" si="72"/>
        <v>1</v>
      </c>
      <c r="BO565" s="48">
        <f t="shared" si="73"/>
        <v>1</v>
      </c>
      <c r="BP565" s="48">
        <f t="shared" si="74"/>
        <v>1</v>
      </c>
      <c r="BQ565" s="48">
        <f ca="1">IF(ISNA($BI565),1,OFFSET(NoteCommaRef!$K$3,$BI565,0))</f>
        <v>1</v>
      </c>
      <c r="BR565" s="48">
        <f ca="1">IF(ISNA($BJ565),1,OFFSET(NoteCommaRef!$K$3,$BJ565,0))</f>
        <v>1</v>
      </c>
    </row>
    <row r="566" spans="2:70" x14ac:dyDescent="0.2">
      <c r="C566" s="1" t="str">
        <f t="shared" si="65"/>
        <v/>
      </c>
      <c r="D566" s="1" t="str">
        <f t="shared" si="66"/>
        <v/>
      </c>
      <c r="E566" s="1" t="str">
        <f t="shared" si="75"/>
        <v/>
      </c>
      <c r="F566" s="32" t="str">
        <f t="shared" si="76"/>
        <v/>
      </c>
      <c r="G566" s="1" t="str">
        <f t="shared" si="77"/>
        <v/>
      </c>
      <c r="H566" s="1" t="str">
        <f t="shared" si="78"/>
        <v/>
      </c>
      <c r="I566" s="1" t="str">
        <f t="shared" si="79"/>
        <v/>
      </c>
      <c r="J566" s="1" t="str">
        <f t="shared" si="80"/>
        <v/>
      </c>
      <c r="K566" s="1" t="str">
        <f t="shared" si="81"/>
        <v/>
      </c>
      <c r="L566" s="1" t="str">
        <f ca="1">IF(COUNTBLANK($AO566),IF(COUNTBLANK($D566),"",OFFSET(ChannelSetup!$E$6,0,$D566-1)),$AO566)</f>
        <v/>
      </c>
      <c r="M566" s="1" t="str">
        <f ca="1">IF(COUNTBLANK($AP566),IF(COUNTBLANK($D566),"",OFFSET(ChannelSetup!$E$7,0,$D566-1)),$AP566)</f>
        <v/>
      </c>
      <c r="N566" s="1" t="str">
        <f ca="1">IF(COUNTBLANK($D566),"",IF(COUNTBLANK($AI566),OFFSET(ChannelSetup!$E$4,0,$D566-1),$AI566))</f>
        <v/>
      </c>
      <c r="O566" s="1" t="str">
        <f t="shared" si="82"/>
        <v/>
      </c>
      <c r="Q566" s="32">
        <f t="shared" si="21"/>
        <v>6</v>
      </c>
      <c r="R566" s="32">
        <f t="shared" si="22"/>
        <v>1</v>
      </c>
      <c r="S566" s="32">
        <f t="shared" si="23"/>
        <v>1</v>
      </c>
      <c r="T566" s="32">
        <f t="shared" si="24"/>
        <v>1</v>
      </c>
      <c r="U566" s="32">
        <f t="shared" si="25"/>
        <v>1</v>
      </c>
      <c r="V566" s="32">
        <f t="shared" si="26"/>
        <v>1</v>
      </c>
      <c r="W566" s="32">
        <f t="shared" si="27"/>
        <v>1</v>
      </c>
      <c r="X566" s="32">
        <f t="shared" si="28"/>
        <v>1</v>
      </c>
      <c r="Y566" s="32">
        <f t="shared" si="29"/>
        <v>1</v>
      </c>
      <c r="Z566" s="32">
        <f t="shared" si="30"/>
        <v>1</v>
      </c>
      <c r="AA566" s="32">
        <f t="shared" si="31"/>
        <v>1</v>
      </c>
      <c r="AB566" s="32">
        <f t="shared" si="32"/>
        <v>1</v>
      </c>
      <c r="AD566" s="96" t="s">
        <v>122</v>
      </c>
      <c r="AE566" s="51"/>
      <c r="AF566" s="51"/>
      <c r="AG566" s="61"/>
      <c r="AH566" s="62"/>
      <c r="AI566" s="61"/>
      <c r="AJ566" s="62"/>
      <c r="AK566" s="61"/>
      <c r="AL566" s="62"/>
      <c r="AM566" s="60"/>
      <c r="AN566" s="60"/>
      <c r="AO566" s="60"/>
      <c r="AP566" s="60"/>
      <c r="AQ566" s="51"/>
      <c r="AT566" s="39" t="str">
        <f>IF(OR(ISNA(BI566),ISNA(BJ566)),"ERR","")</f>
        <v/>
      </c>
      <c r="AU566" s="49" t="str">
        <f t="shared" si="67"/>
        <v/>
      </c>
      <c r="AV566" s="41">
        <f t="shared" ca="1" si="68"/>
        <v>256</v>
      </c>
      <c r="AW566" s="40">
        <f t="shared" ca="1" si="69"/>
        <v>1</v>
      </c>
      <c r="AX566" s="41">
        <f ca="1">1200*LOG(AW566,2)</f>
        <v>0</v>
      </c>
      <c r="AY566" s="41">
        <f ca="1">MOD(AX566,1200)</f>
        <v>0</v>
      </c>
      <c r="AZ566" s="42">
        <f ca="1">AW566</f>
        <v>1</v>
      </c>
      <c r="BA566" s="47" t="str">
        <f>LEFT(AU566,1)</f>
        <v/>
      </c>
      <c r="BB566" s="47" t="e">
        <f>RIGHT(AU566,1)-4</f>
        <v>#VALUE!</v>
      </c>
      <c r="BC566" s="47">
        <f t="shared" si="83"/>
        <v>0</v>
      </c>
      <c r="BD566" s="47">
        <f t="shared" si="84"/>
        <v>0</v>
      </c>
      <c r="BE566" s="47" t="e">
        <f t="shared" si="85"/>
        <v>#VALUE!</v>
      </c>
      <c r="BF566" s="47" t="e">
        <f t="shared" si="86"/>
        <v>#VALUE!</v>
      </c>
      <c r="BG566" s="47" t="e">
        <f t="shared" si="87"/>
        <v>#VALUE!</v>
      </c>
      <c r="BH566" s="47" t="e">
        <f>MATCH($BA566,NoteCommaRef!$B$4:$B$10,0)</f>
        <v>#N/A</v>
      </c>
      <c r="BI566" s="47">
        <f>MATCH($BK566,NoteCommaRef!$H$4:$H$1000,0)</f>
        <v>11</v>
      </c>
      <c r="BJ566" s="47">
        <f>MATCH($BL566,NoteCommaRef!$H$4:$H$1000,0)</f>
        <v>11</v>
      </c>
      <c r="BK566" s="47">
        <f t="shared" si="70"/>
        <v>1</v>
      </c>
      <c r="BL566" s="47">
        <f t="shared" si="71"/>
        <v>1</v>
      </c>
      <c r="BM566" s="48">
        <f ca="1">IF(ISNA($BH566),1,OFFSET(NoteCommaRef!$E$3,$BH566,0))</f>
        <v>1</v>
      </c>
      <c r="BN566" s="48">
        <f t="shared" si="72"/>
        <v>1</v>
      </c>
      <c r="BO566" s="48">
        <f t="shared" si="73"/>
        <v>1</v>
      </c>
      <c r="BP566" s="48">
        <f t="shared" si="74"/>
        <v>1</v>
      </c>
      <c r="BQ566" s="48">
        <f ca="1">IF(ISNA($BI566),1,OFFSET(NoteCommaRef!$K$3,$BI566,0))</f>
        <v>1</v>
      </c>
      <c r="BR566" s="48">
        <f ca="1">IF(ISNA($BJ566),1,OFFSET(NoteCommaRef!$K$3,$BJ566,0))</f>
        <v>1</v>
      </c>
    </row>
    <row r="567" spans="2:70" x14ac:dyDescent="0.2">
      <c r="C567" s="1" t="str">
        <f t="shared" si="65"/>
        <v/>
      </c>
      <c r="D567" s="1" t="str">
        <f t="shared" si="66"/>
        <v/>
      </c>
      <c r="E567" s="1" t="str">
        <f t="shared" si="75"/>
        <v/>
      </c>
      <c r="F567" s="32" t="str">
        <f t="shared" si="76"/>
        <v/>
      </c>
      <c r="G567" s="1" t="str">
        <f t="shared" si="77"/>
        <v/>
      </c>
      <c r="H567" s="1" t="str">
        <f t="shared" si="78"/>
        <v/>
      </c>
      <c r="I567" s="1" t="str">
        <f t="shared" si="79"/>
        <v/>
      </c>
      <c r="J567" s="1" t="str">
        <f t="shared" si="80"/>
        <v/>
      </c>
      <c r="K567" s="1" t="str">
        <f t="shared" si="81"/>
        <v/>
      </c>
      <c r="L567" s="1" t="str">
        <f ca="1">IF(COUNTBLANK($AO567),IF(COUNTBLANK($D567),"",OFFSET(ChannelSetup!$E$6,0,$D567-1)),$AO567)</f>
        <v/>
      </c>
      <c r="M567" s="1" t="str">
        <f ca="1">IF(COUNTBLANK($AP567),IF(COUNTBLANK($D567),"",OFFSET(ChannelSetup!$E$7,0,$D567-1)),$AP567)</f>
        <v/>
      </c>
      <c r="N567" s="1" t="str">
        <f ca="1">IF(COUNTBLANK($D567),"",IF(COUNTBLANK($AI567),OFFSET(ChannelSetup!$E$4,0,$D567-1),$AI567))</f>
        <v/>
      </c>
      <c r="O567" s="1" t="str">
        <f t="shared" si="82"/>
        <v/>
      </c>
      <c r="Q567" s="32">
        <f t="shared" si="21"/>
        <v>6</v>
      </c>
      <c r="R567" s="32">
        <f t="shared" si="22"/>
        <v>1</v>
      </c>
      <c r="S567" s="32">
        <f t="shared" si="23"/>
        <v>1</v>
      </c>
      <c r="T567" s="32">
        <f t="shared" si="24"/>
        <v>1</v>
      </c>
      <c r="U567" s="32">
        <f t="shared" si="25"/>
        <v>1</v>
      </c>
      <c r="V567" s="32">
        <f t="shared" si="26"/>
        <v>1</v>
      </c>
      <c r="W567" s="32">
        <f t="shared" si="27"/>
        <v>1</v>
      </c>
      <c r="X567" s="32">
        <f t="shared" si="28"/>
        <v>1</v>
      </c>
      <c r="Y567" s="32">
        <f t="shared" si="29"/>
        <v>1</v>
      </c>
      <c r="Z567" s="32">
        <f t="shared" si="30"/>
        <v>1</v>
      </c>
      <c r="AA567" s="32">
        <f t="shared" si="31"/>
        <v>1</v>
      </c>
      <c r="AB567" s="32">
        <f t="shared" si="32"/>
        <v>1</v>
      </c>
      <c r="AD567" s="96" t="s">
        <v>123</v>
      </c>
      <c r="AE567" s="51"/>
      <c r="AF567" s="51"/>
      <c r="AG567" s="61"/>
      <c r="AH567" s="62"/>
      <c r="AI567" s="61"/>
      <c r="AJ567" s="62"/>
      <c r="AK567" s="61"/>
      <c r="AL567" s="62"/>
      <c r="AM567" s="60"/>
      <c r="AN567" s="60"/>
      <c r="AO567" s="60"/>
      <c r="AP567" s="60"/>
      <c r="AQ567" s="51"/>
      <c r="AT567" s="39" t="str">
        <f>IF(OR(ISNA(BI567),ISNA(BJ567)),"ERR","")</f>
        <v/>
      </c>
      <c r="AU567" s="49" t="str">
        <f t="shared" si="67"/>
        <v/>
      </c>
      <c r="AV567" s="41">
        <f t="shared" ca="1" si="68"/>
        <v>256</v>
      </c>
      <c r="AW567" s="40">
        <f t="shared" ca="1" si="69"/>
        <v>1</v>
      </c>
      <c r="AX567" s="41">
        <f ca="1">1200*LOG(AW567,2)</f>
        <v>0</v>
      </c>
      <c r="AY567" s="41">
        <f ca="1">MOD(AX567,1200)</f>
        <v>0</v>
      </c>
      <c r="AZ567" s="42">
        <f ca="1">AW567</f>
        <v>1</v>
      </c>
      <c r="BA567" s="47" t="str">
        <f>LEFT(AU567,1)</f>
        <v/>
      </c>
      <c r="BB567" s="47" t="e">
        <f>RIGHT(AU567,1)-4</f>
        <v>#VALUE!</v>
      </c>
      <c r="BC567" s="47">
        <f t="shared" si="83"/>
        <v>0</v>
      </c>
      <c r="BD567" s="47">
        <f t="shared" si="84"/>
        <v>0</v>
      </c>
      <c r="BE567" s="47" t="e">
        <f t="shared" si="85"/>
        <v>#VALUE!</v>
      </c>
      <c r="BF567" s="47" t="e">
        <f t="shared" si="86"/>
        <v>#VALUE!</v>
      </c>
      <c r="BG567" s="47" t="e">
        <f t="shared" si="87"/>
        <v>#VALUE!</v>
      </c>
      <c r="BH567" s="47" t="e">
        <f>MATCH($BA567,NoteCommaRef!$B$4:$B$10,0)</f>
        <v>#N/A</v>
      </c>
      <c r="BI567" s="47">
        <f>MATCH($BK567,NoteCommaRef!$H$4:$H$1000,0)</f>
        <v>11</v>
      </c>
      <c r="BJ567" s="47">
        <f>MATCH($BL567,NoteCommaRef!$H$4:$H$1000,0)</f>
        <v>11</v>
      </c>
      <c r="BK567" s="47">
        <f t="shared" si="70"/>
        <v>1</v>
      </c>
      <c r="BL567" s="47">
        <f t="shared" si="71"/>
        <v>1</v>
      </c>
      <c r="BM567" s="48">
        <f ca="1">IF(ISNA($BH567),1,OFFSET(NoteCommaRef!$E$3,$BH567,0))</f>
        <v>1</v>
      </c>
      <c r="BN567" s="48">
        <f t="shared" si="72"/>
        <v>1</v>
      </c>
      <c r="BO567" s="48">
        <f t="shared" si="73"/>
        <v>1</v>
      </c>
      <c r="BP567" s="48">
        <f t="shared" si="74"/>
        <v>1</v>
      </c>
      <c r="BQ567" s="48">
        <f ca="1">IF(ISNA($BI567),1,OFFSET(NoteCommaRef!$K$3,$BI567,0))</f>
        <v>1</v>
      </c>
      <c r="BR567" s="48">
        <f ca="1">IF(ISNA($BJ567),1,OFFSET(NoteCommaRef!$K$3,$BJ567,0))</f>
        <v>1</v>
      </c>
    </row>
    <row r="568" spans="2:70" x14ac:dyDescent="0.2">
      <c r="C568" s="1" t="str">
        <f t="shared" si="65"/>
        <v/>
      </c>
      <c r="D568" s="1" t="str">
        <f t="shared" si="66"/>
        <v/>
      </c>
      <c r="E568" s="1" t="str">
        <f t="shared" si="75"/>
        <v/>
      </c>
      <c r="F568" s="32" t="str">
        <f t="shared" si="76"/>
        <v/>
      </c>
      <c r="G568" s="1" t="str">
        <f t="shared" si="77"/>
        <v/>
      </c>
      <c r="H568" s="1" t="str">
        <f t="shared" si="78"/>
        <v/>
      </c>
      <c r="I568" s="1" t="str">
        <f t="shared" si="79"/>
        <v/>
      </c>
      <c r="J568" s="1" t="str">
        <f t="shared" si="80"/>
        <v/>
      </c>
      <c r="K568" s="1" t="str">
        <f t="shared" si="81"/>
        <v/>
      </c>
      <c r="L568" s="1" t="str">
        <f ca="1">IF(COUNTBLANK($AO568),IF(COUNTBLANK($D568),"",OFFSET(ChannelSetup!$E$6,0,$D568-1)),$AO568)</f>
        <v/>
      </c>
      <c r="M568" s="1" t="str">
        <f ca="1">IF(COUNTBLANK($AP568),IF(COUNTBLANK($D568),"",OFFSET(ChannelSetup!$E$7,0,$D568-1)),$AP568)</f>
        <v/>
      </c>
      <c r="N568" s="1" t="str">
        <f ca="1">IF(COUNTBLANK($D568),"",IF(COUNTBLANK($AI568),OFFSET(ChannelSetup!$E$4,0,$D568-1),$AI568))</f>
        <v/>
      </c>
      <c r="O568" s="1" t="str">
        <f t="shared" si="82"/>
        <v/>
      </c>
      <c r="Q568" s="32">
        <f t="shared" si="21"/>
        <v>6</v>
      </c>
      <c r="R568" s="32">
        <f t="shared" si="22"/>
        <v>1</v>
      </c>
      <c r="S568" s="32">
        <f t="shared" si="23"/>
        <v>1</v>
      </c>
      <c r="T568" s="32">
        <f t="shared" si="24"/>
        <v>1</v>
      </c>
      <c r="U568" s="32">
        <f t="shared" si="25"/>
        <v>1</v>
      </c>
      <c r="V568" s="32">
        <f t="shared" si="26"/>
        <v>1</v>
      </c>
      <c r="W568" s="32">
        <f t="shared" si="27"/>
        <v>1</v>
      </c>
      <c r="X568" s="32">
        <f t="shared" si="28"/>
        <v>1</v>
      </c>
      <c r="Y568" s="32">
        <f t="shared" si="29"/>
        <v>1</v>
      </c>
      <c r="Z568" s="32">
        <f t="shared" si="30"/>
        <v>1</v>
      </c>
      <c r="AA568" s="32">
        <f t="shared" si="31"/>
        <v>1</v>
      </c>
      <c r="AB568" s="32">
        <f t="shared" si="32"/>
        <v>1</v>
      </c>
      <c r="AD568" s="64"/>
      <c r="AE568" s="51"/>
      <c r="AF568" s="51"/>
      <c r="AG568" s="61"/>
      <c r="AH568" s="62"/>
      <c r="AI568" s="61"/>
      <c r="AJ568" s="62"/>
      <c r="AK568" s="61"/>
      <c r="AL568" s="62"/>
      <c r="AM568" s="60"/>
      <c r="AN568" s="60"/>
      <c r="AO568" s="60"/>
      <c r="AP568" s="60"/>
      <c r="AQ568" s="51"/>
      <c r="AT568" s="39" t="str">
        <f>IF(OR(ISNA(BI568),ISNA(BJ568)),"ERR","")</f>
        <v/>
      </c>
      <c r="AU568" s="49" t="str">
        <f t="shared" si="67"/>
        <v/>
      </c>
      <c r="AV568" s="41">
        <f t="shared" ca="1" si="68"/>
        <v>256</v>
      </c>
      <c r="AW568" s="40">
        <f t="shared" ca="1" si="69"/>
        <v>1</v>
      </c>
      <c r="AX568" s="41">
        <f ca="1">1200*LOG(AW568,2)</f>
        <v>0</v>
      </c>
      <c r="AY568" s="41">
        <f ca="1">MOD(AX568,1200)</f>
        <v>0</v>
      </c>
      <c r="AZ568" s="42">
        <f ca="1">AW568</f>
        <v>1</v>
      </c>
      <c r="BA568" s="47" t="str">
        <f>LEFT(AU568,1)</f>
        <v/>
      </c>
      <c r="BB568" s="47" t="e">
        <f>RIGHT(AU568,1)-4</f>
        <v>#VALUE!</v>
      </c>
      <c r="BC568" s="47">
        <f t="shared" si="83"/>
        <v>0</v>
      </c>
      <c r="BD568" s="47">
        <f t="shared" si="84"/>
        <v>0</v>
      </c>
      <c r="BE568" s="47" t="e">
        <f t="shared" si="85"/>
        <v>#VALUE!</v>
      </c>
      <c r="BF568" s="47" t="e">
        <f t="shared" si="86"/>
        <v>#VALUE!</v>
      </c>
      <c r="BG568" s="47" t="e">
        <f t="shared" si="87"/>
        <v>#VALUE!</v>
      </c>
      <c r="BH568" s="47" t="e">
        <f>MATCH($BA568,NoteCommaRef!$B$4:$B$10,0)</f>
        <v>#N/A</v>
      </c>
      <c r="BI568" s="47">
        <f>MATCH($BK568,NoteCommaRef!$H$4:$H$1000,0)</f>
        <v>11</v>
      </c>
      <c r="BJ568" s="47">
        <f>MATCH($BL568,NoteCommaRef!$H$4:$H$1000,0)</f>
        <v>11</v>
      </c>
      <c r="BK568" s="47">
        <f t="shared" si="70"/>
        <v>1</v>
      </c>
      <c r="BL568" s="47">
        <f t="shared" si="71"/>
        <v>1</v>
      </c>
      <c r="BM568" s="48">
        <f ca="1">IF(ISNA($BH568),1,OFFSET(NoteCommaRef!$E$3,$BH568,0))</f>
        <v>1</v>
      </c>
      <c r="BN568" s="48">
        <f t="shared" si="72"/>
        <v>1</v>
      </c>
      <c r="BO568" s="48">
        <f t="shared" si="73"/>
        <v>1</v>
      </c>
      <c r="BP568" s="48">
        <f t="shared" si="74"/>
        <v>1</v>
      </c>
      <c r="BQ568" s="48">
        <f ca="1">IF(ISNA($BI568),1,OFFSET(NoteCommaRef!$K$3,$BI568,0))</f>
        <v>1</v>
      </c>
      <c r="BR568" s="48">
        <f ca="1">IF(ISNA($BJ568),1,OFFSET(NoteCommaRef!$K$3,$BJ568,0))</f>
        <v>1</v>
      </c>
    </row>
    <row r="569" spans="2:70" x14ac:dyDescent="0.2">
      <c r="C569" s="1" t="str">
        <f t="shared" si="65"/>
        <v/>
      </c>
      <c r="D569" s="1">
        <f t="shared" si="66"/>
        <v>2</v>
      </c>
      <c r="E569" s="1">
        <f t="shared" si="75"/>
        <v>0.2</v>
      </c>
      <c r="F569" s="32">
        <f t="shared" ca="1" si="76"/>
        <v>128</v>
      </c>
      <c r="G569" s="1" t="str">
        <f t="shared" si="77"/>
        <v/>
      </c>
      <c r="H569" s="1">
        <f t="shared" ca="1" si="78"/>
        <v>21</v>
      </c>
      <c r="I569" s="1">
        <f t="shared" si="79"/>
        <v>1</v>
      </c>
      <c r="J569" s="1" t="str">
        <f t="shared" si="80"/>
        <v/>
      </c>
      <c r="K569" s="1" t="str">
        <f t="shared" si="81"/>
        <v/>
      </c>
      <c r="L569" s="1">
        <f ca="1">IF(COUNTBLANK($AO569),IF(COUNTBLANK($D569),"",OFFSET(ChannelSetup!$E$6,0,$D569-1)),$AO569)</f>
        <v>0</v>
      </c>
      <c r="M569" s="1">
        <f ca="1">IF(COUNTBLANK($AP569),IF(COUNTBLANK($D569),"",OFFSET(ChannelSetup!$E$7,0,$D569-1)),$AP569)</f>
        <v>95</v>
      </c>
      <c r="N569" s="1">
        <f ca="1">IF(COUNTBLANK($D569),"",IF(COUNTBLANK($AI569),OFFSET(ChannelSetup!$E$4,0,$D569-1),$AI569))</f>
        <v>0</v>
      </c>
      <c r="O569" s="1" t="str">
        <f t="shared" si="82"/>
        <v/>
      </c>
      <c r="Q569" s="32">
        <f t="shared" si="21"/>
        <v>6</v>
      </c>
      <c r="R569" s="32">
        <f t="shared" si="22"/>
        <v>1.0083333333333333</v>
      </c>
      <c r="S569" s="32">
        <f t="shared" si="23"/>
        <v>1</v>
      </c>
      <c r="T569" s="32">
        <f t="shared" si="24"/>
        <v>1</v>
      </c>
      <c r="U569" s="32">
        <f t="shared" si="25"/>
        <v>1</v>
      </c>
      <c r="V569" s="32">
        <f t="shared" si="26"/>
        <v>1</v>
      </c>
      <c r="W569" s="32">
        <f t="shared" si="27"/>
        <v>1</v>
      </c>
      <c r="X569" s="32">
        <f t="shared" si="28"/>
        <v>1</v>
      </c>
      <c r="Y569" s="32">
        <f t="shared" si="29"/>
        <v>1</v>
      </c>
      <c r="Z569" s="32">
        <f t="shared" si="30"/>
        <v>1</v>
      </c>
      <c r="AA569" s="32">
        <f t="shared" si="31"/>
        <v>1</v>
      </c>
      <c r="AB569" s="32">
        <f t="shared" si="32"/>
        <v>1</v>
      </c>
      <c r="AD569" s="64" t="s">
        <v>310</v>
      </c>
      <c r="AE569" s="51">
        <v>2</v>
      </c>
      <c r="AF569" s="51">
        <v>0.2</v>
      </c>
      <c r="AG569" s="61" t="s">
        <v>292</v>
      </c>
      <c r="AH569" s="62"/>
      <c r="AI569" s="61">
        <v>0</v>
      </c>
      <c r="AJ569" s="62"/>
      <c r="AK569" s="49">
        <f ca="1">OFFSET(ChannelSetup!$F$5,0,AE569-2)</f>
        <v>21</v>
      </c>
      <c r="AL569" s="62"/>
      <c r="AM569" s="60"/>
      <c r="AN569" s="60"/>
      <c r="AO569" s="60"/>
      <c r="AP569" s="60"/>
      <c r="AQ569" s="51"/>
      <c r="AT569" s="39" t="str">
        <f t="shared" ref="AT569:AT595" si="88">IF(OR(ISNA(BI569),ISNA(BJ569)),"ERR","")</f>
        <v/>
      </c>
      <c r="AU569" s="49" t="str">
        <f t="shared" si="67"/>
        <v>C3</v>
      </c>
      <c r="AV569" s="41">
        <f t="shared" ca="1" si="68"/>
        <v>128</v>
      </c>
      <c r="AW569" s="40">
        <f t="shared" ca="1" si="69"/>
        <v>0.5</v>
      </c>
      <c r="AX569" s="41">
        <f t="shared" ref="AX569:AX595" ca="1" si="89">1200*LOG(AW569,2)</f>
        <v>-1200</v>
      </c>
      <c r="AY569" s="41">
        <f t="shared" ref="AY569:AY595" ca="1" si="90">MOD(AX569,1200)</f>
        <v>0</v>
      </c>
      <c r="AZ569" s="42">
        <f t="shared" ref="AZ569:AZ595" ca="1" si="91">AW569</f>
        <v>0.5</v>
      </c>
      <c r="BA569" s="47" t="str">
        <f t="shared" ref="BA569:BA595" si="92">LEFT(AU569,1)</f>
        <v>C</v>
      </c>
      <c r="BB569" s="47">
        <f t="shared" ref="BB569:BB595" si="93">RIGHT(AU569,1)-4</f>
        <v>-1</v>
      </c>
      <c r="BC569" s="47">
        <f t="shared" si="83"/>
        <v>0</v>
      </c>
      <c r="BD569" s="47">
        <f t="shared" si="84"/>
        <v>0</v>
      </c>
      <c r="BE569" s="47" t="e">
        <f t="shared" si="85"/>
        <v>#VALUE!</v>
      </c>
      <c r="BF569" s="47" t="e">
        <f t="shared" si="86"/>
        <v>#VALUE!</v>
      </c>
      <c r="BG569" s="47" t="e">
        <f t="shared" si="87"/>
        <v>#VALUE!</v>
      </c>
      <c r="BH569" s="47">
        <f>MATCH($BA569,NoteCommaRef!$B$4:$B$10,0)</f>
        <v>2</v>
      </c>
      <c r="BI569" s="47">
        <f>MATCH($BK569,NoteCommaRef!$H$4:$H$1000,0)</f>
        <v>11</v>
      </c>
      <c r="BJ569" s="47">
        <f>MATCH($BL569,NoteCommaRef!$H$4:$H$1000,0)</f>
        <v>11</v>
      </c>
      <c r="BK569" s="47">
        <f t="shared" si="70"/>
        <v>1</v>
      </c>
      <c r="BL569" s="47">
        <f t="shared" si="71"/>
        <v>1</v>
      </c>
      <c r="BM569" s="48">
        <f ca="1">IF(ISNA($BH569),1,OFFSET(NoteCommaRef!$E$3,$BH569,0))</f>
        <v>1</v>
      </c>
      <c r="BN569" s="48">
        <f t="shared" si="72"/>
        <v>0.5</v>
      </c>
      <c r="BO569" s="48">
        <f t="shared" si="73"/>
        <v>1</v>
      </c>
      <c r="BP569" s="48">
        <f t="shared" si="74"/>
        <v>1</v>
      </c>
      <c r="BQ569" s="48">
        <f ca="1">IF(ISNA($BI569),1,OFFSET(NoteCommaRef!$K$3,$BI569,0))</f>
        <v>1</v>
      </c>
      <c r="BR569" s="48">
        <f ca="1">IF(ISNA($BJ569),1,OFFSET(NoteCommaRef!$K$3,$BJ569,0))</f>
        <v>1</v>
      </c>
    </row>
    <row r="570" spans="2:70" x14ac:dyDescent="0.2">
      <c r="C570" s="1" t="str">
        <f t="shared" si="65"/>
        <v/>
      </c>
      <c r="D570" s="1">
        <f t="shared" si="66"/>
        <v>3</v>
      </c>
      <c r="E570" s="1">
        <f t="shared" si="75"/>
        <v>0.2</v>
      </c>
      <c r="F570" s="32">
        <f t="shared" ca="1" si="76"/>
        <v>128</v>
      </c>
      <c r="G570" s="1" t="str">
        <f t="shared" si="77"/>
        <v/>
      </c>
      <c r="H570" s="1">
        <f t="shared" ca="1" si="78"/>
        <v>28</v>
      </c>
      <c r="I570" s="1">
        <f t="shared" si="79"/>
        <v>1</v>
      </c>
      <c r="J570" s="1" t="str">
        <f t="shared" si="80"/>
        <v/>
      </c>
      <c r="K570" s="1" t="str">
        <f t="shared" si="81"/>
        <v/>
      </c>
      <c r="L570" s="1">
        <f ca="1">IF(COUNTBLANK($AO570),IF(COUNTBLANK($D570),"",OFFSET(ChannelSetup!$E$6,0,$D570-1)),$AO570)</f>
        <v>-10</v>
      </c>
      <c r="M570" s="1">
        <f ca="1">IF(COUNTBLANK($AP570),IF(COUNTBLANK($D570),"",OFFSET(ChannelSetup!$E$7,0,$D570-1)),$AP570)</f>
        <v>0</v>
      </c>
      <c r="N570" s="1">
        <f ca="1">IF(COUNTBLANK($D570),"",IF(COUNTBLANK($AI570),OFFSET(ChannelSetup!$E$4,0,$D570-1),$AI570))</f>
        <v>0</v>
      </c>
      <c r="O570" s="1" t="str">
        <f t="shared" si="82"/>
        <v/>
      </c>
      <c r="Q570" s="32">
        <f t="shared" si="21"/>
        <v>6</v>
      </c>
      <c r="R570" s="32">
        <f t="shared" si="22"/>
        <v>1.0083333333333333</v>
      </c>
      <c r="S570" s="32">
        <f t="shared" si="23"/>
        <v>1.0083333333333333</v>
      </c>
      <c r="T570" s="32">
        <f t="shared" si="24"/>
        <v>1</v>
      </c>
      <c r="U570" s="32">
        <f t="shared" si="25"/>
        <v>1</v>
      </c>
      <c r="V570" s="32">
        <f t="shared" si="26"/>
        <v>1</v>
      </c>
      <c r="W570" s="32">
        <f t="shared" si="27"/>
        <v>1</v>
      </c>
      <c r="X570" s="32">
        <f t="shared" si="28"/>
        <v>1</v>
      </c>
      <c r="Y570" s="32">
        <f t="shared" si="29"/>
        <v>1</v>
      </c>
      <c r="Z570" s="32">
        <f t="shared" si="30"/>
        <v>1</v>
      </c>
      <c r="AA570" s="32">
        <f t="shared" si="31"/>
        <v>1</v>
      </c>
      <c r="AB570" s="32">
        <f t="shared" si="32"/>
        <v>1</v>
      </c>
      <c r="AD570" s="64" t="s">
        <v>141</v>
      </c>
      <c r="AE570" s="52">
        <f>AE569+1</f>
        <v>3</v>
      </c>
      <c r="AF570" s="52">
        <f>AF569</f>
        <v>0.2</v>
      </c>
      <c r="AG570" s="61" t="s">
        <v>292</v>
      </c>
      <c r="AH570" s="62"/>
      <c r="AI570" s="61">
        <v>0</v>
      </c>
      <c r="AJ570" s="62"/>
      <c r="AK570" s="49">
        <f ca="1">OFFSET(ChannelSetup!$F$5,0,AE570-2)</f>
        <v>28</v>
      </c>
      <c r="AL570" s="62"/>
      <c r="AM570" s="60"/>
      <c r="AN570" s="60"/>
      <c r="AO570" s="60"/>
      <c r="AP570" s="60"/>
      <c r="AQ570" s="51"/>
      <c r="AT570" s="39" t="str">
        <f t="shared" si="88"/>
        <v/>
      </c>
      <c r="AU570" s="49" t="str">
        <f t="shared" si="67"/>
        <v>C3</v>
      </c>
      <c r="AV570" s="41">
        <f t="shared" ca="1" si="68"/>
        <v>128</v>
      </c>
      <c r="AW570" s="40">
        <f t="shared" ca="1" si="69"/>
        <v>0.5</v>
      </c>
      <c r="AX570" s="41">
        <f t="shared" ca="1" si="89"/>
        <v>-1200</v>
      </c>
      <c r="AY570" s="41">
        <f t="shared" ca="1" si="90"/>
        <v>0</v>
      </c>
      <c r="AZ570" s="42">
        <f t="shared" ca="1" si="91"/>
        <v>0.5</v>
      </c>
      <c r="BA570" s="47" t="str">
        <f t="shared" si="92"/>
        <v>C</v>
      </c>
      <c r="BB570" s="47">
        <f t="shared" si="93"/>
        <v>-1</v>
      </c>
      <c r="BC570" s="47">
        <f t="shared" si="83"/>
        <v>0</v>
      </c>
      <c r="BD570" s="47">
        <f t="shared" si="84"/>
        <v>0</v>
      </c>
      <c r="BE570" s="47" t="e">
        <f t="shared" si="85"/>
        <v>#VALUE!</v>
      </c>
      <c r="BF570" s="47" t="e">
        <f t="shared" si="86"/>
        <v>#VALUE!</v>
      </c>
      <c r="BG570" s="47" t="e">
        <f t="shared" si="87"/>
        <v>#VALUE!</v>
      </c>
      <c r="BH570" s="47">
        <f>MATCH($BA570,NoteCommaRef!$B$4:$B$10,0)</f>
        <v>2</v>
      </c>
      <c r="BI570" s="47">
        <f>MATCH($BK570,NoteCommaRef!$H$4:$H$1000,0)</f>
        <v>11</v>
      </c>
      <c r="BJ570" s="47">
        <f>MATCH($BL570,NoteCommaRef!$H$4:$H$1000,0)</f>
        <v>11</v>
      </c>
      <c r="BK570" s="47">
        <f t="shared" si="70"/>
        <v>1</v>
      </c>
      <c r="BL570" s="47">
        <f t="shared" si="71"/>
        <v>1</v>
      </c>
      <c r="BM570" s="48">
        <f ca="1">IF(ISNA($BH570),1,OFFSET(NoteCommaRef!$E$3,$BH570,0))</f>
        <v>1</v>
      </c>
      <c r="BN570" s="48">
        <f t="shared" si="72"/>
        <v>0.5</v>
      </c>
      <c r="BO570" s="48">
        <f t="shared" si="73"/>
        <v>1</v>
      </c>
      <c r="BP570" s="48">
        <f t="shared" si="74"/>
        <v>1</v>
      </c>
      <c r="BQ570" s="48">
        <f ca="1">IF(ISNA($BI570),1,OFFSET(NoteCommaRef!$K$3,$BI570,0))</f>
        <v>1</v>
      </c>
      <c r="BR570" s="48">
        <f ca="1">IF(ISNA($BJ570),1,OFFSET(NoteCommaRef!$K$3,$BJ570,0))</f>
        <v>1</v>
      </c>
    </row>
    <row r="571" spans="2:70" x14ac:dyDescent="0.2">
      <c r="C571" s="1" t="str">
        <f t="shared" si="65"/>
        <v/>
      </c>
      <c r="D571" s="1">
        <f t="shared" si="66"/>
        <v>4</v>
      </c>
      <c r="E571" s="1">
        <f t="shared" si="75"/>
        <v>0.2</v>
      </c>
      <c r="F571" s="32">
        <f t="shared" ca="1" si="76"/>
        <v>128</v>
      </c>
      <c r="G571" s="1" t="str">
        <f t="shared" si="77"/>
        <v/>
      </c>
      <c r="H571" s="1">
        <f t="shared" ca="1" si="78"/>
        <v>27</v>
      </c>
      <c r="I571" s="1">
        <f t="shared" si="79"/>
        <v>1</v>
      </c>
      <c r="J571" s="1" t="str">
        <f t="shared" si="80"/>
        <v/>
      </c>
      <c r="K571" s="1" t="str">
        <f t="shared" si="81"/>
        <v/>
      </c>
      <c r="L571" s="1">
        <f ca="1">IF(COUNTBLANK($AO571),IF(COUNTBLANK($D571),"",OFFSET(ChannelSetup!$E$6,0,$D571-1)),$AO571)</f>
        <v>0</v>
      </c>
      <c r="M571" s="1">
        <f ca="1">IF(COUNTBLANK($AP571),IF(COUNTBLANK($D571),"",OFFSET(ChannelSetup!$E$7,0,$D571-1)),$AP571)</f>
        <v>0</v>
      </c>
      <c r="N571" s="1">
        <f ca="1">IF(COUNTBLANK($D571),"",IF(COUNTBLANK($AI571),OFFSET(ChannelSetup!$E$4,0,$D571-1),$AI571))</f>
        <v>0</v>
      </c>
      <c r="O571" s="1" t="str">
        <f t="shared" si="82"/>
        <v/>
      </c>
      <c r="Q571" s="32">
        <f t="shared" si="21"/>
        <v>6</v>
      </c>
      <c r="R571" s="32">
        <f t="shared" si="22"/>
        <v>1.0083333333333333</v>
      </c>
      <c r="S571" s="32">
        <f t="shared" si="23"/>
        <v>1.0083333333333333</v>
      </c>
      <c r="T571" s="32">
        <f t="shared" si="24"/>
        <v>1.0083333333333333</v>
      </c>
      <c r="U571" s="32">
        <f t="shared" si="25"/>
        <v>1</v>
      </c>
      <c r="V571" s="32">
        <f t="shared" si="26"/>
        <v>1</v>
      </c>
      <c r="W571" s="32">
        <f t="shared" si="27"/>
        <v>1</v>
      </c>
      <c r="X571" s="32">
        <f t="shared" si="28"/>
        <v>1</v>
      </c>
      <c r="Y571" s="32">
        <f t="shared" si="29"/>
        <v>1</v>
      </c>
      <c r="Z571" s="32">
        <f t="shared" si="30"/>
        <v>1</v>
      </c>
      <c r="AA571" s="32">
        <f t="shared" si="31"/>
        <v>1</v>
      </c>
      <c r="AB571" s="32">
        <f t="shared" si="32"/>
        <v>1</v>
      </c>
      <c r="AD571" s="64" t="s">
        <v>142</v>
      </c>
      <c r="AE571" s="52">
        <f t="shared" ref="AE571:AE579" si="94">AE570+1</f>
        <v>4</v>
      </c>
      <c r="AF571" s="52">
        <f t="shared" ref="AF571:AF579" si="95">AF570</f>
        <v>0.2</v>
      </c>
      <c r="AG571" s="61" t="s">
        <v>292</v>
      </c>
      <c r="AH571" s="62"/>
      <c r="AI571" s="61">
        <v>0</v>
      </c>
      <c r="AJ571" s="62"/>
      <c r="AK571" s="49">
        <f ca="1">OFFSET(ChannelSetup!$F$5,0,AE571-2)</f>
        <v>27</v>
      </c>
      <c r="AL571" s="62"/>
      <c r="AM571" s="60"/>
      <c r="AN571" s="60"/>
      <c r="AO571" s="60"/>
      <c r="AP571" s="60"/>
      <c r="AQ571" s="51"/>
      <c r="AT571" s="39" t="str">
        <f t="shared" si="88"/>
        <v/>
      </c>
      <c r="AU571" s="49" t="str">
        <f t="shared" si="67"/>
        <v>C3</v>
      </c>
      <c r="AV571" s="41">
        <f t="shared" ca="1" si="68"/>
        <v>128</v>
      </c>
      <c r="AW571" s="40">
        <f t="shared" ca="1" si="69"/>
        <v>0.5</v>
      </c>
      <c r="AX571" s="41">
        <f t="shared" ca="1" si="89"/>
        <v>-1200</v>
      </c>
      <c r="AY571" s="41">
        <f t="shared" ca="1" si="90"/>
        <v>0</v>
      </c>
      <c r="AZ571" s="42">
        <f t="shared" ca="1" si="91"/>
        <v>0.5</v>
      </c>
      <c r="BA571" s="47" t="str">
        <f t="shared" si="92"/>
        <v>C</v>
      </c>
      <c r="BB571" s="47">
        <f t="shared" si="93"/>
        <v>-1</v>
      </c>
      <c r="BC571" s="47">
        <f t="shared" si="83"/>
        <v>0</v>
      </c>
      <c r="BD571" s="47">
        <f t="shared" si="84"/>
        <v>0</v>
      </c>
      <c r="BE571" s="47" t="e">
        <f t="shared" si="85"/>
        <v>#VALUE!</v>
      </c>
      <c r="BF571" s="47" t="e">
        <f t="shared" si="86"/>
        <v>#VALUE!</v>
      </c>
      <c r="BG571" s="47" t="e">
        <f t="shared" si="87"/>
        <v>#VALUE!</v>
      </c>
      <c r="BH571" s="47">
        <f>MATCH($BA571,NoteCommaRef!$B$4:$B$10,0)</f>
        <v>2</v>
      </c>
      <c r="BI571" s="47">
        <f>MATCH($BK571,NoteCommaRef!$H$4:$H$1000,0)</f>
        <v>11</v>
      </c>
      <c r="BJ571" s="47">
        <f>MATCH($BL571,NoteCommaRef!$H$4:$H$1000,0)</f>
        <v>11</v>
      </c>
      <c r="BK571" s="47">
        <f t="shared" si="70"/>
        <v>1</v>
      </c>
      <c r="BL571" s="47">
        <f t="shared" si="71"/>
        <v>1</v>
      </c>
      <c r="BM571" s="48">
        <f ca="1">IF(ISNA($BH571),1,OFFSET(NoteCommaRef!$E$3,$BH571,0))</f>
        <v>1</v>
      </c>
      <c r="BN571" s="48">
        <f t="shared" si="72"/>
        <v>0.5</v>
      </c>
      <c r="BO571" s="48">
        <f t="shared" si="73"/>
        <v>1</v>
      </c>
      <c r="BP571" s="48">
        <f t="shared" si="74"/>
        <v>1</v>
      </c>
      <c r="BQ571" s="48">
        <f ca="1">IF(ISNA($BI571),1,OFFSET(NoteCommaRef!$K$3,$BI571,0))</f>
        <v>1</v>
      </c>
      <c r="BR571" s="48">
        <f ca="1">IF(ISNA($BJ571),1,OFFSET(NoteCommaRef!$K$3,$BJ571,0))</f>
        <v>1</v>
      </c>
    </row>
    <row r="572" spans="2:70" x14ac:dyDescent="0.2">
      <c r="C572" s="1" t="str">
        <f t="shared" si="65"/>
        <v/>
      </c>
      <c r="D572" s="1">
        <f t="shared" si="66"/>
        <v>5</v>
      </c>
      <c r="E572" s="1">
        <f t="shared" si="75"/>
        <v>0.2</v>
      </c>
      <c r="F572" s="32">
        <f t="shared" ca="1" si="76"/>
        <v>256</v>
      </c>
      <c r="G572" s="1" t="str">
        <f t="shared" si="77"/>
        <v/>
      </c>
      <c r="H572" s="1">
        <f t="shared" ca="1" si="78"/>
        <v>20</v>
      </c>
      <c r="I572" s="1">
        <f t="shared" si="79"/>
        <v>1</v>
      </c>
      <c r="J572" s="1" t="str">
        <f t="shared" si="80"/>
        <v/>
      </c>
      <c r="K572" s="1" t="str">
        <f t="shared" si="81"/>
        <v/>
      </c>
      <c r="L572" s="1">
        <f ca="1">IF(COUNTBLANK($AO572),IF(COUNTBLANK($D572),"",OFFSET(ChannelSetup!$E$6,0,$D572-1)),$AO572)</f>
        <v>0</v>
      </c>
      <c r="M572" s="1">
        <f ca="1">IF(COUNTBLANK($AP572),IF(COUNTBLANK($D572),"",OFFSET(ChannelSetup!$E$7,0,$D572-1)),$AP572)</f>
        <v>0</v>
      </c>
      <c r="N572" s="1">
        <f ca="1">IF(COUNTBLANK($D572),"",IF(COUNTBLANK($AI572),OFFSET(ChannelSetup!$E$4,0,$D572-1),$AI572))</f>
        <v>0</v>
      </c>
      <c r="O572" s="1" t="str">
        <f t="shared" si="82"/>
        <v/>
      </c>
      <c r="Q572" s="32">
        <f t="shared" si="21"/>
        <v>6</v>
      </c>
      <c r="R572" s="32">
        <f t="shared" si="22"/>
        <v>1.0083333333333333</v>
      </c>
      <c r="S572" s="32">
        <f t="shared" si="23"/>
        <v>1.0083333333333333</v>
      </c>
      <c r="T572" s="32">
        <f t="shared" si="24"/>
        <v>1.0083333333333333</v>
      </c>
      <c r="U572" s="32">
        <f t="shared" si="25"/>
        <v>1.0083333333333333</v>
      </c>
      <c r="V572" s="32">
        <f t="shared" si="26"/>
        <v>1</v>
      </c>
      <c r="W572" s="32">
        <f t="shared" si="27"/>
        <v>1</v>
      </c>
      <c r="X572" s="32">
        <f t="shared" si="28"/>
        <v>1</v>
      </c>
      <c r="Y572" s="32">
        <f t="shared" si="29"/>
        <v>1</v>
      </c>
      <c r="Z572" s="32">
        <f t="shared" si="30"/>
        <v>1</v>
      </c>
      <c r="AA572" s="32">
        <f t="shared" si="31"/>
        <v>1</v>
      </c>
      <c r="AB572" s="32">
        <f t="shared" si="32"/>
        <v>1</v>
      </c>
      <c r="AD572" s="64" t="s">
        <v>258</v>
      </c>
      <c r="AE572" s="52">
        <f t="shared" si="94"/>
        <v>5</v>
      </c>
      <c r="AF572" s="52">
        <f t="shared" si="95"/>
        <v>0.2</v>
      </c>
      <c r="AG572" s="61" t="s">
        <v>64</v>
      </c>
      <c r="AH572" s="62"/>
      <c r="AI572" s="61">
        <v>0</v>
      </c>
      <c r="AJ572" s="62"/>
      <c r="AK572" s="49">
        <f ca="1">OFFSET(ChannelSetup!$F$5,0,AE572-2)</f>
        <v>20</v>
      </c>
      <c r="AL572" s="62"/>
      <c r="AM572" s="60"/>
      <c r="AN572" s="60"/>
      <c r="AO572" s="60"/>
      <c r="AP572" s="60"/>
      <c r="AQ572" s="51"/>
      <c r="AT572" s="39" t="str">
        <f t="shared" si="88"/>
        <v/>
      </c>
      <c r="AU572" s="49" t="str">
        <f t="shared" si="67"/>
        <v>C4</v>
      </c>
      <c r="AV572" s="41">
        <f t="shared" ca="1" si="68"/>
        <v>256</v>
      </c>
      <c r="AW572" s="40">
        <f t="shared" ca="1" si="69"/>
        <v>1</v>
      </c>
      <c r="AX572" s="41">
        <f t="shared" ca="1" si="89"/>
        <v>0</v>
      </c>
      <c r="AY572" s="41">
        <f t="shared" ca="1" si="90"/>
        <v>0</v>
      </c>
      <c r="AZ572" s="42">
        <f t="shared" ca="1" si="91"/>
        <v>1</v>
      </c>
      <c r="BA572" s="47" t="str">
        <f t="shared" si="92"/>
        <v>C</v>
      </c>
      <c r="BB572" s="47">
        <f t="shared" si="93"/>
        <v>0</v>
      </c>
      <c r="BC572" s="47">
        <f t="shared" si="83"/>
        <v>0</v>
      </c>
      <c r="BD572" s="47">
        <f t="shared" si="84"/>
        <v>0</v>
      </c>
      <c r="BE572" s="47" t="e">
        <f t="shared" si="85"/>
        <v>#VALUE!</v>
      </c>
      <c r="BF572" s="47" t="e">
        <f t="shared" si="86"/>
        <v>#VALUE!</v>
      </c>
      <c r="BG572" s="47" t="e">
        <f t="shared" si="87"/>
        <v>#VALUE!</v>
      </c>
      <c r="BH572" s="47">
        <f>MATCH($BA572,NoteCommaRef!$B$4:$B$10,0)</f>
        <v>2</v>
      </c>
      <c r="BI572" s="47">
        <f>MATCH($BK572,NoteCommaRef!$H$4:$H$1000,0)</f>
        <v>11</v>
      </c>
      <c r="BJ572" s="47">
        <f>MATCH($BL572,NoteCommaRef!$H$4:$H$1000,0)</f>
        <v>11</v>
      </c>
      <c r="BK572" s="47">
        <f t="shared" si="70"/>
        <v>1</v>
      </c>
      <c r="BL572" s="47">
        <f t="shared" si="71"/>
        <v>1</v>
      </c>
      <c r="BM572" s="48">
        <f ca="1">IF(ISNA($BH572),1,OFFSET(NoteCommaRef!$E$3,$BH572,0))</f>
        <v>1</v>
      </c>
      <c r="BN572" s="48">
        <f t="shared" si="72"/>
        <v>1</v>
      </c>
      <c r="BO572" s="48">
        <f t="shared" si="73"/>
        <v>1</v>
      </c>
      <c r="BP572" s="48">
        <f t="shared" si="74"/>
        <v>1</v>
      </c>
      <c r="BQ572" s="48">
        <f ca="1">IF(ISNA($BI572),1,OFFSET(NoteCommaRef!$K$3,$BI572,0))</f>
        <v>1</v>
      </c>
      <c r="BR572" s="48">
        <f ca="1">IF(ISNA($BJ572),1,OFFSET(NoteCommaRef!$K$3,$BJ572,0))</f>
        <v>1</v>
      </c>
    </row>
    <row r="573" spans="2:70" x14ac:dyDescent="0.2">
      <c r="C573" s="1" t="str">
        <f t="shared" si="65"/>
        <v/>
      </c>
      <c r="D573" s="1">
        <f t="shared" si="66"/>
        <v>6</v>
      </c>
      <c r="E573" s="1">
        <f t="shared" si="75"/>
        <v>0.2</v>
      </c>
      <c r="F573" s="32">
        <f t="shared" ca="1" si="76"/>
        <v>256</v>
      </c>
      <c r="G573" s="1" t="str">
        <f t="shared" si="77"/>
        <v/>
      </c>
      <c r="H573" s="1">
        <f t="shared" ca="1" si="78"/>
        <v>20</v>
      </c>
      <c r="I573" s="1">
        <f t="shared" si="79"/>
        <v>1</v>
      </c>
      <c r="J573" s="1" t="str">
        <f t="shared" si="80"/>
        <v/>
      </c>
      <c r="K573" s="1" t="str">
        <f t="shared" si="81"/>
        <v/>
      </c>
      <c r="L573" s="1">
        <f ca="1">IF(COUNTBLANK($AO573),IF(COUNTBLANK($D573),"",OFFSET(ChannelSetup!$E$6,0,$D573-1)),$AO573)</f>
        <v>0</v>
      </c>
      <c r="M573" s="1">
        <f ca="1">IF(COUNTBLANK($AP573),IF(COUNTBLANK($D573),"",OFFSET(ChannelSetup!$E$7,0,$D573-1)),$AP573)</f>
        <v>0</v>
      </c>
      <c r="N573" s="1">
        <f ca="1">IF(COUNTBLANK($D573),"",IF(COUNTBLANK($AI573),OFFSET(ChannelSetup!$E$4,0,$D573-1),$AI573))</f>
        <v>0</v>
      </c>
      <c r="O573" s="1" t="str">
        <f t="shared" si="82"/>
        <v/>
      </c>
      <c r="Q573" s="32">
        <f t="shared" si="21"/>
        <v>6</v>
      </c>
      <c r="R573" s="32">
        <f t="shared" si="22"/>
        <v>1.0083333333333333</v>
      </c>
      <c r="S573" s="32">
        <f t="shared" si="23"/>
        <v>1.0083333333333333</v>
      </c>
      <c r="T573" s="32">
        <f t="shared" si="24"/>
        <v>1.0083333333333333</v>
      </c>
      <c r="U573" s="32">
        <f t="shared" si="25"/>
        <v>1.0083333333333333</v>
      </c>
      <c r="V573" s="32">
        <f t="shared" si="26"/>
        <v>1.0083333333333333</v>
      </c>
      <c r="W573" s="32">
        <f t="shared" si="27"/>
        <v>1</v>
      </c>
      <c r="X573" s="32">
        <f t="shared" si="28"/>
        <v>1</v>
      </c>
      <c r="Y573" s="32">
        <f t="shared" si="29"/>
        <v>1</v>
      </c>
      <c r="Z573" s="32">
        <f t="shared" si="30"/>
        <v>1</v>
      </c>
      <c r="AA573" s="32">
        <f t="shared" si="31"/>
        <v>1</v>
      </c>
      <c r="AB573" s="32">
        <f t="shared" si="32"/>
        <v>1</v>
      </c>
      <c r="AD573" s="64" t="s">
        <v>259</v>
      </c>
      <c r="AE573" s="52">
        <f t="shared" si="94"/>
        <v>6</v>
      </c>
      <c r="AF573" s="52">
        <f t="shared" si="95"/>
        <v>0.2</v>
      </c>
      <c r="AG573" s="61" t="s">
        <v>64</v>
      </c>
      <c r="AH573" s="62"/>
      <c r="AI573" s="61">
        <v>0</v>
      </c>
      <c r="AJ573" s="62"/>
      <c r="AK573" s="49">
        <f ca="1">OFFSET(ChannelSetup!$F$5,0,AE573-2)</f>
        <v>20</v>
      </c>
      <c r="AL573" s="62"/>
      <c r="AM573" s="60"/>
      <c r="AN573" s="60"/>
      <c r="AO573" s="60"/>
      <c r="AP573" s="60"/>
      <c r="AQ573" s="51"/>
      <c r="AT573" s="39" t="str">
        <f t="shared" si="88"/>
        <v/>
      </c>
      <c r="AU573" s="49" t="str">
        <f t="shared" si="67"/>
        <v>C4</v>
      </c>
      <c r="AV573" s="41">
        <f t="shared" ca="1" si="68"/>
        <v>256</v>
      </c>
      <c r="AW573" s="40">
        <f t="shared" ca="1" si="69"/>
        <v>1</v>
      </c>
      <c r="AX573" s="41">
        <f t="shared" ca="1" si="89"/>
        <v>0</v>
      </c>
      <c r="AY573" s="41">
        <f t="shared" ca="1" si="90"/>
        <v>0</v>
      </c>
      <c r="AZ573" s="42">
        <f t="shared" ca="1" si="91"/>
        <v>1</v>
      </c>
      <c r="BA573" s="47" t="str">
        <f t="shared" si="92"/>
        <v>C</v>
      </c>
      <c r="BB573" s="47">
        <f t="shared" si="93"/>
        <v>0</v>
      </c>
      <c r="BC573" s="47">
        <f t="shared" si="83"/>
        <v>0</v>
      </c>
      <c r="BD573" s="47">
        <f t="shared" si="84"/>
        <v>0</v>
      </c>
      <c r="BE573" s="47" t="e">
        <f t="shared" si="85"/>
        <v>#VALUE!</v>
      </c>
      <c r="BF573" s="47" t="e">
        <f t="shared" si="86"/>
        <v>#VALUE!</v>
      </c>
      <c r="BG573" s="47" t="e">
        <f t="shared" si="87"/>
        <v>#VALUE!</v>
      </c>
      <c r="BH573" s="47">
        <f>MATCH($BA573,NoteCommaRef!$B$4:$B$10,0)</f>
        <v>2</v>
      </c>
      <c r="BI573" s="47">
        <f>MATCH($BK573,NoteCommaRef!$H$4:$H$1000,0)</f>
        <v>11</v>
      </c>
      <c r="BJ573" s="47">
        <f>MATCH($BL573,NoteCommaRef!$H$4:$H$1000,0)</f>
        <v>11</v>
      </c>
      <c r="BK573" s="47">
        <f t="shared" si="70"/>
        <v>1</v>
      </c>
      <c r="BL573" s="47">
        <f t="shared" si="71"/>
        <v>1</v>
      </c>
      <c r="BM573" s="48">
        <f ca="1">IF(ISNA($BH573),1,OFFSET(NoteCommaRef!$E$3,$BH573,0))</f>
        <v>1</v>
      </c>
      <c r="BN573" s="48">
        <f t="shared" si="72"/>
        <v>1</v>
      </c>
      <c r="BO573" s="48">
        <f t="shared" si="73"/>
        <v>1</v>
      </c>
      <c r="BP573" s="48">
        <f t="shared" si="74"/>
        <v>1</v>
      </c>
      <c r="BQ573" s="48">
        <f ca="1">IF(ISNA($BI573),1,OFFSET(NoteCommaRef!$K$3,$BI573,0))</f>
        <v>1</v>
      </c>
      <c r="BR573" s="48">
        <f ca="1">IF(ISNA($BJ573),1,OFFSET(NoteCommaRef!$K$3,$BJ573,0))</f>
        <v>1</v>
      </c>
    </row>
    <row r="574" spans="2:70" x14ac:dyDescent="0.2">
      <c r="C574" s="1" t="str">
        <f t="shared" si="65"/>
        <v/>
      </c>
      <c r="D574" s="1">
        <f t="shared" si="66"/>
        <v>7</v>
      </c>
      <c r="E574" s="1">
        <f t="shared" si="75"/>
        <v>3</v>
      </c>
      <c r="F574" s="32">
        <f t="shared" ca="1" si="76"/>
        <v>256</v>
      </c>
      <c r="G574" s="1" t="str">
        <f t="shared" si="77"/>
        <v/>
      </c>
      <c r="H574" s="1">
        <f t="shared" ca="1" si="78"/>
        <v>7</v>
      </c>
      <c r="I574" s="1">
        <f t="shared" si="79"/>
        <v>1</v>
      </c>
      <c r="J574" s="1" t="str">
        <f t="shared" si="80"/>
        <v/>
      </c>
      <c r="K574" s="1" t="str">
        <f t="shared" si="81"/>
        <v/>
      </c>
      <c r="L574" s="1">
        <f ca="1">IF(COUNTBLANK($AO574),IF(COUNTBLANK($D574),"",OFFSET(ChannelSetup!$E$6,0,$D574-1)),$AO574)</f>
        <v>0</v>
      </c>
      <c r="M574" s="1">
        <f ca="1">IF(COUNTBLANK($AP574),IF(COUNTBLANK($D574),"",OFFSET(ChannelSetup!$E$7,0,$D574-1)),$AP574)</f>
        <v>0</v>
      </c>
      <c r="N574" s="1">
        <f ca="1">IF(COUNTBLANK($D574),"",IF(COUNTBLANK($AI574),OFFSET(ChannelSetup!$E$4,0,$D574-1),$AI574))</f>
        <v>0</v>
      </c>
      <c r="O574" s="1" t="str">
        <f t="shared" si="82"/>
        <v/>
      </c>
      <c r="Q574" s="32">
        <f t="shared" si="21"/>
        <v>6</v>
      </c>
      <c r="R574" s="32">
        <f t="shared" si="22"/>
        <v>1.0083333333333333</v>
      </c>
      <c r="S574" s="32">
        <f t="shared" si="23"/>
        <v>1.0083333333333333</v>
      </c>
      <c r="T574" s="32">
        <f t="shared" si="24"/>
        <v>1.0083333333333333</v>
      </c>
      <c r="U574" s="32">
        <f t="shared" si="25"/>
        <v>1.0083333333333333</v>
      </c>
      <c r="V574" s="32">
        <f t="shared" si="26"/>
        <v>1.0083333333333333</v>
      </c>
      <c r="W574" s="32">
        <f t="shared" si="27"/>
        <v>1.125</v>
      </c>
      <c r="X574" s="32">
        <f t="shared" si="28"/>
        <v>1</v>
      </c>
      <c r="Y574" s="32">
        <f t="shared" si="29"/>
        <v>1</v>
      </c>
      <c r="Z574" s="32">
        <f t="shared" si="30"/>
        <v>1</v>
      </c>
      <c r="AA574" s="32">
        <f t="shared" si="31"/>
        <v>1</v>
      </c>
      <c r="AB574" s="32">
        <f t="shared" si="32"/>
        <v>1</v>
      </c>
      <c r="AD574" s="64" t="s">
        <v>309</v>
      </c>
      <c r="AE574" s="52">
        <f t="shared" si="94"/>
        <v>7</v>
      </c>
      <c r="AF574" s="51">
        <v>3</v>
      </c>
      <c r="AG574" s="61" t="s">
        <v>64</v>
      </c>
      <c r="AH574" s="62"/>
      <c r="AI574" s="61">
        <v>0</v>
      </c>
      <c r="AJ574" s="62"/>
      <c r="AK574" s="49">
        <f ca="1">OFFSET(ChannelSetup!$F$5,0,AE574-2)</f>
        <v>7</v>
      </c>
      <c r="AL574" s="62"/>
      <c r="AM574" s="60"/>
      <c r="AN574" s="60"/>
      <c r="AO574" s="60"/>
      <c r="AP574" s="60"/>
      <c r="AQ574" s="51"/>
      <c r="AT574" s="39" t="str">
        <f t="shared" si="88"/>
        <v/>
      </c>
      <c r="AU574" s="49" t="str">
        <f t="shared" si="67"/>
        <v>C4</v>
      </c>
      <c r="AV574" s="41">
        <f t="shared" ca="1" si="68"/>
        <v>256</v>
      </c>
      <c r="AW574" s="40">
        <f t="shared" ca="1" si="69"/>
        <v>1</v>
      </c>
      <c r="AX574" s="41">
        <f t="shared" ca="1" si="89"/>
        <v>0</v>
      </c>
      <c r="AY574" s="41">
        <f t="shared" ca="1" si="90"/>
        <v>0</v>
      </c>
      <c r="AZ574" s="42">
        <f t="shared" ca="1" si="91"/>
        <v>1</v>
      </c>
      <c r="BA574" s="47" t="str">
        <f t="shared" si="92"/>
        <v>C</v>
      </c>
      <c r="BB574" s="47">
        <f t="shared" si="93"/>
        <v>0</v>
      </c>
      <c r="BC574" s="47">
        <f t="shared" si="83"/>
        <v>0</v>
      </c>
      <c r="BD574" s="47">
        <f t="shared" si="84"/>
        <v>0</v>
      </c>
      <c r="BE574" s="47" t="e">
        <f t="shared" si="85"/>
        <v>#VALUE!</v>
      </c>
      <c r="BF574" s="47" t="e">
        <f t="shared" si="86"/>
        <v>#VALUE!</v>
      </c>
      <c r="BG574" s="47" t="e">
        <f t="shared" si="87"/>
        <v>#VALUE!</v>
      </c>
      <c r="BH574" s="47">
        <f>MATCH($BA574,NoteCommaRef!$B$4:$B$10,0)</f>
        <v>2</v>
      </c>
      <c r="BI574" s="47">
        <f>MATCH($BK574,NoteCommaRef!$H$4:$H$1000,0)</f>
        <v>11</v>
      </c>
      <c r="BJ574" s="47">
        <f>MATCH($BL574,NoteCommaRef!$H$4:$H$1000,0)</f>
        <v>11</v>
      </c>
      <c r="BK574" s="47">
        <f t="shared" si="70"/>
        <v>1</v>
      </c>
      <c r="BL574" s="47">
        <f t="shared" si="71"/>
        <v>1</v>
      </c>
      <c r="BM574" s="48">
        <f ca="1">IF(ISNA($BH574),1,OFFSET(NoteCommaRef!$E$3,$BH574,0))</f>
        <v>1</v>
      </c>
      <c r="BN574" s="48">
        <f t="shared" si="72"/>
        <v>1</v>
      </c>
      <c r="BO574" s="48">
        <f t="shared" si="73"/>
        <v>1</v>
      </c>
      <c r="BP574" s="48">
        <f t="shared" si="74"/>
        <v>1</v>
      </c>
      <c r="BQ574" s="48">
        <f ca="1">IF(ISNA($BI574),1,OFFSET(NoteCommaRef!$K$3,$BI574,0))</f>
        <v>1</v>
      </c>
      <c r="BR574" s="48">
        <f ca="1">IF(ISNA($BJ574),1,OFFSET(NoteCommaRef!$K$3,$BJ574,0))</f>
        <v>1</v>
      </c>
    </row>
    <row r="575" spans="2:70" x14ac:dyDescent="0.2">
      <c r="C575" s="1" t="str">
        <f t="shared" ref="C575:C638" si="96">IF(COUNTBLANK($AQ575),"",$AQ575)</f>
        <v/>
      </c>
      <c r="D575" s="1">
        <f t="shared" ref="D575:D638" si="97">IF(COUNTBLANK($AE575),"",$AE575)</f>
        <v>8</v>
      </c>
      <c r="E575" s="1">
        <f t="shared" si="75"/>
        <v>3</v>
      </c>
      <c r="F575" s="32">
        <f t="shared" ca="1" si="76"/>
        <v>512</v>
      </c>
      <c r="G575" s="1" t="str">
        <f t="shared" si="77"/>
        <v/>
      </c>
      <c r="H575" s="1">
        <f t="shared" ca="1" si="78"/>
        <v>15</v>
      </c>
      <c r="I575" s="1">
        <f t="shared" si="79"/>
        <v>1</v>
      </c>
      <c r="J575" s="1" t="str">
        <f t="shared" si="80"/>
        <v/>
      </c>
      <c r="K575" s="1" t="str">
        <f t="shared" si="81"/>
        <v/>
      </c>
      <c r="L575" s="1">
        <f ca="1">IF(COUNTBLANK($AO575),IF(COUNTBLANK($D575),"",OFFSET(ChannelSetup!$E$6,0,$D575-1)),$AO575)</f>
        <v>0</v>
      </c>
      <c r="M575" s="1">
        <f ca="1">IF(COUNTBLANK($AP575),IF(COUNTBLANK($D575),"",OFFSET(ChannelSetup!$E$7,0,$D575-1)),$AP575)</f>
        <v>0</v>
      </c>
      <c r="N575" s="1">
        <f ca="1">IF(COUNTBLANK($D575),"",IF(COUNTBLANK($AI575),OFFSET(ChannelSetup!$E$4,0,$D575-1),$AI575))</f>
        <v>0</v>
      </c>
      <c r="O575" s="1" t="str">
        <f t="shared" si="82"/>
        <v/>
      </c>
      <c r="Q575" s="32">
        <f t="shared" si="21"/>
        <v>6</v>
      </c>
      <c r="R575" s="32">
        <f t="shared" si="22"/>
        <v>1.0083333333333333</v>
      </c>
      <c r="S575" s="32">
        <f t="shared" si="23"/>
        <v>1.0083333333333333</v>
      </c>
      <c r="T575" s="32">
        <f t="shared" si="24"/>
        <v>1.0083333333333333</v>
      </c>
      <c r="U575" s="32">
        <f t="shared" si="25"/>
        <v>1.0083333333333333</v>
      </c>
      <c r="V575" s="32">
        <f t="shared" si="26"/>
        <v>1.0083333333333333</v>
      </c>
      <c r="W575" s="32">
        <f t="shared" si="27"/>
        <v>1.125</v>
      </c>
      <c r="X575" s="32">
        <f t="shared" si="28"/>
        <v>1.125</v>
      </c>
      <c r="Y575" s="32">
        <f t="shared" si="29"/>
        <v>1</v>
      </c>
      <c r="Z575" s="32">
        <f t="shared" si="30"/>
        <v>1</v>
      </c>
      <c r="AA575" s="32">
        <f t="shared" si="31"/>
        <v>1</v>
      </c>
      <c r="AB575" s="32">
        <f t="shared" si="32"/>
        <v>1</v>
      </c>
      <c r="AD575" s="64" t="s">
        <v>314</v>
      </c>
      <c r="AE575" s="52">
        <f t="shared" si="94"/>
        <v>8</v>
      </c>
      <c r="AF575" s="52">
        <f t="shared" si="95"/>
        <v>3</v>
      </c>
      <c r="AG575" s="61" t="s">
        <v>269</v>
      </c>
      <c r="AH575" s="62"/>
      <c r="AI575" s="61">
        <v>0</v>
      </c>
      <c r="AJ575" s="62"/>
      <c r="AK575" s="49">
        <f ca="1">OFFSET(ChannelSetup!$F$5,0,AE575-2)</f>
        <v>15</v>
      </c>
      <c r="AL575" s="62"/>
      <c r="AM575" s="60"/>
      <c r="AN575" s="60"/>
      <c r="AO575" s="60"/>
      <c r="AP575" s="60"/>
      <c r="AQ575" s="51"/>
      <c r="AT575" s="39" t="str">
        <f t="shared" si="88"/>
        <v/>
      </c>
      <c r="AU575" s="49" t="str">
        <f t="shared" si="67"/>
        <v>C5</v>
      </c>
      <c r="AV575" s="41">
        <f t="shared" ca="1" si="68"/>
        <v>512</v>
      </c>
      <c r="AW575" s="40">
        <f t="shared" ca="1" si="69"/>
        <v>2</v>
      </c>
      <c r="AX575" s="41">
        <f t="shared" ca="1" si="89"/>
        <v>1200</v>
      </c>
      <c r="AY575" s="41">
        <f t="shared" ca="1" si="90"/>
        <v>0</v>
      </c>
      <c r="AZ575" s="42">
        <f t="shared" ca="1" si="91"/>
        <v>2</v>
      </c>
      <c r="BA575" s="47" t="str">
        <f t="shared" si="92"/>
        <v>C</v>
      </c>
      <c r="BB575" s="47">
        <f t="shared" si="93"/>
        <v>1</v>
      </c>
      <c r="BC575" s="47">
        <f t="shared" si="83"/>
        <v>0</v>
      </c>
      <c r="BD575" s="47">
        <f t="shared" si="84"/>
        <v>0</v>
      </c>
      <c r="BE575" s="47" t="e">
        <f t="shared" si="85"/>
        <v>#VALUE!</v>
      </c>
      <c r="BF575" s="47" t="e">
        <f t="shared" si="86"/>
        <v>#VALUE!</v>
      </c>
      <c r="BG575" s="47" t="e">
        <f t="shared" si="87"/>
        <v>#VALUE!</v>
      </c>
      <c r="BH575" s="47">
        <f>MATCH($BA575,NoteCommaRef!$B$4:$B$10,0)</f>
        <v>2</v>
      </c>
      <c r="BI575" s="47">
        <f>MATCH($BK575,NoteCommaRef!$H$4:$H$1000,0)</f>
        <v>11</v>
      </c>
      <c r="BJ575" s="47">
        <f>MATCH($BL575,NoteCommaRef!$H$4:$H$1000,0)</f>
        <v>11</v>
      </c>
      <c r="BK575" s="47">
        <f t="shared" si="70"/>
        <v>1</v>
      </c>
      <c r="BL575" s="47">
        <f t="shared" si="71"/>
        <v>1</v>
      </c>
      <c r="BM575" s="48">
        <f ca="1">IF(ISNA($BH575),1,OFFSET(NoteCommaRef!$E$3,$BH575,0))</f>
        <v>1</v>
      </c>
      <c r="BN575" s="48">
        <f t="shared" si="72"/>
        <v>2</v>
      </c>
      <c r="BO575" s="48">
        <f t="shared" si="73"/>
        <v>1</v>
      </c>
      <c r="BP575" s="48">
        <f t="shared" si="74"/>
        <v>1</v>
      </c>
      <c r="BQ575" s="48">
        <f ca="1">IF(ISNA($BI575),1,OFFSET(NoteCommaRef!$K$3,$BI575,0))</f>
        <v>1</v>
      </c>
      <c r="BR575" s="48">
        <f ca="1">IF(ISNA($BJ575),1,OFFSET(NoteCommaRef!$K$3,$BJ575,0))</f>
        <v>1</v>
      </c>
    </row>
    <row r="576" spans="2:70" x14ac:dyDescent="0.2">
      <c r="C576" s="1" t="str">
        <f t="shared" si="96"/>
        <v/>
      </c>
      <c r="D576" s="1">
        <f t="shared" si="97"/>
        <v>9</v>
      </c>
      <c r="E576" s="1">
        <f t="shared" si="75"/>
        <v>3</v>
      </c>
      <c r="F576" s="32">
        <f t="shared" ca="1" si="76"/>
        <v>512</v>
      </c>
      <c r="G576" s="1" t="str">
        <f t="shared" si="77"/>
        <v/>
      </c>
      <c r="H576" s="1">
        <f t="shared" ca="1" si="78"/>
        <v>20</v>
      </c>
      <c r="I576" s="1">
        <f t="shared" si="79"/>
        <v>1</v>
      </c>
      <c r="J576" s="1" t="str">
        <f t="shared" si="80"/>
        <v/>
      </c>
      <c r="K576" s="1" t="str">
        <f t="shared" si="81"/>
        <v/>
      </c>
      <c r="L576" s="1">
        <f ca="1">IF(COUNTBLANK($AO576),IF(COUNTBLANK($D576),"",OFFSET(ChannelSetup!$E$6,0,$D576-1)),$AO576)</f>
        <v>0</v>
      </c>
      <c r="M576" s="1">
        <f ca="1">IF(COUNTBLANK($AP576),IF(COUNTBLANK($D576),"",OFFSET(ChannelSetup!$E$7,0,$D576-1)),$AP576)</f>
        <v>0</v>
      </c>
      <c r="N576" s="1">
        <f ca="1">IF(COUNTBLANK($D576),"",IF(COUNTBLANK($AI576),OFFSET(ChannelSetup!$E$4,0,$D576-1),$AI576))</f>
        <v>0</v>
      </c>
      <c r="O576" s="1" t="str">
        <f t="shared" si="82"/>
        <v/>
      </c>
      <c r="Q576" s="32">
        <f t="shared" si="21"/>
        <v>6</v>
      </c>
      <c r="R576" s="32">
        <f t="shared" si="22"/>
        <v>1.0083333333333333</v>
      </c>
      <c r="S576" s="32">
        <f t="shared" si="23"/>
        <v>1.0083333333333333</v>
      </c>
      <c r="T576" s="32">
        <f t="shared" si="24"/>
        <v>1.0083333333333333</v>
      </c>
      <c r="U576" s="32">
        <f t="shared" si="25"/>
        <v>1.0083333333333333</v>
      </c>
      <c r="V576" s="32">
        <f t="shared" si="26"/>
        <v>1.0083333333333333</v>
      </c>
      <c r="W576" s="32">
        <f t="shared" si="27"/>
        <v>1.125</v>
      </c>
      <c r="X576" s="32">
        <f t="shared" si="28"/>
        <v>1.125</v>
      </c>
      <c r="Y576" s="32">
        <f t="shared" si="29"/>
        <v>1.125</v>
      </c>
      <c r="Z576" s="32">
        <f t="shared" si="30"/>
        <v>1</v>
      </c>
      <c r="AA576" s="32">
        <f t="shared" si="31"/>
        <v>1</v>
      </c>
      <c r="AB576" s="32">
        <f t="shared" si="32"/>
        <v>1</v>
      </c>
      <c r="AD576" s="64" t="s">
        <v>311</v>
      </c>
      <c r="AE576" s="52">
        <f t="shared" si="94"/>
        <v>9</v>
      </c>
      <c r="AF576" s="52">
        <f t="shared" si="95"/>
        <v>3</v>
      </c>
      <c r="AG576" s="61" t="s">
        <v>269</v>
      </c>
      <c r="AH576" s="62"/>
      <c r="AI576" s="61">
        <v>0</v>
      </c>
      <c r="AJ576" s="62"/>
      <c r="AK576" s="49">
        <f ca="1">OFFSET(ChannelSetup!$F$5,0,AE576-2)</f>
        <v>20</v>
      </c>
      <c r="AL576" s="62"/>
      <c r="AM576" s="60"/>
      <c r="AN576" s="60"/>
      <c r="AO576" s="60"/>
      <c r="AP576" s="60"/>
      <c r="AQ576" s="51"/>
      <c r="AT576" s="39" t="str">
        <f t="shared" si="88"/>
        <v/>
      </c>
      <c r="AU576" s="49" t="str">
        <f t="shared" si="67"/>
        <v>C5</v>
      </c>
      <c r="AV576" s="41">
        <f t="shared" ca="1" si="68"/>
        <v>512</v>
      </c>
      <c r="AW576" s="40">
        <f t="shared" ca="1" si="69"/>
        <v>2</v>
      </c>
      <c r="AX576" s="41">
        <f t="shared" ca="1" si="89"/>
        <v>1200</v>
      </c>
      <c r="AY576" s="41">
        <f t="shared" ca="1" si="90"/>
        <v>0</v>
      </c>
      <c r="AZ576" s="42">
        <f t="shared" ca="1" si="91"/>
        <v>2</v>
      </c>
      <c r="BA576" s="47" t="str">
        <f t="shared" si="92"/>
        <v>C</v>
      </c>
      <c r="BB576" s="47">
        <f t="shared" si="93"/>
        <v>1</v>
      </c>
      <c r="BC576" s="47">
        <f t="shared" si="83"/>
        <v>0</v>
      </c>
      <c r="BD576" s="47">
        <f t="shared" si="84"/>
        <v>0</v>
      </c>
      <c r="BE576" s="47" t="e">
        <f t="shared" si="85"/>
        <v>#VALUE!</v>
      </c>
      <c r="BF576" s="47" t="e">
        <f t="shared" si="86"/>
        <v>#VALUE!</v>
      </c>
      <c r="BG576" s="47" t="e">
        <f t="shared" si="87"/>
        <v>#VALUE!</v>
      </c>
      <c r="BH576" s="47">
        <f>MATCH($BA576,NoteCommaRef!$B$4:$B$10,0)</f>
        <v>2</v>
      </c>
      <c r="BI576" s="47">
        <f>MATCH($BK576,NoteCommaRef!$H$4:$H$1000,0)</f>
        <v>11</v>
      </c>
      <c r="BJ576" s="47">
        <f>MATCH($BL576,NoteCommaRef!$H$4:$H$1000,0)</f>
        <v>11</v>
      </c>
      <c r="BK576" s="47">
        <f t="shared" si="70"/>
        <v>1</v>
      </c>
      <c r="BL576" s="47">
        <f t="shared" si="71"/>
        <v>1</v>
      </c>
      <c r="BM576" s="48">
        <f ca="1">IF(ISNA($BH576),1,OFFSET(NoteCommaRef!$E$3,$BH576,0))</f>
        <v>1</v>
      </c>
      <c r="BN576" s="48">
        <f t="shared" si="72"/>
        <v>2</v>
      </c>
      <c r="BO576" s="48">
        <f t="shared" si="73"/>
        <v>1</v>
      </c>
      <c r="BP576" s="48">
        <f t="shared" si="74"/>
        <v>1</v>
      </c>
      <c r="BQ576" s="48">
        <f ca="1">IF(ISNA($BI576),1,OFFSET(NoteCommaRef!$K$3,$BI576,0))</f>
        <v>1</v>
      </c>
      <c r="BR576" s="48">
        <f ca="1">IF(ISNA($BJ576),1,OFFSET(NoteCommaRef!$K$3,$BJ576,0))</f>
        <v>1</v>
      </c>
    </row>
    <row r="577" spans="3:70" x14ac:dyDescent="0.2">
      <c r="C577" s="1" t="str">
        <f t="shared" si="96"/>
        <v/>
      </c>
      <c r="D577" s="1">
        <f t="shared" si="97"/>
        <v>10</v>
      </c>
      <c r="E577" s="1">
        <f t="shared" si="75"/>
        <v>3</v>
      </c>
      <c r="F577" s="32">
        <f t="shared" ca="1" si="76"/>
        <v>512</v>
      </c>
      <c r="G577" s="1" t="str">
        <f t="shared" si="77"/>
        <v/>
      </c>
      <c r="H577" s="1">
        <f t="shared" ca="1" si="78"/>
        <v>17</v>
      </c>
      <c r="I577" s="1">
        <f t="shared" si="79"/>
        <v>1</v>
      </c>
      <c r="J577" s="1" t="str">
        <f t="shared" si="80"/>
        <v/>
      </c>
      <c r="K577" s="1" t="str">
        <f t="shared" si="81"/>
        <v/>
      </c>
      <c r="L577" s="1">
        <f ca="1">IF(COUNTBLANK($AO577),IF(COUNTBLANK($D577),"",OFFSET(ChannelSetup!$E$6,0,$D577-1)),$AO577)</f>
        <v>0</v>
      </c>
      <c r="M577" s="1">
        <f ca="1">IF(COUNTBLANK($AP577),IF(COUNTBLANK($D577),"",OFFSET(ChannelSetup!$E$7,0,$D577-1)),$AP577)</f>
        <v>0</v>
      </c>
      <c r="N577" s="1">
        <f ca="1">IF(COUNTBLANK($D577),"",IF(COUNTBLANK($AI577),OFFSET(ChannelSetup!$E$4,0,$D577-1),$AI577))</f>
        <v>0</v>
      </c>
      <c r="O577" s="1" t="str">
        <f t="shared" si="82"/>
        <v/>
      </c>
      <c r="Q577" s="32">
        <f t="shared" si="21"/>
        <v>6</v>
      </c>
      <c r="R577" s="32">
        <f t="shared" si="22"/>
        <v>1.0083333333333333</v>
      </c>
      <c r="S577" s="32">
        <f t="shared" si="23"/>
        <v>1.0083333333333333</v>
      </c>
      <c r="T577" s="32">
        <f t="shared" si="24"/>
        <v>1.0083333333333333</v>
      </c>
      <c r="U577" s="32">
        <f t="shared" si="25"/>
        <v>1.0083333333333333</v>
      </c>
      <c r="V577" s="32">
        <f t="shared" si="26"/>
        <v>1.0083333333333333</v>
      </c>
      <c r="W577" s="32">
        <f t="shared" si="27"/>
        <v>1.125</v>
      </c>
      <c r="X577" s="32">
        <f t="shared" si="28"/>
        <v>1.125</v>
      </c>
      <c r="Y577" s="32">
        <f t="shared" si="29"/>
        <v>1.125</v>
      </c>
      <c r="Z577" s="32">
        <f t="shared" si="30"/>
        <v>1.125</v>
      </c>
      <c r="AA577" s="32">
        <f t="shared" si="31"/>
        <v>1</v>
      </c>
      <c r="AB577" s="32">
        <f t="shared" si="32"/>
        <v>1</v>
      </c>
      <c r="AD577" s="64" t="s">
        <v>313</v>
      </c>
      <c r="AE577" s="52">
        <f t="shared" si="94"/>
        <v>10</v>
      </c>
      <c r="AF577" s="52">
        <f t="shared" si="95"/>
        <v>3</v>
      </c>
      <c r="AG577" s="61" t="s">
        <v>269</v>
      </c>
      <c r="AH577" s="62"/>
      <c r="AI577" s="61">
        <v>0</v>
      </c>
      <c r="AJ577" s="62"/>
      <c r="AK577" s="49">
        <f ca="1">OFFSET(ChannelSetup!$F$5,0,AE577-2)</f>
        <v>17</v>
      </c>
      <c r="AL577" s="62"/>
      <c r="AM577" s="60"/>
      <c r="AN577" s="60"/>
      <c r="AO577" s="60"/>
      <c r="AP577" s="60"/>
      <c r="AQ577" s="51"/>
      <c r="AT577" s="39" t="str">
        <f t="shared" si="88"/>
        <v/>
      </c>
      <c r="AU577" s="49" t="str">
        <f t="shared" si="67"/>
        <v>C5</v>
      </c>
      <c r="AV577" s="41">
        <f t="shared" ca="1" si="68"/>
        <v>512</v>
      </c>
      <c r="AW577" s="40">
        <f t="shared" ca="1" si="69"/>
        <v>2</v>
      </c>
      <c r="AX577" s="41">
        <f t="shared" ca="1" si="89"/>
        <v>1200</v>
      </c>
      <c r="AY577" s="41">
        <f t="shared" ca="1" si="90"/>
        <v>0</v>
      </c>
      <c r="AZ577" s="42">
        <f t="shared" ca="1" si="91"/>
        <v>2</v>
      </c>
      <c r="BA577" s="47" t="str">
        <f t="shared" si="92"/>
        <v>C</v>
      </c>
      <c r="BB577" s="47">
        <f t="shared" si="93"/>
        <v>1</v>
      </c>
      <c r="BC577" s="47">
        <f t="shared" si="83"/>
        <v>0</v>
      </c>
      <c r="BD577" s="47">
        <f t="shared" si="84"/>
        <v>0</v>
      </c>
      <c r="BE577" s="47" t="e">
        <f t="shared" si="85"/>
        <v>#VALUE!</v>
      </c>
      <c r="BF577" s="47" t="e">
        <f t="shared" si="86"/>
        <v>#VALUE!</v>
      </c>
      <c r="BG577" s="47" t="e">
        <f t="shared" si="87"/>
        <v>#VALUE!</v>
      </c>
      <c r="BH577" s="47">
        <f>MATCH($BA577,NoteCommaRef!$B$4:$B$10,0)</f>
        <v>2</v>
      </c>
      <c r="BI577" s="47">
        <f>MATCH($BK577,NoteCommaRef!$H$4:$H$1000,0)</f>
        <v>11</v>
      </c>
      <c r="BJ577" s="47">
        <f>MATCH($BL577,NoteCommaRef!$H$4:$H$1000,0)</f>
        <v>11</v>
      </c>
      <c r="BK577" s="47">
        <f t="shared" si="70"/>
        <v>1</v>
      </c>
      <c r="BL577" s="47">
        <f t="shared" si="71"/>
        <v>1</v>
      </c>
      <c r="BM577" s="48">
        <f ca="1">IF(ISNA($BH577),1,OFFSET(NoteCommaRef!$E$3,$BH577,0))</f>
        <v>1</v>
      </c>
      <c r="BN577" s="48">
        <f t="shared" si="72"/>
        <v>2</v>
      </c>
      <c r="BO577" s="48">
        <f t="shared" si="73"/>
        <v>1</v>
      </c>
      <c r="BP577" s="48">
        <f t="shared" si="74"/>
        <v>1</v>
      </c>
      <c r="BQ577" s="48">
        <f ca="1">IF(ISNA($BI577),1,OFFSET(NoteCommaRef!$K$3,$BI577,0))</f>
        <v>1</v>
      </c>
      <c r="BR577" s="48">
        <f ca="1">IF(ISNA($BJ577),1,OFFSET(NoteCommaRef!$K$3,$BJ577,0))</f>
        <v>1</v>
      </c>
    </row>
    <row r="578" spans="3:70" x14ac:dyDescent="0.2">
      <c r="C578" s="1" t="str">
        <f t="shared" si="96"/>
        <v/>
      </c>
      <c r="D578" s="1">
        <f t="shared" si="97"/>
        <v>11</v>
      </c>
      <c r="E578" s="1">
        <f t="shared" si="75"/>
        <v>3</v>
      </c>
      <c r="F578" s="32">
        <f t="shared" ca="1" si="76"/>
        <v>1024</v>
      </c>
      <c r="G578" s="1" t="str">
        <f t="shared" si="77"/>
        <v/>
      </c>
      <c r="H578" s="1">
        <f t="shared" ca="1" si="78"/>
        <v>18</v>
      </c>
      <c r="I578" s="1">
        <f t="shared" si="79"/>
        <v>1</v>
      </c>
      <c r="J578" s="1" t="str">
        <f t="shared" si="80"/>
        <v/>
      </c>
      <c r="K578" s="1" t="str">
        <f t="shared" si="81"/>
        <v/>
      </c>
      <c r="L578" s="1">
        <f ca="1">IF(COUNTBLANK($AO578),IF(COUNTBLANK($D578),"",OFFSET(ChannelSetup!$E$6,0,$D578-1)),$AO578)</f>
        <v>0</v>
      </c>
      <c r="M578" s="1">
        <f ca="1">IF(COUNTBLANK($AP578),IF(COUNTBLANK($D578),"",OFFSET(ChannelSetup!$E$7,0,$D578-1)),$AP578)</f>
        <v>0</v>
      </c>
      <c r="N578" s="1">
        <f ca="1">IF(COUNTBLANK($D578),"",IF(COUNTBLANK($AI578),OFFSET(ChannelSetup!$E$4,0,$D578-1),$AI578))</f>
        <v>0</v>
      </c>
      <c r="O578" s="1" t="str">
        <f t="shared" si="82"/>
        <v/>
      </c>
      <c r="Q578" s="32">
        <f t="shared" si="21"/>
        <v>6</v>
      </c>
      <c r="R578" s="32">
        <f t="shared" si="22"/>
        <v>1.0083333333333333</v>
      </c>
      <c r="S578" s="32">
        <f t="shared" si="23"/>
        <v>1.0083333333333333</v>
      </c>
      <c r="T578" s="32">
        <f t="shared" si="24"/>
        <v>1.0083333333333333</v>
      </c>
      <c r="U578" s="32">
        <f t="shared" si="25"/>
        <v>1.0083333333333333</v>
      </c>
      <c r="V578" s="32">
        <f t="shared" si="26"/>
        <v>1.0083333333333333</v>
      </c>
      <c r="W578" s="32">
        <f t="shared" si="27"/>
        <v>1.125</v>
      </c>
      <c r="X578" s="32">
        <f t="shared" si="28"/>
        <v>1.125</v>
      </c>
      <c r="Y578" s="32">
        <f t="shared" si="29"/>
        <v>1.125</v>
      </c>
      <c r="Z578" s="32">
        <f t="shared" si="30"/>
        <v>1.125</v>
      </c>
      <c r="AA578" s="32">
        <f t="shared" si="31"/>
        <v>1.125</v>
      </c>
      <c r="AB578" s="32">
        <f t="shared" si="32"/>
        <v>1</v>
      </c>
      <c r="AD578" s="64" t="s">
        <v>300</v>
      </c>
      <c r="AE578" s="52">
        <f t="shared" si="94"/>
        <v>11</v>
      </c>
      <c r="AF578" s="52">
        <f t="shared" si="95"/>
        <v>3</v>
      </c>
      <c r="AG578" s="61" t="s">
        <v>134</v>
      </c>
      <c r="AH578" s="62"/>
      <c r="AI578" s="61">
        <v>0</v>
      </c>
      <c r="AJ578" s="62"/>
      <c r="AK578" s="49">
        <f ca="1">OFFSET(ChannelSetup!$F$5,0,AE578-2)</f>
        <v>18</v>
      </c>
      <c r="AL578" s="62"/>
      <c r="AM578" s="60"/>
      <c r="AN578" s="60"/>
      <c r="AO578" s="60"/>
      <c r="AP578" s="60"/>
      <c r="AQ578" s="51"/>
      <c r="AT578" s="39" t="str">
        <f t="shared" si="88"/>
        <v/>
      </c>
      <c r="AU578" s="49" t="str">
        <f t="shared" si="67"/>
        <v>C6</v>
      </c>
      <c r="AV578" s="41">
        <f t="shared" ca="1" si="68"/>
        <v>1024</v>
      </c>
      <c r="AW578" s="40">
        <f t="shared" ca="1" si="69"/>
        <v>4</v>
      </c>
      <c r="AX578" s="41">
        <f t="shared" ca="1" si="89"/>
        <v>2400</v>
      </c>
      <c r="AY578" s="41">
        <f t="shared" ca="1" si="90"/>
        <v>0</v>
      </c>
      <c r="AZ578" s="42">
        <f t="shared" ca="1" si="91"/>
        <v>4</v>
      </c>
      <c r="BA578" s="47" t="str">
        <f t="shared" si="92"/>
        <v>C</v>
      </c>
      <c r="BB578" s="47">
        <f t="shared" si="93"/>
        <v>2</v>
      </c>
      <c r="BC578" s="47">
        <f t="shared" si="83"/>
        <v>0</v>
      </c>
      <c r="BD578" s="47">
        <f t="shared" si="84"/>
        <v>0</v>
      </c>
      <c r="BE578" s="47" t="e">
        <f t="shared" si="85"/>
        <v>#VALUE!</v>
      </c>
      <c r="BF578" s="47" t="e">
        <f t="shared" si="86"/>
        <v>#VALUE!</v>
      </c>
      <c r="BG578" s="47" t="e">
        <f t="shared" si="87"/>
        <v>#VALUE!</v>
      </c>
      <c r="BH578" s="47">
        <f>MATCH($BA578,NoteCommaRef!$B$4:$B$10,0)</f>
        <v>2</v>
      </c>
      <c r="BI578" s="47">
        <f>MATCH($BK578,NoteCommaRef!$H$4:$H$1000,0)</f>
        <v>11</v>
      </c>
      <c r="BJ578" s="47">
        <f>MATCH($BL578,NoteCommaRef!$H$4:$H$1000,0)</f>
        <v>11</v>
      </c>
      <c r="BK578" s="47">
        <f t="shared" si="70"/>
        <v>1</v>
      </c>
      <c r="BL578" s="47">
        <f t="shared" si="71"/>
        <v>1</v>
      </c>
      <c r="BM578" s="48">
        <f ca="1">IF(ISNA($BH578),1,OFFSET(NoteCommaRef!$E$3,$BH578,0))</f>
        <v>1</v>
      </c>
      <c r="BN578" s="48">
        <f t="shared" si="72"/>
        <v>4</v>
      </c>
      <c r="BO578" s="48">
        <f t="shared" si="73"/>
        <v>1</v>
      </c>
      <c r="BP578" s="48">
        <f t="shared" si="74"/>
        <v>1</v>
      </c>
      <c r="BQ578" s="48">
        <f ca="1">IF(ISNA($BI578),1,OFFSET(NoteCommaRef!$K$3,$BI578,0))</f>
        <v>1</v>
      </c>
      <c r="BR578" s="48">
        <f ca="1">IF(ISNA($BJ578),1,OFFSET(NoteCommaRef!$K$3,$BJ578,0))</f>
        <v>1</v>
      </c>
    </row>
    <row r="579" spans="3:70" x14ac:dyDescent="0.2">
      <c r="C579" s="1" t="str">
        <f t="shared" si="96"/>
        <v/>
      </c>
      <c r="D579" s="1">
        <f t="shared" si="97"/>
        <v>12</v>
      </c>
      <c r="E579" s="1">
        <f t="shared" si="75"/>
        <v>3</v>
      </c>
      <c r="F579" s="32">
        <f t="shared" ca="1" si="76"/>
        <v>1024</v>
      </c>
      <c r="G579" s="1" t="str">
        <f t="shared" si="77"/>
        <v/>
      </c>
      <c r="H579" s="1">
        <f t="shared" ca="1" si="78"/>
        <v>19</v>
      </c>
      <c r="I579" s="1">
        <f t="shared" si="79"/>
        <v>1</v>
      </c>
      <c r="J579" s="1" t="str">
        <f t="shared" si="80"/>
        <v/>
      </c>
      <c r="K579" s="1" t="str">
        <f t="shared" si="81"/>
        <v/>
      </c>
      <c r="L579" s="1">
        <f ca="1">IF(COUNTBLANK($AO579),IF(COUNTBLANK($D579),"",OFFSET(ChannelSetup!$E$6,0,$D579-1)),$AO579)</f>
        <v>0</v>
      </c>
      <c r="M579" s="1">
        <f ca="1">IF(COUNTBLANK($AP579),IF(COUNTBLANK($D579),"",OFFSET(ChannelSetup!$E$7,0,$D579-1)),$AP579)</f>
        <v>0</v>
      </c>
      <c r="N579" s="1">
        <f ca="1">IF(COUNTBLANK($D579),"",IF(COUNTBLANK($AI579),OFFSET(ChannelSetup!$E$4,0,$D579-1),$AI579))</f>
        <v>0</v>
      </c>
      <c r="O579" s="1" t="str">
        <f t="shared" si="82"/>
        <v/>
      </c>
      <c r="Q579" s="32">
        <f t="shared" ref="Q579:Q642" si="98">Q578+IF($D579=Q$3,IF(COUNTBLANK($E579),0,$E579/$AF$2),0)</f>
        <v>6</v>
      </c>
      <c r="R579" s="32">
        <f t="shared" ref="R579:R642" si="99">R578+IF($D579=R$3,IF(COUNTBLANK($E579),0,$E579/$AF$2),0)</f>
        <v>1.0083333333333333</v>
      </c>
      <c r="S579" s="32">
        <f t="shared" ref="S579:S642" si="100">S578+IF($D579=S$3,IF(COUNTBLANK($E579),0,$E579/$AF$2),0)</f>
        <v>1.0083333333333333</v>
      </c>
      <c r="T579" s="32">
        <f t="shared" ref="T579:T642" si="101">T578+IF($D579=T$3,IF(COUNTBLANK($E579),0,$E579/$AF$2),0)</f>
        <v>1.0083333333333333</v>
      </c>
      <c r="U579" s="32">
        <f t="shared" ref="U579:U642" si="102">U578+IF($D579=U$3,IF(COUNTBLANK($E579),0,$E579/$AF$2),0)</f>
        <v>1.0083333333333333</v>
      </c>
      <c r="V579" s="32">
        <f t="shared" ref="V579:V642" si="103">V578+IF($D579=V$3,IF(COUNTBLANK($E579),0,$E579/$AF$2),0)</f>
        <v>1.0083333333333333</v>
      </c>
      <c r="W579" s="32">
        <f t="shared" ref="W579:W642" si="104">W578+IF($D579=W$3,IF(COUNTBLANK($E579),0,$E579/$AF$2),0)</f>
        <v>1.125</v>
      </c>
      <c r="X579" s="32">
        <f t="shared" ref="X579:X642" si="105">X578+IF($D579=X$3,IF(COUNTBLANK($E579),0,$E579/$AF$2),0)</f>
        <v>1.125</v>
      </c>
      <c r="Y579" s="32">
        <f t="shared" ref="Y579:Y642" si="106">Y578+IF($D579=Y$3,IF(COUNTBLANK($E579),0,$E579/$AF$2),0)</f>
        <v>1.125</v>
      </c>
      <c r="Z579" s="32">
        <f t="shared" ref="Z579:Z642" si="107">Z578+IF($D579=Z$3,IF(COUNTBLANK($E579),0,$E579/$AF$2),0)</f>
        <v>1.125</v>
      </c>
      <c r="AA579" s="32">
        <f t="shared" ref="AA579:AA642" si="108">AA578+IF($D579=AA$3,IF(COUNTBLANK($E579),0,$E579/$AF$2),0)</f>
        <v>1.125</v>
      </c>
      <c r="AB579" s="32">
        <f t="shared" ref="AB579:AB642" si="109">AB578+IF($D579=AB$3,IF(COUNTBLANK($E579),0,$E579/$AF$2),0)</f>
        <v>1.125</v>
      </c>
      <c r="AD579" s="64" t="s">
        <v>315</v>
      </c>
      <c r="AE579" s="52">
        <f t="shared" si="94"/>
        <v>12</v>
      </c>
      <c r="AF579" s="52">
        <f t="shared" si="95"/>
        <v>3</v>
      </c>
      <c r="AG579" s="61" t="s">
        <v>134</v>
      </c>
      <c r="AH579" s="62"/>
      <c r="AI579" s="61">
        <v>0</v>
      </c>
      <c r="AJ579" s="62"/>
      <c r="AK579" s="49">
        <f ca="1">OFFSET(ChannelSetup!$F$5,0,AE579-2)</f>
        <v>19</v>
      </c>
      <c r="AL579" s="62"/>
      <c r="AM579" s="60"/>
      <c r="AN579" s="60"/>
      <c r="AO579" s="60"/>
      <c r="AP579" s="60"/>
      <c r="AQ579" s="51"/>
      <c r="AT579" s="39" t="str">
        <f t="shared" si="88"/>
        <v/>
      </c>
      <c r="AU579" s="49" t="str">
        <f t="shared" si="67"/>
        <v>C6</v>
      </c>
      <c r="AV579" s="41">
        <f t="shared" ca="1" si="68"/>
        <v>1024</v>
      </c>
      <c r="AW579" s="40">
        <f t="shared" ca="1" si="69"/>
        <v>4</v>
      </c>
      <c r="AX579" s="41">
        <f t="shared" ca="1" si="89"/>
        <v>2400</v>
      </c>
      <c r="AY579" s="41">
        <f t="shared" ca="1" si="90"/>
        <v>0</v>
      </c>
      <c r="AZ579" s="42">
        <f t="shared" ca="1" si="91"/>
        <v>4</v>
      </c>
      <c r="BA579" s="47" t="str">
        <f t="shared" si="92"/>
        <v>C</v>
      </c>
      <c r="BB579" s="47">
        <f t="shared" si="93"/>
        <v>2</v>
      </c>
      <c r="BC579" s="47">
        <f t="shared" si="83"/>
        <v>0</v>
      </c>
      <c r="BD579" s="47">
        <f t="shared" si="84"/>
        <v>0</v>
      </c>
      <c r="BE579" s="47" t="e">
        <f t="shared" si="85"/>
        <v>#VALUE!</v>
      </c>
      <c r="BF579" s="47" t="e">
        <f t="shared" si="86"/>
        <v>#VALUE!</v>
      </c>
      <c r="BG579" s="47" t="e">
        <f t="shared" si="87"/>
        <v>#VALUE!</v>
      </c>
      <c r="BH579" s="47">
        <f>MATCH($BA579,NoteCommaRef!$B$4:$B$10,0)</f>
        <v>2</v>
      </c>
      <c r="BI579" s="47">
        <f>MATCH($BK579,NoteCommaRef!$H$4:$H$1000,0)</f>
        <v>11</v>
      </c>
      <c r="BJ579" s="47">
        <f>MATCH($BL579,NoteCommaRef!$H$4:$H$1000,0)</f>
        <v>11</v>
      </c>
      <c r="BK579" s="47">
        <f t="shared" si="70"/>
        <v>1</v>
      </c>
      <c r="BL579" s="47">
        <f t="shared" si="71"/>
        <v>1</v>
      </c>
      <c r="BM579" s="48">
        <f ca="1">IF(ISNA($BH579),1,OFFSET(NoteCommaRef!$E$3,$BH579,0))</f>
        <v>1</v>
      </c>
      <c r="BN579" s="48">
        <f t="shared" si="72"/>
        <v>4</v>
      </c>
      <c r="BO579" s="48">
        <f t="shared" si="73"/>
        <v>1</v>
      </c>
      <c r="BP579" s="48">
        <f t="shared" si="74"/>
        <v>1</v>
      </c>
      <c r="BQ579" s="48">
        <f ca="1">IF(ISNA($BI579),1,OFFSET(NoteCommaRef!$K$3,$BI579,0))</f>
        <v>1</v>
      </c>
      <c r="BR579" s="48">
        <f ca="1">IF(ISNA($BJ579),1,OFFSET(NoteCommaRef!$K$3,$BJ579,0))</f>
        <v>1</v>
      </c>
    </row>
    <row r="580" spans="3:70" x14ac:dyDescent="0.2">
      <c r="C580" s="1" t="str">
        <f t="shared" si="96"/>
        <v/>
      </c>
      <c r="D580" s="1" t="str">
        <f t="shared" si="97"/>
        <v/>
      </c>
      <c r="E580" s="1" t="str">
        <f t="shared" si="75"/>
        <v/>
      </c>
      <c r="F580" s="32" t="str">
        <f t="shared" si="76"/>
        <v/>
      </c>
      <c r="G580" s="1" t="str">
        <f t="shared" si="77"/>
        <v/>
      </c>
      <c r="H580" s="1" t="str">
        <f t="shared" si="78"/>
        <v/>
      </c>
      <c r="I580" s="1" t="str">
        <f t="shared" si="79"/>
        <v/>
      </c>
      <c r="J580" s="1" t="str">
        <f t="shared" si="80"/>
        <v/>
      </c>
      <c r="K580" s="1" t="str">
        <f t="shared" si="81"/>
        <v/>
      </c>
      <c r="L580" s="1" t="str">
        <f ca="1">IF(COUNTBLANK($AO580),IF(COUNTBLANK($D580),"",OFFSET(ChannelSetup!$E$6,0,$D580-1)),$AO580)</f>
        <v/>
      </c>
      <c r="M580" s="1" t="str">
        <f ca="1">IF(COUNTBLANK($AP580),IF(COUNTBLANK($D580),"",OFFSET(ChannelSetup!$E$7,0,$D580-1)),$AP580)</f>
        <v/>
      </c>
      <c r="N580" s="1" t="str">
        <f ca="1">IF(COUNTBLANK($D580),"",IF(COUNTBLANK($AI580),OFFSET(ChannelSetup!$E$4,0,$D580-1),$AI580))</f>
        <v/>
      </c>
      <c r="O580" s="1" t="str">
        <f t="shared" si="82"/>
        <v/>
      </c>
      <c r="Q580" s="32">
        <f t="shared" si="98"/>
        <v>6</v>
      </c>
      <c r="R580" s="32">
        <f t="shared" si="99"/>
        <v>1.0083333333333333</v>
      </c>
      <c r="S580" s="32">
        <f t="shared" si="100"/>
        <v>1.0083333333333333</v>
      </c>
      <c r="T580" s="32">
        <f t="shared" si="101"/>
        <v>1.0083333333333333</v>
      </c>
      <c r="U580" s="32">
        <f t="shared" si="102"/>
        <v>1.0083333333333333</v>
      </c>
      <c r="V580" s="32">
        <f t="shared" si="103"/>
        <v>1.0083333333333333</v>
      </c>
      <c r="W580" s="32">
        <f t="shared" si="104"/>
        <v>1.125</v>
      </c>
      <c r="X580" s="32">
        <f t="shared" si="105"/>
        <v>1.125</v>
      </c>
      <c r="Y580" s="32">
        <f t="shared" si="106"/>
        <v>1.125</v>
      </c>
      <c r="Z580" s="32">
        <f t="shared" si="107"/>
        <v>1.125</v>
      </c>
      <c r="AA580" s="32">
        <f t="shared" si="108"/>
        <v>1.125</v>
      </c>
      <c r="AB580" s="32">
        <f t="shared" si="109"/>
        <v>1.125</v>
      </c>
      <c r="AD580" s="64"/>
      <c r="AE580" s="51"/>
      <c r="AF580" s="51"/>
      <c r="AG580" s="61"/>
      <c r="AH580" s="62"/>
      <c r="AI580" s="61"/>
      <c r="AJ580" s="62"/>
      <c r="AK580" s="61"/>
      <c r="AL580" s="62"/>
      <c r="AM580" s="60"/>
      <c r="AN580" s="60"/>
      <c r="AO580" s="60"/>
      <c r="AP580" s="60"/>
      <c r="AQ580" s="51"/>
      <c r="AT580" s="39" t="str">
        <f t="shared" si="88"/>
        <v/>
      </c>
      <c r="AU580" s="49" t="str">
        <f t="shared" si="67"/>
        <v/>
      </c>
      <c r="AV580" s="41">
        <f t="shared" ca="1" si="68"/>
        <v>256</v>
      </c>
      <c r="AW580" s="40">
        <f t="shared" ca="1" si="69"/>
        <v>1</v>
      </c>
      <c r="AX580" s="41">
        <f t="shared" ca="1" si="89"/>
        <v>0</v>
      </c>
      <c r="AY580" s="41">
        <f t="shared" ca="1" si="90"/>
        <v>0</v>
      </c>
      <c r="AZ580" s="42">
        <f t="shared" ca="1" si="91"/>
        <v>1</v>
      </c>
      <c r="BA580" s="47" t="str">
        <f t="shared" si="92"/>
        <v/>
      </c>
      <c r="BB580" s="47" t="e">
        <f t="shared" si="93"/>
        <v>#VALUE!</v>
      </c>
      <c r="BC580" s="47">
        <f t="shared" si="83"/>
        <v>0</v>
      </c>
      <c r="BD580" s="47">
        <f t="shared" si="84"/>
        <v>0</v>
      </c>
      <c r="BE580" s="47" t="e">
        <f t="shared" si="85"/>
        <v>#VALUE!</v>
      </c>
      <c r="BF580" s="47" t="e">
        <f t="shared" si="86"/>
        <v>#VALUE!</v>
      </c>
      <c r="BG580" s="47" t="e">
        <f t="shared" si="87"/>
        <v>#VALUE!</v>
      </c>
      <c r="BH580" s="47" t="e">
        <f>MATCH($BA580,NoteCommaRef!$B$4:$B$10,0)</f>
        <v>#N/A</v>
      </c>
      <c r="BI580" s="47">
        <f>MATCH($BK580,NoteCommaRef!$H$4:$H$1000,0)</f>
        <v>11</v>
      </c>
      <c r="BJ580" s="47">
        <f>MATCH($BL580,NoteCommaRef!$H$4:$H$1000,0)</f>
        <v>11</v>
      </c>
      <c r="BK580" s="47">
        <f t="shared" si="70"/>
        <v>1</v>
      </c>
      <c r="BL580" s="47">
        <f t="shared" si="71"/>
        <v>1</v>
      </c>
      <c r="BM580" s="48">
        <f ca="1">IF(ISNA($BH580),1,OFFSET(NoteCommaRef!$E$3,$BH580,0))</f>
        <v>1</v>
      </c>
      <c r="BN580" s="48">
        <f t="shared" si="72"/>
        <v>1</v>
      </c>
      <c r="BO580" s="48">
        <f t="shared" si="73"/>
        <v>1</v>
      </c>
      <c r="BP580" s="48">
        <f t="shared" si="74"/>
        <v>1</v>
      </c>
      <c r="BQ580" s="48">
        <f ca="1">IF(ISNA($BI580),1,OFFSET(NoteCommaRef!$K$3,$BI580,0))</f>
        <v>1</v>
      </c>
      <c r="BR580" s="48">
        <f ca="1">IF(ISNA($BJ580),1,OFFSET(NoteCommaRef!$K$3,$BJ580,0))</f>
        <v>1</v>
      </c>
    </row>
    <row r="581" spans="3:70" x14ac:dyDescent="0.2">
      <c r="C581" s="1" t="str">
        <f t="shared" si="96"/>
        <v/>
      </c>
      <c r="D581" s="1" t="str">
        <f t="shared" si="97"/>
        <v/>
      </c>
      <c r="E581" s="1" t="str">
        <f t="shared" si="75"/>
        <v/>
      </c>
      <c r="F581" s="32" t="str">
        <f t="shared" si="76"/>
        <v/>
      </c>
      <c r="G581" s="1" t="str">
        <f t="shared" si="77"/>
        <v/>
      </c>
      <c r="H581" s="1" t="str">
        <f t="shared" si="78"/>
        <v/>
      </c>
      <c r="I581" s="1" t="str">
        <f t="shared" si="79"/>
        <v/>
      </c>
      <c r="J581" s="1" t="str">
        <f t="shared" si="80"/>
        <v/>
      </c>
      <c r="K581" s="1" t="str">
        <f t="shared" si="81"/>
        <v/>
      </c>
      <c r="L581" s="1" t="str">
        <f ca="1">IF(COUNTBLANK($AO581),IF(COUNTBLANK($D581),"",OFFSET(ChannelSetup!$E$6,0,$D581-1)),$AO581)</f>
        <v/>
      </c>
      <c r="M581" s="1" t="str">
        <f ca="1">IF(COUNTBLANK($AP581),IF(COUNTBLANK($D581),"",OFFSET(ChannelSetup!$E$7,0,$D581-1)),$AP581)</f>
        <v/>
      </c>
      <c r="N581" s="1" t="str">
        <f ca="1">IF(COUNTBLANK($D581),"",IF(COUNTBLANK($AI581),OFFSET(ChannelSetup!$E$4,0,$D581-1),$AI581))</f>
        <v/>
      </c>
      <c r="O581" s="1" t="str">
        <f t="shared" si="82"/>
        <v/>
      </c>
      <c r="Q581" s="32">
        <f t="shared" si="98"/>
        <v>6</v>
      </c>
      <c r="R581" s="32">
        <f t="shared" si="99"/>
        <v>1.0083333333333333</v>
      </c>
      <c r="S581" s="32">
        <f t="shared" si="100"/>
        <v>1.0083333333333333</v>
      </c>
      <c r="T581" s="32">
        <f t="shared" si="101"/>
        <v>1.0083333333333333</v>
      </c>
      <c r="U581" s="32">
        <f t="shared" si="102"/>
        <v>1.0083333333333333</v>
      </c>
      <c r="V581" s="32">
        <f t="shared" si="103"/>
        <v>1.0083333333333333</v>
      </c>
      <c r="W581" s="32">
        <f t="shared" si="104"/>
        <v>1.125</v>
      </c>
      <c r="X581" s="32">
        <f t="shared" si="105"/>
        <v>1.125</v>
      </c>
      <c r="Y581" s="32">
        <f t="shared" si="106"/>
        <v>1.125</v>
      </c>
      <c r="Z581" s="32">
        <f t="shared" si="107"/>
        <v>1.125</v>
      </c>
      <c r="AA581" s="32">
        <f t="shared" si="108"/>
        <v>1.125</v>
      </c>
      <c r="AB581" s="32">
        <f t="shared" si="109"/>
        <v>1.125</v>
      </c>
      <c r="AD581" s="96" t="s">
        <v>143</v>
      </c>
      <c r="AE581" s="51"/>
      <c r="AF581" s="51"/>
      <c r="AG581" s="61"/>
      <c r="AH581" s="62"/>
      <c r="AI581" s="61"/>
      <c r="AJ581" s="62"/>
      <c r="AK581" s="61"/>
      <c r="AL581" s="62"/>
      <c r="AM581" s="60"/>
      <c r="AN581" s="60"/>
      <c r="AO581" s="60"/>
      <c r="AP581" s="60"/>
      <c r="AQ581" s="51"/>
      <c r="AT581" s="39" t="str">
        <f t="shared" si="88"/>
        <v/>
      </c>
      <c r="AU581" s="49" t="str">
        <f t="shared" si="67"/>
        <v/>
      </c>
      <c r="AV581" s="41">
        <f t="shared" ca="1" si="68"/>
        <v>256</v>
      </c>
      <c r="AW581" s="40">
        <f t="shared" ca="1" si="69"/>
        <v>1</v>
      </c>
      <c r="AX581" s="41">
        <f t="shared" ca="1" si="89"/>
        <v>0</v>
      </c>
      <c r="AY581" s="41">
        <f t="shared" ca="1" si="90"/>
        <v>0</v>
      </c>
      <c r="AZ581" s="42">
        <f t="shared" ca="1" si="91"/>
        <v>1</v>
      </c>
      <c r="BA581" s="47" t="str">
        <f t="shared" si="92"/>
        <v/>
      </c>
      <c r="BB581" s="47" t="e">
        <f t="shared" si="93"/>
        <v>#VALUE!</v>
      </c>
      <c r="BC581" s="47">
        <f t="shared" si="83"/>
        <v>0</v>
      </c>
      <c r="BD581" s="47">
        <f t="shared" si="84"/>
        <v>0</v>
      </c>
      <c r="BE581" s="47" t="e">
        <f t="shared" si="85"/>
        <v>#VALUE!</v>
      </c>
      <c r="BF581" s="47" t="e">
        <f t="shared" si="86"/>
        <v>#VALUE!</v>
      </c>
      <c r="BG581" s="47" t="e">
        <f t="shared" si="87"/>
        <v>#VALUE!</v>
      </c>
      <c r="BH581" s="47" t="e">
        <f>MATCH($BA581,NoteCommaRef!$B$4:$B$10,0)</f>
        <v>#N/A</v>
      </c>
      <c r="BI581" s="47">
        <f>MATCH($BK581,NoteCommaRef!$H$4:$H$1000,0)</f>
        <v>11</v>
      </c>
      <c r="BJ581" s="47">
        <f>MATCH($BL581,NoteCommaRef!$H$4:$H$1000,0)</f>
        <v>11</v>
      </c>
      <c r="BK581" s="47">
        <f t="shared" si="70"/>
        <v>1</v>
      </c>
      <c r="BL581" s="47">
        <f t="shared" si="71"/>
        <v>1</v>
      </c>
      <c r="BM581" s="48">
        <f ca="1">IF(ISNA($BH581),1,OFFSET(NoteCommaRef!$E$3,$BH581,0))</f>
        <v>1</v>
      </c>
      <c r="BN581" s="48">
        <f t="shared" si="72"/>
        <v>1</v>
      </c>
      <c r="BO581" s="48">
        <f t="shared" si="73"/>
        <v>1</v>
      </c>
      <c r="BP581" s="48">
        <f t="shared" si="74"/>
        <v>1</v>
      </c>
      <c r="BQ581" s="48">
        <f ca="1">IF(ISNA($BI581),1,OFFSET(NoteCommaRef!$K$3,$BI581,0))</f>
        <v>1</v>
      </c>
      <c r="BR581" s="48">
        <f ca="1">IF(ISNA($BJ581),1,OFFSET(NoteCommaRef!$K$3,$BJ581,0))</f>
        <v>1</v>
      </c>
    </row>
    <row r="582" spans="3:70" x14ac:dyDescent="0.2">
      <c r="C582" s="1" t="str">
        <f t="shared" si="96"/>
        <v/>
      </c>
      <c r="D582" s="1" t="str">
        <f t="shared" si="97"/>
        <v/>
      </c>
      <c r="E582" s="1" t="str">
        <f t="shared" si="75"/>
        <v/>
      </c>
      <c r="F582" s="32" t="str">
        <f t="shared" si="76"/>
        <v/>
      </c>
      <c r="G582" s="1" t="str">
        <f t="shared" si="77"/>
        <v/>
      </c>
      <c r="H582" s="1" t="str">
        <f t="shared" si="78"/>
        <v/>
      </c>
      <c r="I582" s="1" t="str">
        <f t="shared" si="79"/>
        <v/>
      </c>
      <c r="J582" s="1" t="str">
        <f t="shared" si="80"/>
        <v/>
      </c>
      <c r="K582" s="1" t="str">
        <f t="shared" si="81"/>
        <v/>
      </c>
      <c r="L582" s="1" t="str">
        <f ca="1">IF(COUNTBLANK($AO582),IF(COUNTBLANK($D582),"",OFFSET(ChannelSetup!$E$6,0,$D582-1)),$AO582)</f>
        <v/>
      </c>
      <c r="M582" s="1" t="str">
        <f ca="1">IF(COUNTBLANK($AP582),IF(COUNTBLANK($D582),"",OFFSET(ChannelSetup!$E$7,0,$D582-1)),$AP582)</f>
        <v/>
      </c>
      <c r="N582" s="1" t="str">
        <f ca="1">IF(COUNTBLANK($D582),"",IF(COUNTBLANK($AI582),OFFSET(ChannelSetup!$E$4,0,$D582-1),$AI582))</f>
        <v/>
      </c>
      <c r="O582" s="1" t="str">
        <f t="shared" si="82"/>
        <v/>
      </c>
      <c r="Q582" s="32">
        <f t="shared" si="98"/>
        <v>6</v>
      </c>
      <c r="R582" s="32">
        <f t="shared" si="99"/>
        <v>1.0083333333333333</v>
      </c>
      <c r="S582" s="32">
        <f t="shared" si="100"/>
        <v>1.0083333333333333</v>
      </c>
      <c r="T582" s="32">
        <f t="shared" si="101"/>
        <v>1.0083333333333333</v>
      </c>
      <c r="U582" s="32">
        <f t="shared" si="102"/>
        <v>1.0083333333333333</v>
      </c>
      <c r="V582" s="32">
        <f t="shared" si="103"/>
        <v>1.0083333333333333</v>
      </c>
      <c r="W582" s="32">
        <f t="shared" si="104"/>
        <v>1.125</v>
      </c>
      <c r="X582" s="32">
        <f t="shared" si="105"/>
        <v>1.125</v>
      </c>
      <c r="Y582" s="32">
        <f t="shared" si="106"/>
        <v>1.125</v>
      </c>
      <c r="Z582" s="32">
        <f t="shared" si="107"/>
        <v>1.125</v>
      </c>
      <c r="AA582" s="32">
        <f t="shared" si="108"/>
        <v>1.125</v>
      </c>
      <c r="AB582" s="32">
        <f t="shared" si="109"/>
        <v>1.125</v>
      </c>
      <c r="AD582" s="64"/>
      <c r="AE582" s="51"/>
      <c r="AF582" s="51"/>
      <c r="AG582" s="61"/>
      <c r="AH582" s="62"/>
      <c r="AI582" s="61"/>
      <c r="AJ582" s="62"/>
      <c r="AK582" s="61"/>
      <c r="AL582" s="62"/>
      <c r="AM582" s="60"/>
      <c r="AN582" s="60"/>
      <c r="AO582" s="60"/>
      <c r="AP582" s="60"/>
      <c r="AQ582" s="51"/>
      <c r="AT582" s="39" t="str">
        <f t="shared" si="88"/>
        <v/>
      </c>
      <c r="AU582" s="49" t="str">
        <f t="shared" si="67"/>
        <v/>
      </c>
      <c r="AV582" s="41">
        <f t="shared" ca="1" si="68"/>
        <v>256</v>
      </c>
      <c r="AW582" s="40">
        <f t="shared" ca="1" si="69"/>
        <v>1</v>
      </c>
      <c r="AX582" s="41">
        <f t="shared" ca="1" si="89"/>
        <v>0</v>
      </c>
      <c r="AY582" s="41">
        <f t="shared" ca="1" si="90"/>
        <v>0</v>
      </c>
      <c r="AZ582" s="42">
        <f t="shared" ca="1" si="91"/>
        <v>1</v>
      </c>
      <c r="BA582" s="47" t="str">
        <f t="shared" si="92"/>
        <v/>
      </c>
      <c r="BB582" s="47" t="e">
        <f t="shared" si="93"/>
        <v>#VALUE!</v>
      </c>
      <c r="BC582" s="47">
        <f t="shared" si="83"/>
        <v>0</v>
      </c>
      <c r="BD582" s="47">
        <f t="shared" si="84"/>
        <v>0</v>
      </c>
      <c r="BE582" s="47" t="e">
        <f t="shared" si="85"/>
        <v>#VALUE!</v>
      </c>
      <c r="BF582" s="47" t="e">
        <f t="shared" si="86"/>
        <v>#VALUE!</v>
      </c>
      <c r="BG582" s="47" t="e">
        <f t="shared" si="87"/>
        <v>#VALUE!</v>
      </c>
      <c r="BH582" s="47" t="e">
        <f>MATCH($BA582,NoteCommaRef!$B$4:$B$10,0)</f>
        <v>#N/A</v>
      </c>
      <c r="BI582" s="47">
        <f>MATCH($BK582,NoteCommaRef!$H$4:$H$1000,0)</f>
        <v>11</v>
      </c>
      <c r="BJ582" s="47">
        <f>MATCH($BL582,NoteCommaRef!$H$4:$H$1000,0)</f>
        <v>11</v>
      </c>
      <c r="BK582" s="47">
        <f t="shared" si="70"/>
        <v>1</v>
      </c>
      <c r="BL582" s="47">
        <f t="shared" si="71"/>
        <v>1</v>
      </c>
      <c r="BM582" s="48">
        <f ca="1">IF(ISNA($BH582),1,OFFSET(NoteCommaRef!$E$3,$BH582,0))</f>
        <v>1</v>
      </c>
      <c r="BN582" s="48">
        <f t="shared" si="72"/>
        <v>1</v>
      </c>
      <c r="BO582" s="48">
        <f t="shared" si="73"/>
        <v>1</v>
      </c>
      <c r="BP582" s="48">
        <f t="shared" si="74"/>
        <v>1</v>
      </c>
      <c r="BQ582" s="48">
        <f ca="1">IF(ISNA($BI582),1,OFFSET(NoteCommaRef!$K$3,$BI582,0))</f>
        <v>1</v>
      </c>
      <c r="BR582" s="48">
        <f ca="1">IF(ISNA($BJ582),1,OFFSET(NoteCommaRef!$K$3,$BJ582,0))</f>
        <v>1</v>
      </c>
    </row>
    <row r="583" spans="3:70" x14ac:dyDescent="0.2">
      <c r="C583" s="1" t="str">
        <f t="shared" si="96"/>
        <v/>
      </c>
      <c r="D583" s="1">
        <f t="shared" si="97"/>
        <v>2</v>
      </c>
      <c r="E583" s="1">
        <f t="shared" si="75"/>
        <v>23.8</v>
      </c>
      <c r="F583" s="32" t="str">
        <f t="shared" si="76"/>
        <v/>
      </c>
      <c r="G583" s="1" t="str">
        <f t="shared" si="77"/>
        <v/>
      </c>
      <c r="H583" s="1" t="str">
        <f t="shared" si="78"/>
        <v/>
      </c>
      <c r="I583" s="1">
        <f t="shared" si="79"/>
        <v>1</v>
      </c>
      <c r="J583" s="1" t="str">
        <f t="shared" si="80"/>
        <v/>
      </c>
      <c r="K583" s="1" t="str">
        <f t="shared" si="81"/>
        <v/>
      </c>
      <c r="L583" s="1">
        <f ca="1">IF(COUNTBLANK($AO583),IF(COUNTBLANK($D583),"",OFFSET(ChannelSetup!$E$6,0,$D583-1)),$AO583)</f>
        <v>0</v>
      </c>
      <c r="M583" s="1">
        <f ca="1">IF(COUNTBLANK($AP583),IF(COUNTBLANK($D583),"",OFFSET(ChannelSetup!$E$7,0,$D583-1)),$AP583)</f>
        <v>95</v>
      </c>
      <c r="N583" s="1">
        <f ca="1">IF(COUNTBLANK($D583),"",IF(COUNTBLANK($AI583),OFFSET(ChannelSetup!$E$4,0,$D583-1),$AI583))</f>
        <v>0</v>
      </c>
      <c r="O583" s="1" t="str">
        <f t="shared" si="82"/>
        <v/>
      </c>
      <c r="Q583" s="32">
        <f t="shared" si="98"/>
        <v>6</v>
      </c>
      <c r="R583" s="32">
        <f t="shared" si="99"/>
        <v>2</v>
      </c>
      <c r="S583" s="32">
        <f t="shared" si="100"/>
        <v>1.0083333333333333</v>
      </c>
      <c r="T583" s="32">
        <f t="shared" si="101"/>
        <v>1.0083333333333333</v>
      </c>
      <c r="U583" s="32">
        <f t="shared" si="102"/>
        <v>1.0083333333333333</v>
      </c>
      <c r="V583" s="32">
        <f t="shared" si="103"/>
        <v>1.0083333333333333</v>
      </c>
      <c r="W583" s="32">
        <f t="shared" si="104"/>
        <v>1.125</v>
      </c>
      <c r="X583" s="32">
        <f t="shared" si="105"/>
        <v>1.125</v>
      </c>
      <c r="Y583" s="32">
        <f t="shared" si="106"/>
        <v>1.125</v>
      </c>
      <c r="Z583" s="32">
        <f t="shared" si="107"/>
        <v>1.125</v>
      </c>
      <c r="AA583" s="32">
        <f t="shared" si="108"/>
        <v>1.125</v>
      </c>
      <c r="AB583" s="32">
        <f t="shared" si="109"/>
        <v>1.125</v>
      </c>
      <c r="AD583" s="64" t="s">
        <v>136</v>
      </c>
      <c r="AE583" s="51">
        <v>2</v>
      </c>
      <c r="AF583" s="53">
        <f>AF$2-AF569</f>
        <v>23.8</v>
      </c>
      <c r="AG583" s="61" t="s">
        <v>57</v>
      </c>
      <c r="AH583" s="62"/>
      <c r="AI583" s="61"/>
      <c r="AJ583" s="62"/>
      <c r="AK583" s="61"/>
      <c r="AL583" s="62"/>
      <c r="AM583" s="60"/>
      <c r="AN583" s="60"/>
      <c r="AO583" s="60"/>
      <c r="AP583" s="60"/>
      <c r="AQ583" s="51"/>
      <c r="AT583" s="39" t="str">
        <f t="shared" si="88"/>
        <v/>
      </c>
      <c r="AU583" s="49" t="str">
        <f t="shared" si="67"/>
        <v>X</v>
      </c>
      <c r="AV583" s="41">
        <f t="shared" ca="1" si="68"/>
        <v>256</v>
      </c>
      <c r="AW583" s="40">
        <f t="shared" ca="1" si="69"/>
        <v>1</v>
      </c>
      <c r="AX583" s="41">
        <f t="shared" ca="1" si="89"/>
        <v>0</v>
      </c>
      <c r="AY583" s="41">
        <f t="shared" ca="1" si="90"/>
        <v>0</v>
      </c>
      <c r="AZ583" s="42">
        <f t="shared" ca="1" si="91"/>
        <v>1</v>
      </c>
      <c r="BA583" s="47" t="str">
        <f t="shared" si="92"/>
        <v>X</v>
      </c>
      <c r="BB583" s="47" t="e">
        <f t="shared" si="93"/>
        <v>#VALUE!</v>
      </c>
      <c r="BC583" s="47">
        <f t="shared" si="83"/>
        <v>0</v>
      </c>
      <c r="BD583" s="47">
        <f t="shared" si="84"/>
        <v>0</v>
      </c>
      <c r="BE583" s="47" t="e">
        <f t="shared" si="85"/>
        <v>#VALUE!</v>
      </c>
      <c r="BF583" s="47" t="e">
        <f t="shared" si="86"/>
        <v>#VALUE!</v>
      </c>
      <c r="BG583" s="47" t="e">
        <f t="shared" si="87"/>
        <v>#VALUE!</v>
      </c>
      <c r="BH583" s="47" t="e">
        <f>MATCH($BA583,NoteCommaRef!$B$4:$B$10,0)</f>
        <v>#N/A</v>
      </c>
      <c r="BI583" s="47">
        <f>MATCH($BK583,NoteCommaRef!$H$4:$H$1000,0)</f>
        <v>11</v>
      </c>
      <c r="BJ583" s="47">
        <f>MATCH($BL583,NoteCommaRef!$H$4:$H$1000,0)</f>
        <v>11</v>
      </c>
      <c r="BK583" s="47">
        <f t="shared" si="70"/>
        <v>1</v>
      </c>
      <c r="BL583" s="47">
        <f t="shared" si="71"/>
        <v>1</v>
      </c>
      <c r="BM583" s="48">
        <f ca="1">IF(ISNA($BH583),1,OFFSET(NoteCommaRef!$E$3,$BH583,0))</f>
        <v>1</v>
      </c>
      <c r="BN583" s="48">
        <f t="shared" si="72"/>
        <v>1</v>
      </c>
      <c r="BO583" s="48">
        <f t="shared" si="73"/>
        <v>1</v>
      </c>
      <c r="BP583" s="48">
        <f t="shared" si="74"/>
        <v>1</v>
      </c>
      <c r="BQ583" s="48">
        <f ca="1">IF(ISNA($BI583),1,OFFSET(NoteCommaRef!$K$3,$BI583,0))</f>
        <v>1</v>
      </c>
      <c r="BR583" s="48">
        <f ca="1">IF(ISNA($BJ583),1,OFFSET(NoteCommaRef!$K$3,$BJ583,0))</f>
        <v>1</v>
      </c>
    </row>
    <row r="584" spans="3:70" x14ac:dyDescent="0.2">
      <c r="C584" s="1" t="str">
        <f t="shared" si="96"/>
        <v/>
      </c>
      <c r="D584" s="1">
        <f t="shared" si="97"/>
        <v>3</v>
      </c>
      <c r="E584" s="1">
        <f t="shared" si="75"/>
        <v>23.8</v>
      </c>
      <c r="F584" s="32" t="str">
        <f t="shared" si="76"/>
        <v/>
      </c>
      <c r="G584" s="1" t="str">
        <f t="shared" si="77"/>
        <v/>
      </c>
      <c r="H584" s="1" t="str">
        <f t="shared" si="78"/>
        <v/>
      </c>
      <c r="I584" s="1">
        <f t="shared" si="79"/>
        <v>1</v>
      </c>
      <c r="J584" s="1" t="str">
        <f t="shared" si="80"/>
        <v/>
      </c>
      <c r="K584" s="1" t="str">
        <f t="shared" si="81"/>
        <v/>
      </c>
      <c r="L584" s="1">
        <f ca="1">IF(COUNTBLANK($AO584),IF(COUNTBLANK($D584),"",OFFSET(ChannelSetup!$E$6,0,$D584-1)),$AO584)</f>
        <v>-10</v>
      </c>
      <c r="M584" s="1">
        <f ca="1">IF(COUNTBLANK($AP584),IF(COUNTBLANK($D584),"",OFFSET(ChannelSetup!$E$7,0,$D584-1)),$AP584)</f>
        <v>0</v>
      </c>
      <c r="N584" s="1">
        <f ca="1">IF(COUNTBLANK($D584),"",IF(COUNTBLANK($AI584),OFFSET(ChannelSetup!$E$4,0,$D584-1),$AI584))</f>
        <v>-50</v>
      </c>
      <c r="O584" s="1" t="str">
        <f t="shared" si="82"/>
        <v/>
      </c>
      <c r="Q584" s="32">
        <f t="shared" si="98"/>
        <v>6</v>
      </c>
      <c r="R584" s="32">
        <f t="shared" si="99"/>
        <v>2</v>
      </c>
      <c r="S584" s="32">
        <f t="shared" si="100"/>
        <v>2</v>
      </c>
      <c r="T584" s="32">
        <f t="shared" si="101"/>
        <v>1.0083333333333333</v>
      </c>
      <c r="U584" s="32">
        <f t="shared" si="102"/>
        <v>1.0083333333333333</v>
      </c>
      <c r="V584" s="32">
        <f t="shared" si="103"/>
        <v>1.0083333333333333</v>
      </c>
      <c r="W584" s="32">
        <f t="shared" si="104"/>
        <v>1.125</v>
      </c>
      <c r="X584" s="32">
        <f t="shared" si="105"/>
        <v>1.125</v>
      </c>
      <c r="Y584" s="32">
        <f t="shared" si="106"/>
        <v>1.125</v>
      </c>
      <c r="Z584" s="32">
        <f t="shared" si="107"/>
        <v>1.125</v>
      </c>
      <c r="AA584" s="32">
        <f t="shared" si="108"/>
        <v>1.125</v>
      </c>
      <c r="AB584" s="32">
        <f t="shared" si="109"/>
        <v>1.125</v>
      </c>
      <c r="AD584" s="64" t="s">
        <v>141</v>
      </c>
      <c r="AE584" s="52">
        <f t="shared" ref="AE584:AE593" si="110">AE583+1</f>
        <v>3</v>
      </c>
      <c r="AF584" s="52">
        <f t="shared" ref="AF584:AF593" si="111">AF583</f>
        <v>23.8</v>
      </c>
      <c r="AG584" s="61" t="s">
        <v>57</v>
      </c>
      <c r="AH584" s="62"/>
      <c r="AI584" s="61"/>
      <c r="AJ584" s="62"/>
      <c r="AK584" s="61"/>
      <c r="AL584" s="62"/>
      <c r="AM584" s="60"/>
      <c r="AN584" s="60"/>
      <c r="AO584" s="60"/>
      <c r="AP584" s="60"/>
      <c r="AQ584" s="51"/>
      <c r="AT584" s="39" t="str">
        <f t="shared" si="88"/>
        <v/>
      </c>
      <c r="AU584" s="49" t="str">
        <f t="shared" si="67"/>
        <v>X</v>
      </c>
      <c r="AV584" s="41">
        <f t="shared" ca="1" si="68"/>
        <v>256</v>
      </c>
      <c r="AW584" s="40">
        <f t="shared" ca="1" si="69"/>
        <v>1</v>
      </c>
      <c r="AX584" s="41">
        <f t="shared" ca="1" si="89"/>
        <v>0</v>
      </c>
      <c r="AY584" s="41">
        <f t="shared" ca="1" si="90"/>
        <v>0</v>
      </c>
      <c r="AZ584" s="42">
        <f t="shared" ca="1" si="91"/>
        <v>1</v>
      </c>
      <c r="BA584" s="47" t="str">
        <f t="shared" si="92"/>
        <v>X</v>
      </c>
      <c r="BB584" s="47" t="e">
        <f t="shared" si="93"/>
        <v>#VALUE!</v>
      </c>
      <c r="BC584" s="47">
        <f t="shared" si="83"/>
        <v>0</v>
      </c>
      <c r="BD584" s="47">
        <f t="shared" si="84"/>
        <v>0</v>
      </c>
      <c r="BE584" s="47" t="e">
        <f t="shared" si="85"/>
        <v>#VALUE!</v>
      </c>
      <c r="BF584" s="47" t="e">
        <f t="shared" si="86"/>
        <v>#VALUE!</v>
      </c>
      <c r="BG584" s="47" t="e">
        <f t="shared" si="87"/>
        <v>#VALUE!</v>
      </c>
      <c r="BH584" s="47" t="e">
        <f>MATCH($BA584,NoteCommaRef!$B$4:$B$10,0)</f>
        <v>#N/A</v>
      </c>
      <c r="BI584" s="47">
        <f>MATCH($BK584,NoteCommaRef!$H$4:$H$1000,0)</f>
        <v>11</v>
      </c>
      <c r="BJ584" s="47">
        <f>MATCH($BL584,NoteCommaRef!$H$4:$H$1000,0)</f>
        <v>11</v>
      </c>
      <c r="BK584" s="47">
        <f t="shared" si="70"/>
        <v>1</v>
      </c>
      <c r="BL584" s="47">
        <f t="shared" si="71"/>
        <v>1</v>
      </c>
      <c r="BM584" s="48">
        <f ca="1">IF(ISNA($BH584),1,OFFSET(NoteCommaRef!$E$3,$BH584,0))</f>
        <v>1</v>
      </c>
      <c r="BN584" s="48">
        <f t="shared" si="72"/>
        <v>1</v>
      </c>
      <c r="BO584" s="48">
        <f t="shared" si="73"/>
        <v>1</v>
      </c>
      <c r="BP584" s="48">
        <f t="shared" si="74"/>
        <v>1</v>
      </c>
      <c r="BQ584" s="48">
        <f ca="1">IF(ISNA($BI584),1,OFFSET(NoteCommaRef!$K$3,$BI584,0))</f>
        <v>1</v>
      </c>
      <c r="BR584" s="48">
        <f ca="1">IF(ISNA($BJ584),1,OFFSET(NoteCommaRef!$K$3,$BJ584,0))</f>
        <v>1</v>
      </c>
    </row>
    <row r="585" spans="3:70" x14ac:dyDescent="0.2">
      <c r="C585" s="1" t="str">
        <f t="shared" si="96"/>
        <v/>
      </c>
      <c r="D585" s="1">
        <f t="shared" si="97"/>
        <v>4</v>
      </c>
      <c r="E585" s="1">
        <f t="shared" si="75"/>
        <v>23.8</v>
      </c>
      <c r="F585" s="32" t="str">
        <f t="shared" si="76"/>
        <v/>
      </c>
      <c r="G585" s="1" t="str">
        <f t="shared" si="77"/>
        <v/>
      </c>
      <c r="H585" s="1" t="str">
        <f t="shared" si="78"/>
        <v/>
      </c>
      <c r="I585" s="1">
        <f t="shared" si="79"/>
        <v>1</v>
      </c>
      <c r="J585" s="1" t="str">
        <f t="shared" si="80"/>
        <v/>
      </c>
      <c r="K585" s="1" t="str">
        <f t="shared" si="81"/>
        <v/>
      </c>
      <c r="L585" s="1">
        <f ca="1">IF(COUNTBLANK($AO585),IF(COUNTBLANK($D585),"",OFFSET(ChannelSetup!$E$6,0,$D585-1)),$AO585)</f>
        <v>0</v>
      </c>
      <c r="M585" s="1">
        <f ca="1">IF(COUNTBLANK($AP585),IF(COUNTBLANK($D585),"",OFFSET(ChannelSetup!$E$7,0,$D585-1)),$AP585)</f>
        <v>0</v>
      </c>
      <c r="N585" s="1">
        <f ca="1">IF(COUNTBLANK($D585),"",IF(COUNTBLANK($AI585),OFFSET(ChannelSetup!$E$4,0,$D585-1),$AI585))</f>
        <v>50</v>
      </c>
      <c r="O585" s="1" t="str">
        <f t="shared" si="82"/>
        <v/>
      </c>
      <c r="Q585" s="32">
        <f t="shared" si="98"/>
        <v>6</v>
      </c>
      <c r="R585" s="32">
        <f t="shared" si="99"/>
        <v>2</v>
      </c>
      <c r="S585" s="32">
        <f t="shared" si="100"/>
        <v>2</v>
      </c>
      <c r="T585" s="32">
        <f t="shared" si="101"/>
        <v>2</v>
      </c>
      <c r="U585" s="32">
        <f t="shared" si="102"/>
        <v>1.0083333333333333</v>
      </c>
      <c r="V585" s="32">
        <f t="shared" si="103"/>
        <v>1.0083333333333333</v>
      </c>
      <c r="W585" s="32">
        <f t="shared" si="104"/>
        <v>1.125</v>
      </c>
      <c r="X585" s="32">
        <f t="shared" si="105"/>
        <v>1.125</v>
      </c>
      <c r="Y585" s="32">
        <f t="shared" si="106"/>
        <v>1.125</v>
      </c>
      <c r="Z585" s="32">
        <f t="shared" si="107"/>
        <v>1.125</v>
      </c>
      <c r="AA585" s="32">
        <f t="shared" si="108"/>
        <v>1.125</v>
      </c>
      <c r="AB585" s="32">
        <f t="shared" si="109"/>
        <v>1.125</v>
      </c>
      <c r="AD585" s="64" t="s">
        <v>142</v>
      </c>
      <c r="AE585" s="52">
        <f t="shared" si="110"/>
        <v>4</v>
      </c>
      <c r="AF585" s="52">
        <f t="shared" si="111"/>
        <v>23.8</v>
      </c>
      <c r="AG585" s="61" t="s">
        <v>57</v>
      </c>
      <c r="AH585" s="62"/>
      <c r="AI585" s="61"/>
      <c r="AJ585" s="62"/>
      <c r="AK585" s="61"/>
      <c r="AL585" s="62"/>
      <c r="AM585" s="60"/>
      <c r="AN585" s="60"/>
      <c r="AO585" s="60"/>
      <c r="AP585" s="60"/>
      <c r="AQ585" s="51"/>
      <c r="AT585" s="39" t="str">
        <f t="shared" si="88"/>
        <v/>
      </c>
      <c r="AU585" s="49" t="str">
        <f t="shared" si="67"/>
        <v>X</v>
      </c>
      <c r="AV585" s="41">
        <f t="shared" ca="1" si="68"/>
        <v>256</v>
      </c>
      <c r="AW585" s="40">
        <f t="shared" ca="1" si="69"/>
        <v>1</v>
      </c>
      <c r="AX585" s="41">
        <f t="shared" ca="1" si="89"/>
        <v>0</v>
      </c>
      <c r="AY585" s="41">
        <f t="shared" ca="1" si="90"/>
        <v>0</v>
      </c>
      <c r="AZ585" s="42">
        <f t="shared" ca="1" si="91"/>
        <v>1</v>
      </c>
      <c r="BA585" s="47" t="str">
        <f t="shared" si="92"/>
        <v>X</v>
      </c>
      <c r="BB585" s="47" t="e">
        <f t="shared" si="93"/>
        <v>#VALUE!</v>
      </c>
      <c r="BC585" s="47">
        <f t="shared" si="83"/>
        <v>0</v>
      </c>
      <c r="BD585" s="47">
        <f t="shared" si="84"/>
        <v>0</v>
      </c>
      <c r="BE585" s="47" t="e">
        <f t="shared" si="85"/>
        <v>#VALUE!</v>
      </c>
      <c r="BF585" s="47" t="e">
        <f t="shared" si="86"/>
        <v>#VALUE!</v>
      </c>
      <c r="BG585" s="47" t="e">
        <f t="shared" si="87"/>
        <v>#VALUE!</v>
      </c>
      <c r="BH585" s="47" t="e">
        <f>MATCH($BA585,NoteCommaRef!$B$4:$B$10,0)</f>
        <v>#N/A</v>
      </c>
      <c r="BI585" s="47">
        <f>MATCH($BK585,NoteCommaRef!$H$4:$H$1000,0)</f>
        <v>11</v>
      </c>
      <c r="BJ585" s="47">
        <f>MATCH($BL585,NoteCommaRef!$H$4:$H$1000,0)</f>
        <v>11</v>
      </c>
      <c r="BK585" s="47">
        <f t="shared" si="70"/>
        <v>1</v>
      </c>
      <c r="BL585" s="47">
        <f t="shared" si="71"/>
        <v>1</v>
      </c>
      <c r="BM585" s="48">
        <f ca="1">IF(ISNA($BH585),1,OFFSET(NoteCommaRef!$E$3,$BH585,0))</f>
        <v>1</v>
      </c>
      <c r="BN585" s="48">
        <f t="shared" si="72"/>
        <v>1</v>
      </c>
      <c r="BO585" s="48">
        <f t="shared" si="73"/>
        <v>1</v>
      </c>
      <c r="BP585" s="48">
        <f t="shared" si="74"/>
        <v>1</v>
      </c>
      <c r="BQ585" s="48">
        <f ca="1">IF(ISNA($BI585),1,OFFSET(NoteCommaRef!$K$3,$BI585,0))</f>
        <v>1</v>
      </c>
      <c r="BR585" s="48">
        <f ca="1">IF(ISNA($BJ585),1,OFFSET(NoteCommaRef!$K$3,$BJ585,0))</f>
        <v>1</v>
      </c>
    </row>
    <row r="586" spans="3:70" x14ac:dyDescent="0.2">
      <c r="C586" s="1" t="str">
        <f t="shared" si="96"/>
        <v/>
      </c>
      <c r="D586" s="1">
        <f t="shared" si="97"/>
        <v>5</v>
      </c>
      <c r="E586" s="1">
        <f t="shared" si="75"/>
        <v>23.8</v>
      </c>
      <c r="F586" s="32" t="str">
        <f t="shared" si="76"/>
        <v/>
      </c>
      <c r="G586" s="1" t="str">
        <f t="shared" si="77"/>
        <v/>
      </c>
      <c r="H586" s="1" t="str">
        <f t="shared" si="78"/>
        <v/>
      </c>
      <c r="I586" s="1">
        <f t="shared" si="79"/>
        <v>1</v>
      </c>
      <c r="J586" s="1" t="str">
        <f t="shared" si="80"/>
        <v/>
      </c>
      <c r="K586" s="1" t="str">
        <f t="shared" si="81"/>
        <v/>
      </c>
      <c r="L586" s="1">
        <f ca="1">IF(COUNTBLANK($AO586),IF(COUNTBLANK($D586),"",OFFSET(ChannelSetup!$E$6,0,$D586-1)),$AO586)</f>
        <v>0</v>
      </c>
      <c r="M586" s="1">
        <f ca="1">IF(COUNTBLANK($AP586),IF(COUNTBLANK($D586),"",OFFSET(ChannelSetup!$E$7,0,$D586-1)),$AP586)</f>
        <v>0</v>
      </c>
      <c r="N586" s="1">
        <f ca="1">IF(COUNTBLANK($D586),"",IF(COUNTBLANK($AI586),OFFSET(ChannelSetup!$E$4,0,$D586-1),$AI586))</f>
        <v>0</v>
      </c>
      <c r="O586" s="1" t="str">
        <f t="shared" si="82"/>
        <v/>
      </c>
      <c r="Q586" s="32">
        <f t="shared" si="98"/>
        <v>6</v>
      </c>
      <c r="R586" s="32">
        <f t="shared" si="99"/>
        <v>2</v>
      </c>
      <c r="S586" s="32">
        <f t="shared" si="100"/>
        <v>2</v>
      </c>
      <c r="T586" s="32">
        <f t="shared" si="101"/>
        <v>2</v>
      </c>
      <c r="U586" s="32">
        <f t="shared" si="102"/>
        <v>2</v>
      </c>
      <c r="V586" s="32">
        <f t="shared" si="103"/>
        <v>1.0083333333333333</v>
      </c>
      <c r="W586" s="32">
        <f t="shared" si="104"/>
        <v>1.125</v>
      </c>
      <c r="X586" s="32">
        <f t="shared" si="105"/>
        <v>1.125</v>
      </c>
      <c r="Y586" s="32">
        <f t="shared" si="106"/>
        <v>1.125</v>
      </c>
      <c r="Z586" s="32">
        <f t="shared" si="107"/>
        <v>1.125</v>
      </c>
      <c r="AA586" s="32">
        <f t="shared" si="108"/>
        <v>1.125</v>
      </c>
      <c r="AB586" s="32">
        <f t="shared" si="109"/>
        <v>1.125</v>
      </c>
      <c r="AD586" s="64" t="s">
        <v>258</v>
      </c>
      <c r="AE586" s="52">
        <f t="shared" si="110"/>
        <v>5</v>
      </c>
      <c r="AF586" s="52">
        <f t="shared" si="111"/>
        <v>23.8</v>
      </c>
      <c r="AG586" s="61" t="s">
        <v>57</v>
      </c>
      <c r="AH586" s="62"/>
      <c r="AI586" s="61"/>
      <c r="AJ586" s="62"/>
      <c r="AK586" s="61"/>
      <c r="AL586" s="62"/>
      <c r="AM586" s="60"/>
      <c r="AN586" s="60"/>
      <c r="AO586" s="60"/>
      <c r="AP586" s="60"/>
      <c r="AQ586" s="51"/>
      <c r="AT586" s="39" t="str">
        <f t="shared" si="88"/>
        <v/>
      </c>
      <c r="AU586" s="49" t="str">
        <f t="shared" si="67"/>
        <v>X</v>
      </c>
      <c r="AV586" s="41">
        <f t="shared" ca="1" si="68"/>
        <v>256</v>
      </c>
      <c r="AW586" s="40">
        <f t="shared" ca="1" si="69"/>
        <v>1</v>
      </c>
      <c r="AX586" s="41">
        <f t="shared" ca="1" si="89"/>
        <v>0</v>
      </c>
      <c r="AY586" s="41">
        <f t="shared" ca="1" si="90"/>
        <v>0</v>
      </c>
      <c r="AZ586" s="42">
        <f t="shared" ca="1" si="91"/>
        <v>1</v>
      </c>
      <c r="BA586" s="47" t="str">
        <f t="shared" si="92"/>
        <v>X</v>
      </c>
      <c r="BB586" s="47" t="e">
        <f t="shared" si="93"/>
        <v>#VALUE!</v>
      </c>
      <c r="BC586" s="47">
        <f t="shared" si="83"/>
        <v>0</v>
      </c>
      <c r="BD586" s="47">
        <f t="shared" si="84"/>
        <v>0</v>
      </c>
      <c r="BE586" s="47" t="e">
        <f t="shared" si="85"/>
        <v>#VALUE!</v>
      </c>
      <c r="BF586" s="47" t="e">
        <f t="shared" si="86"/>
        <v>#VALUE!</v>
      </c>
      <c r="BG586" s="47" t="e">
        <f t="shared" si="87"/>
        <v>#VALUE!</v>
      </c>
      <c r="BH586" s="47" t="e">
        <f>MATCH($BA586,NoteCommaRef!$B$4:$B$10,0)</f>
        <v>#N/A</v>
      </c>
      <c r="BI586" s="47">
        <f>MATCH($BK586,NoteCommaRef!$H$4:$H$1000,0)</f>
        <v>11</v>
      </c>
      <c r="BJ586" s="47">
        <f>MATCH($BL586,NoteCommaRef!$H$4:$H$1000,0)</f>
        <v>11</v>
      </c>
      <c r="BK586" s="47">
        <f t="shared" si="70"/>
        <v>1</v>
      </c>
      <c r="BL586" s="47">
        <f t="shared" si="71"/>
        <v>1</v>
      </c>
      <c r="BM586" s="48">
        <f ca="1">IF(ISNA($BH586),1,OFFSET(NoteCommaRef!$E$3,$BH586,0))</f>
        <v>1</v>
      </c>
      <c r="BN586" s="48">
        <f t="shared" si="72"/>
        <v>1</v>
      </c>
      <c r="BO586" s="48">
        <f t="shared" si="73"/>
        <v>1</v>
      </c>
      <c r="BP586" s="48">
        <f t="shared" si="74"/>
        <v>1</v>
      </c>
      <c r="BQ586" s="48">
        <f ca="1">IF(ISNA($BI586),1,OFFSET(NoteCommaRef!$K$3,$BI586,0))</f>
        <v>1</v>
      </c>
      <c r="BR586" s="48">
        <f ca="1">IF(ISNA($BJ586),1,OFFSET(NoteCommaRef!$K$3,$BJ586,0))</f>
        <v>1</v>
      </c>
    </row>
    <row r="587" spans="3:70" x14ac:dyDescent="0.2">
      <c r="C587" s="1" t="str">
        <f t="shared" si="96"/>
        <v/>
      </c>
      <c r="D587" s="1">
        <f t="shared" si="97"/>
        <v>6</v>
      </c>
      <c r="E587" s="1">
        <f t="shared" si="75"/>
        <v>23.8</v>
      </c>
      <c r="F587" s="32" t="str">
        <f t="shared" si="76"/>
        <v/>
      </c>
      <c r="G587" s="1" t="str">
        <f t="shared" si="77"/>
        <v/>
      </c>
      <c r="H587" s="1" t="str">
        <f t="shared" si="78"/>
        <v/>
      </c>
      <c r="I587" s="1">
        <f t="shared" si="79"/>
        <v>1</v>
      </c>
      <c r="J587" s="1" t="str">
        <f t="shared" si="80"/>
        <v/>
      </c>
      <c r="K587" s="1" t="str">
        <f t="shared" si="81"/>
        <v/>
      </c>
      <c r="L587" s="1">
        <f ca="1">IF(COUNTBLANK($AO587),IF(COUNTBLANK($D587),"",OFFSET(ChannelSetup!$E$6,0,$D587-1)),$AO587)</f>
        <v>0</v>
      </c>
      <c r="M587" s="1">
        <f ca="1">IF(COUNTBLANK($AP587),IF(COUNTBLANK($D587),"",OFFSET(ChannelSetup!$E$7,0,$D587-1)),$AP587)</f>
        <v>0</v>
      </c>
      <c r="N587" s="1">
        <f ca="1">IF(COUNTBLANK($D587),"",IF(COUNTBLANK($AI587),OFFSET(ChannelSetup!$E$4,0,$D587-1),$AI587))</f>
        <v>0</v>
      </c>
      <c r="O587" s="1" t="str">
        <f t="shared" si="82"/>
        <v/>
      </c>
      <c r="Q587" s="32">
        <f t="shared" si="98"/>
        <v>6</v>
      </c>
      <c r="R587" s="32">
        <f t="shared" si="99"/>
        <v>2</v>
      </c>
      <c r="S587" s="32">
        <f t="shared" si="100"/>
        <v>2</v>
      </c>
      <c r="T587" s="32">
        <f t="shared" si="101"/>
        <v>2</v>
      </c>
      <c r="U587" s="32">
        <f t="shared" si="102"/>
        <v>2</v>
      </c>
      <c r="V587" s="32">
        <f t="shared" si="103"/>
        <v>2</v>
      </c>
      <c r="W587" s="32">
        <f t="shared" si="104"/>
        <v>1.125</v>
      </c>
      <c r="X587" s="32">
        <f t="shared" si="105"/>
        <v>1.125</v>
      </c>
      <c r="Y587" s="32">
        <f t="shared" si="106"/>
        <v>1.125</v>
      </c>
      <c r="Z587" s="32">
        <f t="shared" si="107"/>
        <v>1.125</v>
      </c>
      <c r="AA587" s="32">
        <f t="shared" si="108"/>
        <v>1.125</v>
      </c>
      <c r="AB587" s="32">
        <f t="shared" si="109"/>
        <v>1.125</v>
      </c>
      <c r="AD587" s="64" t="s">
        <v>259</v>
      </c>
      <c r="AE587" s="52">
        <f t="shared" si="110"/>
        <v>6</v>
      </c>
      <c r="AF587" s="52">
        <f t="shared" si="111"/>
        <v>23.8</v>
      </c>
      <c r="AG587" s="61" t="s">
        <v>57</v>
      </c>
      <c r="AH587" s="62"/>
      <c r="AI587" s="61"/>
      <c r="AJ587" s="62"/>
      <c r="AK587" s="61"/>
      <c r="AL587" s="62"/>
      <c r="AM587" s="60"/>
      <c r="AN587" s="60"/>
      <c r="AO587" s="60"/>
      <c r="AP587" s="60"/>
      <c r="AQ587" s="51"/>
      <c r="AT587" s="39" t="str">
        <f t="shared" si="88"/>
        <v/>
      </c>
      <c r="AU587" s="49" t="str">
        <f t="shared" si="67"/>
        <v>X</v>
      </c>
      <c r="AV587" s="41">
        <f t="shared" ca="1" si="68"/>
        <v>256</v>
      </c>
      <c r="AW587" s="40">
        <f t="shared" ca="1" si="69"/>
        <v>1</v>
      </c>
      <c r="AX587" s="41">
        <f t="shared" ca="1" si="89"/>
        <v>0</v>
      </c>
      <c r="AY587" s="41">
        <f t="shared" ca="1" si="90"/>
        <v>0</v>
      </c>
      <c r="AZ587" s="42">
        <f t="shared" ca="1" si="91"/>
        <v>1</v>
      </c>
      <c r="BA587" s="47" t="str">
        <f t="shared" si="92"/>
        <v>X</v>
      </c>
      <c r="BB587" s="47" t="e">
        <f t="shared" si="93"/>
        <v>#VALUE!</v>
      </c>
      <c r="BC587" s="47">
        <f t="shared" si="83"/>
        <v>0</v>
      </c>
      <c r="BD587" s="47">
        <f t="shared" si="84"/>
        <v>0</v>
      </c>
      <c r="BE587" s="47" t="e">
        <f t="shared" si="85"/>
        <v>#VALUE!</v>
      </c>
      <c r="BF587" s="47" t="e">
        <f t="shared" si="86"/>
        <v>#VALUE!</v>
      </c>
      <c r="BG587" s="47" t="e">
        <f t="shared" si="87"/>
        <v>#VALUE!</v>
      </c>
      <c r="BH587" s="47" t="e">
        <f>MATCH($BA587,NoteCommaRef!$B$4:$B$10,0)</f>
        <v>#N/A</v>
      </c>
      <c r="BI587" s="47">
        <f>MATCH($BK587,NoteCommaRef!$H$4:$H$1000,0)</f>
        <v>11</v>
      </c>
      <c r="BJ587" s="47">
        <f>MATCH($BL587,NoteCommaRef!$H$4:$H$1000,0)</f>
        <v>11</v>
      </c>
      <c r="BK587" s="47">
        <f t="shared" si="70"/>
        <v>1</v>
      </c>
      <c r="BL587" s="47">
        <f t="shared" si="71"/>
        <v>1</v>
      </c>
      <c r="BM587" s="48">
        <f ca="1">IF(ISNA($BH587),1,OFFSET(NoteCommaRef!$E$3,$BH587,0))</f>
        <v>1</v>
      </c>
      <c r="BN587" s="48">
        <f t="shared" si="72"/>
        <v>1</v>
      </c>
      <c r="BO587" s="48">
        <f t="shared" si="73"/>
        <v>1</v>
      </c>
      <c r="BP587" s="48">
        <f t="shared" si="74"/>
        <v>1</v>
      </c>
      <c r="BQ587" s="48">
        <f ca="1">IF(ISNA($BI587),1,OFFSET(NoteCommaRef!$K$3,$BI587,0))</f>
        <v>1</v>
      </c>
      <c r="BR587" s="48">
        <f ca="1">IF(ISNA($BJ587),1,OFFSET(NoteCommaRef!$K$3,$BJ587,0))</f>
        <v>1</v>
      </c>
    </row>
    <row r="588" spans="3:70" x14ac:dyDescent="0.2">
      <c r="C588" s="1" t="str">
        <f t="shared" si="96"/>
        <v/>
      </c>
      <c r="D588" s="1">
        <f t="shared" si="97"/>
        <v>7</v>
      </c>
      <c r="E588" s="1">
        <f t="shared" si="75"/>
        <v>21</v>
      </c>
      <c r="F588" s="32" t="str">
        <f t="shared" si="76"/>
        <v/>
      </c>
      <c r="G588" s="1" t="str">
        <f t="shared" si="77"/>
        <v/>
      </c>
      <c r="H588" s="1" t="str">
        <f t="shared" si="78"/>
        <v/>
      </c>
      <c r="I588" s="1">
        <f t="shared" si="79"/>
        <v>1</v>
      </c>
      <c r="J588" s="1" t="str">
        <f t="shared" si="80"/>
        <v/>
      </c>
      <c r="K588" s="1" t="str">
        <f t="shared" si="81"/>
        <v/>
      </c>
      <c r="L588" s="1">
        <f ca="1">IF(COUNTBLANK($AO588),IF(COUNTBLANK($D588),"",OFFSET(ChannelSetup!$E$6,0,$D588-1)),$AO588)</f>
        <v>0</v>
      </c>
      <c r="M588" s="1">
        <f ca="1">IF(COUNTBLANK($AP588),IF(COUNTBLANK($D588),"",OFFSET(ChannelSetup!$E$7,0,$D588-1)),$AP588)</f>
        <v>0</v>
      </c>
      <c r="N588" s="1">
        <f ca="1">IF(COUNTBLANK($D588),"",IF(COUNTBLANK($AI588),OFFSET(ChannelSetup!$E$4,0,$D588-1),$AI588))</f>
        <v>0</v>
      </c>
      <c r="O588" s="1" t="str">
        <f t="shared" si="82"/>
        <v/>
      </c>
      <c r="Q588" s="32">
        <f t="shared" si="98"/>
        <v>6</v>
      </c>
      <c r="R588" s="32">
        <f t="shared" si="99"/>
        <v>2</v>
      </c>
      <c r="S588" s="32">
        <f t="shared" si="100"/>
        <v>2</v>
      </c>
      <c r="T588" s="32">
        <f t="shared" si="101"/>
        <v>2</v>
      </c>
      <c r="U588" s="32">
        <f t="shared" si="102"/>
        <v>2</v>
      </c>
      <c r="V588" s="32">
        <f t="shared" si="103"/>
        <v>2</v>
      </c>
      <c r="W588" s="32">
        <f t="shared" si="104"/>
        <v>2</v>
      </c>
      <c r="X588" s="32">
        <f t="shared" si="105"/>
        <v>1.125</v>
      </c>
      <c r="Y588" s="32">
        <f t="shared" si="106"/>
        <v>1.125</v>
      </c>
      <c r="Z588" s="32">
        <f t="shared" si="107"/>
        <v>1.125</v>
      </c>
      <c r="AA588" s="32">
        <f t="shared" si="108"/>
        <v>1.125</v>
      </c>
      <c r="AB588" s="32">
        <f t="shared" si="109"/>
        <v>1.125</v>
      </c>
      <c r="AD588" s="64" t="s">
        <v>309</v>
      </c>
      <c r="AE588" s="52">
        <f t="shared" si="110"/>
        <v>7</v>
      </c>
      <c r="AF588" s="53">
        <f>AF$2-AF574</f>
        <v>21</v>
      </c>
      <c r="AG588" s="61" t="s">
        <v>57</v>
      </c>
      <c r="AH588" s="62"/>
      <c r="AI588" s="61"/>
      <c r="AJ588" s="62"/>
      <c r="AK588" s="61"/>
      <c r="AL588" s="62"/>
      <c r="AM588" s="60"/>
      <c r="AN588" s="60"/>
      <c r="AO588" s="60"/>
      <c r="AP588" s="60"/>
      <c r="AQ588" s="51"/>
      <c r="AT588" s="39" t="str">
        <f t="shared" si="88"/>
        <v/>
      </c>
      <c r="AU588" s="49" t="str">
        <f t="shared" si="67"/>
        <v>X</v>
      </c>
      <c r="AV588" s="41">
        <f t="shared" ca="1" si="68"/>
        <v>256</v>
      </c>
      <c r="AW588" s="40">
        <f t="shared" ca="1" si="69"/>
        <v>1</v>
      </c>
      <c r="AX588" s="41">
        <f t="shared" ca="1" si="89"/>
        <v>0</v>
      </c>
      <c r="AY588" s="41">
        <f t="shared" ca="1" si="90"/>
        <v>0</v>
      </c>
      <c r="AZ588" s="42">
        <f t="shared" ca="1" si="91"/>
        <v>1</v>
      </c>
      <c r="BA588" s="47" t="str">
        <f t="shared" si="92"/>
        <v>X</v>
      </c>
      <c r="BB588" s="47" t="e">
        <f t="shared" si="93"/>
        <v>#VALUE!</v>
      </c>
      <c r="BC588" s="47">
        <f t="shared" si="83"/>
        <v>0</v>
      </c>
      <c r="BD588" s="47">
        <f t="shared" si="84"/>
        <v>0</v>
      </c>
      <c r="BE588" s="47" t="e">
        <f t="shared" si="85"/>
        <v>#VALUE!</v>
      </c>
      <c r="BF588" s="47" t="e">
        <f t="shared" si="86"/>
        <v>#VALUE!</v>
      </c>
      <c r="BG588" s="47" t="e">
        <f t="shared" si="87"/>
        <v>#VALUE!</v>
      </c>
      <c r="BH588" s="47" t="e">
        <f>MATCH($BA588,NoteCommaRef!$B$4:$B$10,0)</f>
        <v>#N/A</v>
      </c>
      <c r="BI588" s="47">
        <f>MATCH($BK588,NoteCommaRef!$H$4:$H$1000,0)</f>
        <v>11</v>
      </c>
      <c r="BJ588" s="47">
        <f>MATCH($BL588,NoteCommaRef!$H$4:$H$1000,0)</f>
        <v>11</v>
      </c>
      <c r="BK588" s="47">
        <f t="shared" si="70"/>
        <v>1</v>
      </c>
      <c r="BL588" s="47">
        <f t="shared" si="71"/>
        <v>1</v>
      </c>
      <c r="BM588" s="48">
        <f ca="1">IF(ISNA($BH588),1,OFFSET(NoteCommaRef!$E$3,$BH588,0))</f>
        <v>1</v>
      </c>
      <c r="BN588" s="48">
        <f t="shared" si="72"/>
        <v>1</v>
      </c>
      <c r="BO588" s="48">
        <f t="shared" si="73"/>
        <v>1</v>
      </c>
      <c r="BP588" s="48">
        <f t="shared" si="74"/>
        <v>1</v>
      </c>
      <c r="BQ588" s="48">
        <f ca="1">IF(ISNA($BI588),1,OFFSET(NoteCommaRef!$K$3,$BI588,0))</f>
        <v>1</v>
      </c>
      <c r="BR588" s="48">
        <f ca="1">IF(ISNA($BJ588),1,OFFSET(NoteCommaRef!$K$3,$BJ588,0))</f>
        <v>1</v>
      </c>
    </row>
    <row r="589" spans="3:70" x14ac:dyDescent="0.2">
      <c r="C589" s="1" t="str">
        <f t="shared" si="96"/>
        <v/>
      </c>
      <c r="D589" s="1">
        <f t="shared" si="97"/>
        <v>8</v>
      </c>
      <c r="E589" s="1">
        <f t="shared" si="75"/>
        <v>21</v>
      </c>
      <c r="F589" s="32" t="str">
        <f t="shared" si="76"/>
        <v/>
      </c>
      <c r="G589" s="1" t="str">
        <f t="shared" si="77"/>
        <v/>
      </c>
      <c r="H589" s="1" t="str">
        <f t="shared" si="78"/>
        <v/>
      </c>
      <c r="I589" s="1">
        <f t="shared" si="79"/>
        <v>1</v>
      </c>
      <c r="J589" s="1" t="str">
        <f t="shared" si="80"/>
        <v/>
      </c>
      <c r="K589" s="1" t="str">
        <f t="shared" si="81"/>
        <v/>
      </c>
      <c r="L589" s="1">
        <f ca="1">IF(COUNTBLANK($AO589),IF(COUNTBLANK($D589),"",OFFSET(ChannelSetup!$E$6,0,$D589-1)),$AO589)</f>
        <v>0</v>
      </c>
      <c r="M589" s="1">
        <f ca="1">IF(COUNTBLANK($AP589),IF(COUNTBLANK($D589),"",OFFSET(ChannelSetup!$E$7,0,$D589-1)),$AP589)</f>
        <v>0</v>
      </c>
      <c r="N589" s="1">
        <f ca="1">IF(COUNTBLANK($D589),"",IF(COUNTBLANK($AI589),OFFSET(ChannelSetup!$E$4,0,$D589-1),$AI589))</f>
        <v>-70</v>
      </c>
      <c r="O589" s="1" t="str">
        <f t="shared" si="82"/>
        <v/>
      </c>
      <c r="Q589" s="32">
        <f t="shared" si="98"/>
        <v>6</v>
      </c>
      <c r="R589" s="32">
        <f t="shared" si="99"/>
        <v>2</v>
      </c>
      <c r="S589" s="32">
        <f t="shared" si="100"/>
        <v>2</v>
      </c>
      <c r="T589" s="32">
        <f t="shared" si="101"/>
        <v>2</v>
      </c>
      <c r="U589" s="32">
        <f t="shared" si="102"/>
        <v>2</v>
      </c>
      <c r="V589" s="32">
        <f t="shared" si="103"/>
        <v>2</v>
      </c>
      <c r="W589" s="32">
        <f t="shared" si="104"/>
        <v>2</v>
      </c>
      <c r="X589" s="32">
        <f t="shared" si="105"/>
        <v>2</v>
      </c>
      <c r="Y589" s="32">
        <f t="shared" si="106"/>
        <v>1.125</v>
      </c>
      <c r="Z589" s="32">
        <f t="shared" si="107"/>
        <v>1.125</v>
      </c>
      <c r="AA589" s="32">
        <f t="shared" si="108"/>
        <v>1.125</v>
      </c>
      <c r="AB589" s="32">
        <f t="shared" si="109"/>
        <v>1.125</v>
      </c>
      <c r="AD589" s="64" t="s">
        <v>314</v>
      </c>
      <c r="AE589" s="52">
        <f t="shared" si="110"/>
        <v>8</v>
      </c>
      <c r="AF589" s="52">
        <f t="shared" si="111"/>
        <v>21</v>
      </c>
      <c r="AG589" s="61" t="s">
        <v>57</v>
      </c>
      <c r="AH589" s="62"/>
      <c r="AI589" s="61"/>
      <c r="AJ589" s="62"/>
      <c r="AK589" s="61"/>
      <c r="AL589" s="62"/>
      <c r="AM589" s="60"/>
      <c r="AN589" s="60"/>
      <c r="AO589" s="60"/>
      <c r="AP589" s="60"/>
      <c r="AQ589" s="51"/>
      <c r="AT589" s="39" t="str">
        <f t="shared" si="88"/>
        <v/>
      </c>
      <c r="AU589" s="49" t="str">
        <f t="shared" si="67"/>
        <v>X</v>
      </c>
      <c r="AV589" s="41">
        <f t="shared" ca="1" si="68"/>
        <v>256</v>
      </c>
      <c r="AW589" s="40">
        <f t="shared" ca="1" si="69"/>
        <v>1</v>
      </c>
      <c r="AX589" s="41">
        <f t="shared" ca="1" si="89"/>
        <v>0</v>
      </c>
      <c r="AY589" s="41">
        <f t="shared" ca="1" si="90"/>
        <v>0</v>
      </c>
      <c r="AZ589" s="42">
        <f t="shared" ca="1" si="91"/>
        <v>1</v>
      </c>
      <c r="BA589" s="47" t="str">
        <f t="shared" si="92"/>
        <v>X</v>
      </c>
      <c r="BB589" s="47" t="e">
        <f t="shared" si="93"/>
        <v>#VALUE!</v>
      </c>
      <c r="BC589" s="47">
        <f t="shared" si="83"/>
        <v>0</v>
      </c>
      <c r="BD589" s="47">
        <f t="shared" si="84"/>
        <v>0</v>
      </c>
      <c r="BE589" s="47" t="e">
        <f t="shared" si="85"/>
        <v>#VALUE!</v>
      </c>
      <c r="BF589" s="47" t="e">
        <f t="shared" si="86"/>
        <v>#VALUE!</v>
      </c>
      <c r="BG589" s="47" t="e">
        <f t="shared" si="87"/>
        <v>#VALUE!</v>
      </c>
      <c r="BH589" s="47" t="e">
        <f>MATCH($BA589,NoteCommaRef!$B$4:$B$10,0)</f>
        <v>#N/A</v>
      </c>
      <c r="BI589" s="47">
        <f>MATCH($BK589,NoteCommaRef!$H$4:$H$1000,0)</f>
        <v>11</v>
      </c>
      <c r="BJ589" s="47">
        <f>MATCH($BL589,NoteCommaRef!$H$4:$H$1000,0)</f>
        <v>11</v>
      </c>
      <c r="BK589" s="47">
        <f t="shared" si="70"/>
        <v>1</v>
      </c>
      <c r="BL589" s="47">
        <f t="shared" si="71"/>
        <v>1</v>
      </c>
      <c r="BM589" s="48">
        <f ca="1">IF(ISNA($BH589),1,OFFSET(NoteCommaRef!$E$3,$BH589,0))</f>
        <v>1</v>
      </c>
      <c r="BN589" s="48">
        <f t="shared" si="72"/>
        <v>1</v>
      </c>
      <c r="BO589" s="48">
        <f t="shared" si="73"/>
        <v>1</v>
      </c>
      <c r="BP589" s="48">
        <f t="shared" si="74"/>
        <v>1</v>
      </c>
      <c r="BQ589" s="48">
        <f ca="1">IF(ISNA($BI589),1,OFFSET(NoteCommaRef!$K$3,$BI589,0))</f>
        <v>1</v>
      </c>
      <c r="BR589" s="48">
        <f ca="1">IF(ISNA($BJ589),1,OFFSET(NoteCommaRef!$K$3,$BJ589,0))</f>
        <v>1</v>
      </c>
    </row>
    <row r="590" spans="3:70" x14ac:dyDescent="0.2">
      <c r="C590" s="1" t="str">
        <f t="shared" si="96"/>
        <v/>
      </c>
      <c r="D590" s="1">
        <f t="shared" si="97"/>
        <v>9</v>
      </c>
      <c r="E590" s="1">
        <f t="shared" si="75"/>
        <v>21</v>
      </c>
      <c r="F590" s="32" t="str">
        <f t="shared" si="76"/>
        <v/>
      </c>
      <c r="G590" s="1" t="str">
        <f t="shared" si="77"/>
        <v/>
      </c>
      <c r="H590" s="1" t="str">
        <f t="shared" si="78"/>
        <v/>
      </c>
      <c r="I590" s="1">
        <f t="shared" si="79"/>
        <v>1</v>
      </c>
      <c r="J590" s="1" t="str">
        <f t="shared" si="80"/>
        <v/>
      </c>
      <c r="K590" s="1" t="str">
        <f t="shared" si="81"/>
        <v/>
      </c>
      <c r="L590" s="1">
        <f ca="1">IF(COUNTBLANK($AO590),IF(COUNTBLANK($D590),"",OFFSET(ChannelSetup!$E$6,0,$D590-1)),$AO590)</f>
        <v>0</v>
      </c>
      <c r="M590" s="1">
        <f ca="1">IF(COUNTBLANK($AP590),IF(COUNTBLANK($D590),"",OFFSET(ChannelSetup!$E$7,0,$D590-1)),$AP590)</f>
        <v>0</v>
      </c>
      <c r="N590" s="1">
        <f ca="1">IF(COUNTBLANK($D590),"",IF(COUNTBLANK($AI590),OFFSET(ChannelSetup!$E$4,0,$D590-1),$AI590))</f>
        <v>50</v>
      </c>
      <c r="O590" s="1" t="str">
        <f t="shared" si="82"/>
        <v/>
      </c>
      <c r="Q590" s="32">
        <f t="shared" si="98"/>
        <v>6</v>
      </c>
      <c r="R590" s="32">
        <f t="shared" si="99"/>
        <v>2</v>
      </c>
      <c r="S590" s="32">
        <f t="shared" si="100"/>
        <v>2</v>
      </c>
      <c r="T590" s="32">
        <f t="shared" si="101"/>
        <v>2</v>
      </c>
      <c r="U590" s="32">
        <f t="shared" si="102"/>
        <v>2</v>
      </c>
      <c r="V590" s="32">
        <f t="shared" si="103"/>
        <v>2</v>
      </c>
      <c r="W590" s="32">
        <f t="shared" si="104"/>
        <v>2</v>
      </c>
      <c r="X590" s="32">
        <f t="shared" si="105"/>
        <v>2</v>
      </c>
      <c r="Y590" s="32">
        <f t="shared" si="106"/>
        <v>2</v>
      </c>
      <c r="Z590" s="32">
        <f t="shared" si="107"/>
        <v>1.125</v>
      </c>
      <c r="AA590" s="32">
        <f t="shared" si="108"/>
        <v>1.125</v>
      </c>
      <c r="AB590" s="32">
        <f t="shared" si="109"/>
        <v>1.125</v>
      </c>
      <c r="AD590" s="64" t="s">
        <v>311</v>
      </c>
      <c r="AE590" s="52">
        <f t="shared" si="110"/>
        <v>9</v>
      </c>
      <c r="AF590" s="52">
        <f t="shared" si="111"/>
        <v>21</v>
      </c>
      <c r="AG590" s="61" t="s">
        <v>57</v>
      </c>
      <c r="AH590" s="62"/>
      <c r="AI590" s="61"/>
      <c r="AJ590" s="62"/>
      <c r="AK590" s="61"/>
      <c r="AL590" s="62"/>
      <c r="AM590" s="60"/>
      <c r="AN590" s="60"/>
      <c r="AO590" s="60"/>
      <c r="AP590" s="60"/>
      <c r="AQ590" s="51"/>
      <c r="AT590" s="39" t="str">
        <f t="shared" si="88"/>
        <v/>
      </c>
      <c r="AU590" s="49" t="str">
        <f t="shared" si="67"/>
        <v>X</v>
      </c>
      <c r="AV590" s="41">
        <f t="shared" ca="1" si="68"/>
        <v>256</v>
      </c>
      <c r="AW590" s="40">
        <f t="shared" ca="1" si="69"/>
        <v>1</v>
      </c>
      <c r="AX590" s="41">
        <f t="shared" ca="1" si="89"/>
        <v>0</v>
      </c>
      <c r="AY590" s="41">
        <f t="shared" ca="1" si="90"/>
        <v>0</v>
      </c>
      <c r="AZ590" s="42">
        <f t="shared" ca="1" si="91"/>
        <v>1</v>
      </c>
      <c r="BA590" s="47" t="str">
        <f t="shared" si="92"/>
        <v>X</v>
      </c>
      <c r="BB590" s="47" t="e">
        <f t="shared" si="93"/>
        <v>#VALUE!</v>
      </c>
      <c r="BC590" s="47">
        <f t="shared" si="83"/>
        <v>0</v>
      </c>
      <c r="BD590" s="47">
        <f t="shared" si="84"/>
        <v>0</v>
      </c>
      <c r="BE590" s="47" t="e">
        <f t="shared" si="85"/>
        <v>#VALUE!</v>
      </c>
      <c r="BF590" s="47" t="e">
        <f t="shared" si="86"/>
        <v>#VALUE!</v>
      </c>
      <c r="BG590" s="47" t="e">
        <f t="shared" si="87"/>
        <v>#VALUE!</v>
      </c>
      <c r="BH590" s="47" t="e">
        <f>MATCH($BA590,NoteCommaRef!$B$4:$B$10,0)</f>
        <v>#N/A</v>
      </c>
      <c r="BI590" s="47">
        <f>MATCH($BK590,NoteCommaRef!$H$4:$H$1000,0)</f>
        <v>11</v>
      </c>
      <c r="BJ590" s="47">
        <f>MATCH($BL590,NoteCommaRef!$H$4:$H$1000,0)</f>
        <v>11</v>
      </c>
      <c r="BK590" s="47">
        <f t="shared" si="70"/>
        <v>1</v>
      </c>
      <c r="BL590" s="47">
        <f t="shared" si="71"/>
        <v>1</v>
      </c>
      <c r="BM590" s="48">
        <f ca="1">IF(ISNA($BH590),1,OFFSET(NoteCommaRef!$E$3,$BH590,0))</f>
        <v>1</v>
      </c>
      <c r="BN590" s="48">
        <f t="shared" si="72"/>
        <v>1</v>
      </c>
      <c r="BO590" s="48">
        <f t="shared" si="73"/>
        <v>1</v>
      </c>
      <c r="BP590" s="48">
        <f t="shared" si="74"/>
        <v>1</v>
      </c>
      <c r="BQ590" s="48">
        <f ca="1">IF(ISNA($BI590),1,OFFSET(NoteCommaRef!$K$3,$BI590,0))</f>
        <v>1</v>
      </c>
      <c r="BR590" s="48">
        <f ca="1">IF(ISNA($BJ590),1,OFFSET(NoteCommaRef!$K$3,$BJ590,0))</f>
        <v>1</v>
      </c>
    </row>
    <row r="591" spans="3:70" x14ac:dyDescent="0.2">
      <c r="C591" s="1" t="str">
        <f t="shared" si="96"/>
        <v/>
      </c>
      <c r="D591" s="1">
        <f t="shared" si="97"/>
        <v>10</v>
      </c>
      <c r="E591" s="1">
        <f t="shared" si="75"/>
        <v>21</v>
      </c>
      <c r="F591" s="32" t="str">
        <f t="shared" si="76"/>
        <v/>
      </c>
      <c r="G591" s="1" t="str">
        <f t="shared" si="77"/>
        <v/>
      </c>
      <c r="H591" s="1" t="str">
        <f t="shared" si="78"/>
        <v/>
      </c>
      <c r="I591" s="1">
        <f t="shared" si="79"/>
        <v>1</v>
      </c>
      <c r="J591" s="1" t="str">
        <f t="shared" si="80"/>
        <v/>
      </c>
      <c r="K591" s="1" t="str">
        <f t="shared" si="81"/>
        <v/>
      </c>
      <c r="L591" s="1">
        <f ca="1">IF(COUNTBLANK($AO591),IF(COUNTBLANK($D591),"",OFFSET(ChannelSetup!$E$6,0,$D591-1)),$AO591)</f>
        <v>0</v>
      </c>
      <c r="M591" s="1">
        <f ca="1">IF(COUNTBLANK($AP591),IF(COUNTBLANK($D591),"",OFFSET(ChannelSetup!$E$7,0,$D591-1)),$AP591)</f>
        <v>0</v>
      </c>
      <c r="N591" s="1">
        <f ca="1">IF(COUNTBLANK($D591),"",IF(COUNTBLANK($AI591),OFFSET(ChannelSetup!$E$4,0,$D591-1),$AI591))</f>
        <v>0</v>
      </c>
      <c r="O591" s="1" t="str">
        <f t="shared" si="82"/>
        <v/>
      </c>
      <c r="Q591" s="32">
        <f t="shared" si="98"/>
        <v>6</v>
      </c>
      <c r="R591" s="32">
        <f t="shared" si="99"/>
        <v>2</v>
      </c>
      <c r="S591" s="32">
        <f t="shared" si="100"/>
        <v>2</v>
      </c>
      <c r="T591" s="32">
        <f t="shared" si="101"/>
        <v>2</v>
      </c>
      <c r="U591" s="32">
        <f t="shared" si="102"/>
        <v>2</v>
      </c>
      <c r="V591" s="32">
        <f t="shared" si="103"/>
        <v>2</v>
      </c>
      <c r="W591" s="32">
        <f t="shared" si="104"/>
        <v>2</v>
      </c>
      <c r="X591" s="32">
        <f t="shared" si="105"/>
        <v>2</v>
      </c>
      <c r="Y591" s="32">
        <f t="shared" si="106"/>
        <v>2</v>
      </c>
      <c r="Z591" s="32">
        <f t="shared" si="107"/>
        <v>2</v>
      </c>
      <c r="AA591" s="32">
        <f t="shared" si="108"/>
        <v>1.125</v>
      </c>
      <c r="AB591" s="32">
        <f t="shared" si="109"/>
        <v>1.125</v>
      </c>
      <c r="AD591" s="64" t="s">
        <v>313</v>
      </c>
      <c r="AE591" s="52">
        <f t="shared" si="110"/>
        <v>10</v>
      </c>
      <c r="AF591" s="52">
        <f t="shared" si="111"/>
        <v>21</v>
      </c>
      <c r="AG591" s="61" t="s">
        <v>57</v>
      </c>
      <c r="AH591" s="62"/>
      <c r="AI591" s="61"/>
      <c r="AJ591" s="62"/>
      <c r="AK591" s="61"/>
      <c r="AL591" s="62"/>
      <c r="AM591" s="60"/>
      <c r="AN591" s="60"/>
      <c r="AO591" s="60"/>
      <c r="AP591" s="60"/>
      <c r="AQ591" s="51"/>
      <c r="AT591" s="39" t="str">
        <f t="shared" si="88"/>
        <v/>
      </c>
      <c r="AU591" s="49" t="str">
        <f t="shared" si="67"/>
        <v>X</v>
      </c>
      <c r="AV591" s="41">
        <f t="shared" ca="1" si="68"/>
        <v>256</v>
      </c>
      <c r="AW591" s="40">
        <f t="shared" ca="1" si="69"/>
        <v>1</v>
      </c>
      <c r="AX591" s="41">
        <f t="shared" ca="1" si="89"/>
        <v>0</v>
      </c>
      <c r="AY591" s="41">
        <f t="shared" ca="1" si="90"/>
        <v>0</v>
      </c>
      <c r="AZ591" s="42">
        <f t="shared" ca="1" si="91"/>
        <v>1</v>
      </c>
      <c r="BA591" s="47" t="str">
        <f t="shared" si="92"/>
        <v>X</v>
      </c>
      <c r="BB591" s="47" t="e">
        <f t="shared" si="93"/>
        <v>#VALUE!</v>
      </c>
      <c r="BC591" s="47">
        <f t="shared" si="83"/>
        <v>0</v>
      </c>
      <c r="BD591" s="47">
        <f t="shared" si="84"/>
        <v>0</v>
      </c>
      <c r="BE591" s="47" t="e">
        <f t="shared" si="85"/>
        <v>#VALUE!</v>
      </c>
      <c r="BF591" s="47" t="e">
        <f t="shared" si="86"/>
        <v>#VALUE!</v>
      </c>
      <c r="BG591" s="47" t="e">
        <f t="shared" si="87"/>
        <v>#VALUE!</v>
      </c>
      <c r="BH591" s="47" t="e">
        <f>MATCH($BA591,NoteCommaRef!$B$4:$B$10,0)</f>
        <v>#N/A</v>
      </c>
      <c r="BI591" s="47">
        <f>MATCH($BK591,NoteCommaRef!$H$4:$H$1000,0)</f>
        <v>11</v>
      </c>
      <c r="BJ591" s="47">
        <f>MATCH($BL591,NoteCommaRef!$H$4:$H$1000,0)</f>
        <v>11</v>
      </c>
      <c r="BK591" s="47">
        <f t="shared" si="70"/>
        <v>1</v>
      </c>
      <c r="BL591" s="47">
        <f t="shared" si="71"/>
        <v>1</v>
      </c>
      <c r="BM591" s="48">
        <f ca="1">IF(ISNA($BH591),1,OFFSET(NoteCommaRef!$E$3,$BH591,0))</f>
        <v>1</v>
      </c>
      <c r="BN591" s="48">
        <f t="shared" si="72"/>
        <v>1</v>
      </c>
      <c r="BO591" s="48">
        <f t="shared" si="73"/>
        <v>1</v>
      </c>
      <c r="BP591" s="48">
        <f t="shared" si="74"/>
        <v>1</v>
      </c>
      <c r="BQ591" s="48">
        <f ca="1">IF(ISNA($BI591),1,OFFSET(NoteCommaRef!$K$3,$BI591,0))</f>
        <v>1</v>
      </c>
      <c r="BR591" s="48">
        <f ca="1">IF(ISNA($BJ591),1,OFFSET(NoteCommaRef!$K$3,$BJ591,0))</f>
        <v>1</v>
      </c>
    </row>
    <row r="592" spans="3:70" x14ac:dyDescent="0.2">
      <c r="C592" s="1" t="str">
        <f t="shared" si="96"/>
        <v/>
      </c>
      <c r="D592" s="1">
        <f t="shared" si="97"/>
        <v>11</v>
      </c>
      <c r="E592" s="1">
        <f t="shared" si="75"/>
        <v>21</v>
      </c>
      <c r="F592" s="32" t="str">
        <f t="shared" si="76"/>
        <v/>
      </c>
      <c r="G592" s="1" t="str">
        <f t="shared" si="77"/>
        <v/>
      </c>
      <c r="H592" s="1" t="str">
        <f t="shared" si="78"/>
        <v/>
      </c>
      <c r="I592" s="1">
        <f t="shared" si="79"/>
        <v>1</v>
      </c>
      <c r="J592" s="1" t="str">
        <f t="shared" si="80"/>
        <v/>
      </c>
      <c r="K592" s="1" t="str">
        <f t="shared" si="81"/>
        <v/>
      </c>
      <c r="L592" s="1">
        <f ca="1">IF(COUNTBLANK($AO592),IF(COUNTBLANK($D592),"",OFFSET(ChannelSetup!$E$6,0,$D592-1)),$AO592)</f>
        <v>0</v>
      </c>
      <c r="M592" s="1">
        <f ca="1">IF(COUNTBLANK($AP592),IF(COUNTBLANK($D592),"",OFFSET(ChannelSetup!$E$7,0,$D592-1)),$AP592)</f>
        <v>0</v>
      </c>
      <c r="N592" s="1">
        <f ca="1">IF(COUNTBLANK($D592),"",IF(COUNTBLANK($AI592),OFFSET(ChannelSetup!$E$4,0,$D592-1),$AI592))</f>
        <v>0</v>
      </c>
      <c r="O592" s="1" t="str">
        <f t="shared" si="82"/>
        <v/>
      </c>
      <c r="Q592" s="32">
        <f t="shared" si="98"/>
        <v>6</v>
      </c>
      <c r="R592" s="32">
        <f t="shared" si="99"/>
        <v>2</v>
      </c>
      <c r="S592" s="32">
        <f t="shared" si="100"/>
        <v>2</v>
      </c>
      <c r="T592" s="32">
        <f t="shared" si="101"/>
        <v>2</v>
      </c>
      <c r="U592" s="32">
        <f t="shared" si="102"/>
        <v>2</v>
      </c>
      <c r="V592" s="32">
        <f t="shared" si="103"/>
        <v>2</v>
      </c>
      <c r="W592" s="32">
        <f t="shared" si="104"/>
        <v>2</v>
      </c>
      <c r="X592" s="32">
        <f t="shared" si="105"/>
        <v>2</v>
      </c>
      <c r="Y592" s="32">
        <f t="shared" si="106"/>
        <v>2</v>
      </c>
      <c r="Z592" s="32">
        <f t="shared" si="107"/>
        <v>2</v>
      </c>
      <c r="AA592" s="32">
        <f t="shared" si="108"/>
        <v>2</v>
      </c>
      <c r="AB592" s="32">
        <f t="shared" si="109"/>
        <v>1.125</v>
      </c>
      <c r="AD592" s="64" t="s">
        <v>300</v>
      </c>
      <c r="AE592" s="52">
        <f t="shared" si="110"/>
        <v>11</v>
      </c>
      <c r="AF592" s="52">
        <f t="shared" si="111"/>
        <v>21</v>
      </c>
      <c r="AG592" s="61" t="s">
        <v>57</v>
      </c>
      <c r="AH592" s="62"/>
      <c r="AI592" s="61"/>
      <c r="AJ592" s="62"/>
      <c r="AK592" s="61"/>
      <c r="AL592" s="62"/>
      <c r="AM592" s="60"/>
      <c r="AN592" s="60"/>
      <c r="AO592" s="60"/>
      <c r="AP592" s="60"/>
      <c r="AQ592" s="51"/>
      <c r="AT592" s="39" t="str">
        <f t="shared" si="88"/>
        <v/>
      </c>
      <c r="AU592" s="49" t="str">
        <f t="shared" si="67"/>
        <v>X</v>
      </c>
      <c r="AV592" s="41">
        <f t="shared" ca="1" si="68"/>
        <v>256</v>
      </c>
      <c r="AW592" s="40">
        <f t="shared" ca="1" si="69"/>
        <v>1</v>
      </c>
      <c r="AX592" s="41">
        <f t="shared" ca="1" si="89"/>
        <v>0</v>
      </c>
      <c r="AY592" s="41">
        <f t="shared" ca="1" si="90"/>
        <v>0</v>
      </c>
      <c r="AZ592" s="42">
        <f t="shared" ca="1" si="91"/>
        <v>1</v>
      </c>
      <c r="BA592" s="47" t="str">
        <f t="shared" si="92"/>
        <v>X</v>
      </c>
      <c r="BB592" s="47" t="e">
        <f t="shared" si="93"/>
        <v>#VALUE!</v>
      </c>
      <c r="BC592" s="47">
        <f t="shared" si="83"/>
        <v>0</v>
      </c>
      <c r="BD592" s="47">
        <f t="shared" si="84"/>
        <v>0</v>
      </c>
      <c r="BE592" s="47" t="e">
        <f t="shared" si="85"/>
        <v>#VALUE!</v>
      </c>
      <c r="BF592" s="47" t="e">
        <f t="shared" si="86"/>
        <v>#VALUE!</v>
      </c>
      <c r="BG592" s="47" t="e">
        <f t="shared" si="87"/>
        <v>#VALUE!</v>
      </c>
      <c r="BH592" s="47" t="e">
        <f>MATCH($BA592,NoteCommaRef!$B$4:$B$10,0)</f>
        <v>#N/A</v>
      </c>
      <c r="BI592" s="47">
        <f>MATCH($BK592,NoteCommaRef!$H$4:$H$1000,0)</f>
        <v>11</v>
      </c>
      <c r="BJ592" s="47">
        <f>MATCH($BL592,NoteCommaRef!$H$4:$H$1000,0)</f>
        <v>11</v>
      </c>
      <c r="BK592" s="47">
        <f t="shared" si="70"/>
        <v>1</v>
      </c>
      <c r="BL592" s="47">
        <f t="shared" si="71"/>
        <v>1</v>
      </c>
      <c r="BM592" s="48">
        <f ca="1">IF(ISNA($BH592),1,OFFSET(NoteCommaRef!$E$3,$BH592,0))</f>
        <v>1</v>
      </c>
      <c r="BN592" s="48">
        <f t="shared" si="72"/>
        <v>1</v>
      </c>
      <c r="BO592" s="48">
        <f t="shared" si="73"/>
        <v>1</v>
      </c>
      <c r="BP592" s="48">
        <f t="shared" si="74"/>
        <v>1</v>
      </c>
      <c r="BQ592" s="48">
        <f ca="1">IF(ISNA($BI592),1,OFFSET(NoteCommaRef!$K$3,$BI592,0))</f>
        <v>1</v>
      </c>
      <c r="BR592" s="48">
        <f ca="1">IF(ISNA($BJ592),1,OFFSET(NoteCommaRef!$K$3,$BJ592,0))</f>
        <v>1</v>
      </c>
    </row>
    <row r="593" spans="3:70" x14ac:dyDescent="0.2">
      <c r="C593" s="1" t="str">
        <f t="shared" si="96"/>
        <v/>
      </c>
      <c r="D593" s="1">
        <f t="shared" si="97"/>
        <v>12</v>
      </c>
      <c r="E593" s="1">
        <f t="shared" si="75"/>
        <v>21</v>
      </c>
      <c r="F593" s="32" t="str">
        <f t="shared" si="76"/>
        <v/>
      </c>
      <c r="G593" s="1" t="str">
        <f t="shared" si="77"/>
        <v/>
      </c>
      <c r="H593" s="1" t="str">
        <f t="shared" si="78"/>
        <v/>
      </c>
      <c r="I593" s="1">
        <f t="shared" si="79"/>
        <v>1</v>
      </c>
      <c r="J593" s="1" t="str">
        <f t="shared" si="80"/>
        <v/>
      </c>
      <c r="K593" s="1" t="str">
        <f t="shared" si="81"/>
        <v/>
      </c>
      <c r="L593" s="1">
        <f ca="1">IF(COUNTBLANK($AO593),IF(COUNTBLANK($D593),"",OFFSET(ChannelSetup!$E$6,0,$D593-1)),$AO593)</f>
        <v>0</v>
      </c>
      <c r="M593" s="1">
        <f ca="1">IF(COUNTBLANK($AP593),IF(COUNTBLANK($D593),"",OFFSET(ChannelSetup!$E$7,0,$D593-1)),$AP593)</f>
        <v>0</v>
      </c>
      <c r="N593" s="1">
        <f ca="1">IF(COUNTBLANK($D593),"",IF(COUNTBLANK($AI593),OFFSET(ChannelSetup!$E$4,0,$D593-1),$AI593))</f>
        <v>0</v>
      </c>
      <c r="O593" s="1" t="str">
        <f t="shared" si="82"/>
        <v/>
      </c>
      <c r="Q593" s="32">
        <f t="shared" si="98"/>
        <v>6</v>
      </c>
      <c r="R593" s="32">
        <f t="shared" si="99"/>
        <v>2</v>
      </c>
      <c r="S593" s="32">
        <f t="shared" si="100"/>
        <v>2</v>
      </c>
      <c r="T593" s="32">
        <f t="shared" si="101"/>
        <v>2</v>
      </c>
      <c r="U593" s="32">
        <f t="shared" si="102"/>
        <v>2</v>
      </c>
      <c r="V593" s="32">
        <f t="shared" si="103"/>
        <v>2</v>
      </c>
      <c r="W593" s="32">
        <f t="shared" si="104"/>
        <v>2</v>
      </c>
      <c r="X593" s="32">
        <f t="shared" si="105"/>
        <v>2</v>
      </c>
      <c r="Y593" s="32">
        <f t="shared" si="106"/>
        <v>2</v>
      </c>
      <c r="Z593" s="32">
        <f t="shared" si="107"/>
        <v>2</v>
      </c>
      <c r="AA593" s="32">
        <f t="shared" si="108"/>
        <v>2</v>
      </c>
      <c r="AB593" s="32">
        <f t="shared" si="109"/>
        <v>2</v>
      </c>
      <c r="AD593" s="64" t="s">
        <v>315</v>
      </c>
      <c r="AE593" s="52">
        <f t="shared" si="110"/>
        <v>12</v>
      </c>
      <c r="AF593" s="52">
        <f t="shared" si="111"/>
        <v>21</v>
      </c>
      <c r="AG593" s="61" t="s">
        <v>57</v>
      </c>
      <c r="AH593" s="62"/>
      <c r="AI593" s="61"/>
      <c r="AJ593" s="62"/>
      <c r="AK593" s="61"/>
      <c r="AL593" s="62"/>
      <c r="AM593" s="60"/>
      <c r="AN593" s="60"/>
      <c r="AO593" s="60"/>
      <c r="AP593" s="60"/>
      <c r="AQ593" s="51"/>
      <c r="AT593" s="39" t="str">
        <f t="shared" si="88"/>
        <v/>
      </c>
      <c r="AU593" s="49" t="str">
        <f t="shared" si="67"/>
        <v>X</v>
      </c>
      <c r="AV593" s="41">
        <f t="shared" ca="1" si="68"/>
        <v>256</v>
      </c>
      <c r="AW593" s="40">
        <f t="shared" ca="1" si="69"/>
        <v>1</v>
      </c>
      <c r="AX593" s="41">
        <f t="shared" ca="1" si="89"/>
        <v>0</v>
      </c>
      <c r="AY593" s="41">
        <f t="shared" ca="1" si="90"/>
        <v>0</v>
      </c>
      <c r="AZ593" s="42">
        <f t="shared" ca="1" si="91"/>
        <v>1</v>
      </c>
      <c r="BA593" s="47" t="str">
        <f t="shared" si="92"/>
        <v>X</v>
      </c>
      <c r="BB593" s="47" t="e">
        <f t="shared" si="93"/>
        <v>#VALUE!</v>
      </c>
      <c r="BC593" s="47">
        <f t="shared" si="83"/>
        <v>0</v>
      </c>
      <c r="BD593" s="47">
        <f t="shared" si="84"/>
        <v>0</v>
      </c>
      <c r="BE593" s="47" t="e">
        <f t="shared" si="85"/>
        <v>#VALUE!</v>
      </c>
      <c r="BF593" s="47" t="e">
        <f t="shared" si="86"/>
        <v>#VALUE!</v>
      </c>
      <c r="BG593" s="47" t="e">
        <f t="shared" si="87"/>
        <v>#VALUE!</v>
      </c>
      <c r="BH593" s="47" t="e">
        <f>MATCH($BA593,NoteCommaRef!$B$4:$B$10,0)</f>
        <v>#N/A</v>
      </c>
      <c r="BI593" s="47">
        <f>MATCH($BK593,NoteCommaRef!$H$4:$H$1000,0)</f>
        <v>11</v>
      </c>
      <c r="BJ593" s="47">
        <f>MATCH($BL593,NoteCommaRef!$H$4:$H$1000,0)</f>
        <v>11</v>
      </c>
      <c r="BK593" s="47">
        <f t="shared" si="70"/>
        <v>1</v>
      </c>
      <c r="BL593" s="47">
        <f t="shared" si="71"/>
        <v>1</v>
      </c>
      <c r="BM593" s="48">
        <f ca="1">IF(ISNA($BH593),1,OFFSET(NoteCommaRef!$E$3,$BH593,0))</f>
        <v>1</v>
      </c>
      <c r="BN593" s="48">
        <f t="shared" si="72"/>
        <v>1</v>
      </c>
      <c r="BO593" s="48">
        <f t="shared" si="73"/>
        <v>1</v>
      </c>
      <c r="BP593" s="48">
        <f t="shared" si="74"/>
        <v>1</v>
      </c>
      <c r="BQ593" s="48">
        <f ca="1">IF(ISNA($BI593),1,OFFSET(NoteCommaRef!$K$3,$BI593,0))</f>
        <v>1</v>
      </c>
      <c r="BR593" s="48">
        <f ca="1">IF(ISNA($BJ593),1,OFFSET(NoteCommaRef!$K$3,$BJ593,0))</f>
        <v>1</v>
      </c>
    </row>
    <row r="594" spans="3:70" x14ac:dyDescent="0.2">
      <c r="C594" s="1" t="str">
        <f t="shared" si="96"/>
        <v/>
      </c>
      <c r="D594" s="1" t="str">
        <f t="shared" si="97"/>
        <v/>
      </c>
      <c r="E594" s="1" t="str">
        <f t="shared" si="75"/>
        <v/>
      </c>
      <c r="F594" s="32" t="str">
        <f t="shared" si="76"/>
        <v/>
      </c>
      <c r="G594" s="1" t="str">
        <f t="shared" si="77"/>
        <v/>
      </c>
      <c r="H594" s="1" t="str">
        <f t="shared" si="78"/>
        <v/>
      </c>
      <c r="I594" s="1" t="str">
        <f t="shared" si="79"/>
        <v/>
      </c>
      <c r="J594" s="1" t="str">
        <f t="shared" si="80"/>
        <v/>
      </c>
      <c r="K594" s="1" t="str">
        <f t="shared" si="81"/>
        <v/>
      </c>
      <c r="L594" s="1" t="str">
        <f ca="1">IF(COUNTBLANK($AO594),IF(COUNTBLANK($D594),"",OFFSET(ChannelSetup!$E$6,0,$D594-1)),$AO594)</f>
        <v/>
      </c>
      <c r="M594" s="1" t="str">
        <f ca="1">IF(COUNTBLANK($AP594),IF(COUNTBLANK($D594),"",OFFSET(ChannelSetup!$E$7,0,$D594-1)),$AP594)</f>
        <v/>
      </c>
      <c r="N594" s="1" t="str">
        <f ca="1">IF(COUNTBLANK($D594),"",IF(COUNTBLANK($AI594),OFFSET(ChannelSetup!$E$4,0,$D594-1),$AI594))</f>
        <v/>
      </c>
      <c r="O594" s="1" t="str">
        <f t="shared" si="82"/>
        <v/>
      </c>
      <c r="Q594" s="32">
        <f t="shared" si="98"/>
        <v>6</v>
      </c>
      <c r="R594" s="32">
        <f t="shared" si="99"/>
        <v>2</v>
      </c>
      <c r="S594" s="32">
        <f t="shared" si="100"/>
        <v>2</v>
      </c>
      <c r="T594" s="32">
        <f t="shared" si="101"/>
        <v>2</v>
      </c>
      <c r="U594" s="32">
        <f t="shared" si="102"/>
        <v>2</v>
      </c>
      <c r="V594" s="32">
        <f t="shared" si="103"/>
        <v>2</v>
      </c>
      <c r="W594" s="32">
        <f t="shared" si="104"/>
        <v>2</v>
      </c>
      <c r="X594" s="32">
        <f t="shared" si="105"/>
        <v>2</v>
      </c>
      <c r="Y594" s="32">
        <f t="shared" si="106"/>
        <v>2</v>
      </c>
      <c r="Z594" s="32">
        <f t="shared" si="107"/>
        <v>2</v>
      </c>
      <c r="AA594" s="32">
        <f t="shared" si="108"/>
        <v>2</v>
      </c>
      <c r="AB594" s="32">
        <f t="shared" si="109"/>
        <v>2</v>
      </c>
      <c r="AD594" s="64"/>
      <c r="AE594" s="51"/>
      <c r="AF594" s="51"/>
      <c r="AG594" s="61"/>
      <c r="AH594" s="62"/>
      <c r="AI594" s="61"/>
      <c r="AJ594" s="62"/>
      <c r="AK594" s="61"/>
      <c r="AL594" s="62"/>
      <c r="AM594" s="60"/>
      <c r="AN594" s="60"/>
      <c r="AO594" s="60"/>
      <c r="AP594" s="60"/>
      <c r="AQ594" s="51"/>
      <c r="AT594" s="39" t="str">
        <f t="shared" si="88"/>
        <v/>
      </c>
      <c r="AU594" s="49" t="str">
        <f t="shared" si="67"/>
        <v/>
      </c>
      <c r="AV594" s="41">
        <f t="shared" ca="1" si="68"/>
        <v>256</v>
      </c>
      <c r="AW594" s="40">
        <f t="shared" ca="1" si="69"/>
        <v>1</v>
      </c>
      <c r="AX594" s="41">
        <f t="shared" ca="1" si="89"/>
        <v>0</v>
      </c>
      <c r="AY594" s="41">
        <f t="shared" ca="1" si="90"/>
        <v>0</v>
      </c>
      <c r="AZ594" s="42">
        <f t="shared" ca="1" si="91"/>
        <v>1</v>
      </c>
      <c r="BA594" s="47" t="str">
        <f t="shared" si="92"/>
        <v/>
      </c>
      <c r="BB594" s="47" t="e">
        <f t="shared" si="93"/>
        <v>#VALUE!</v>
      </c>
      <c r="BC594" s="47">
        <f t="shared" si="83"/>
        <v>0</v>
      </c>
      <c r="BD594" s="47">
        <f t="shared" si="84"/>
        <v>0</v>
      </c>
      <c r="BE594" s="47" t="e">
        <f t="shared" si="85"/>
        <v>#VALUE!</v>
      </c>
      <c r="BF594" s="47" t="e">
        <f t="shared" si="86"/>
        <v>#VALUE!</v>
      </c>
      <c r="BG594" s="47" t="e">
        <f t="shared" si="87"/>
        <v>#VALUE!</v>
      </c>
      <c r="BH594" s="47" t="e">
        <f>MATCH($BA594,NoteCommaRef!$B$4:$B$10,0)</f>
        <v>#N/A</v>
      </c>
      <c r="BI594" s="47">
        <f>MATCH($BK594,NoteCommaRef!$H$4:$H$1000,0)</f>
        <v>11</v>
      </c>
      <c r="BJ594" s="47">
        <f>MATCH($BL594,NoteCommaRef!$H$4:$H$1000,0)</f>
        <v>11</v>
      </c>
      <c r="BK594" s="47">
        <f t="shared" si="70"/>
        <v>1</v>
      </c>
      <c r="BL594" s="47">
        <f t="shared" si="71"/>
        <v>1</v>
      </c>
      <c r="BM594" s="48">
        <f ca="1">IF(ISNA($BH594),1,OFFSET(NoteCommaRef!$E$3,$BH594,0))</f>
        <v>1</v>
      </c>
      <c r="BN594" s="48">
        <f t="shared" si="72"/>
        <v>1</v>
      </c>
      <c r="BO594" s="48">
        <f t="shared" si="73"/>
        <v>1</v>
      </c>
      <c r="BP594" s="48">
        <f t="shared" si="74"/>
        <v>1</v>
      </c>
      <c r="BQ594" s="48">
        <f ca="1">IF(ISNA($BI594),1,OFFSET(NoteCommaRef!$K$3,$BI594,0))</f>
        <v>1</v>
      </c>
      <c r="BR594" s="48">
        <f ca="1">IF(ISNA($BJ594),1,OFFSET(NoteCommaRef!$K$3,$BJ594,0))</f>
        <v>1</v>
      </c>
    </row>
    <row r="595" spans="3:70" x14ac:dyDescent="0.2">
      <c r="C595" s="1" t="str">
        <f t="shared" si="96"/>
        <v/>
      </c>
      <c r="D595" s="1" t="str">
        <f t="shared" si="97"/>
        <v/>
      </c>
      <c r="E595" s="1" t="str">
        <f t="shared" si="75"/>
        <v/>
      </c>
      <c r="F595" s="32" t="str">
        <f t="shared" si="76"/>
        <v/>
      </c>
      <c r="G595" s="1" t="str">
        <f t="shared" si="77"/>
        <v/>
      </c>
      <c r="H595" s="1" t="str">
        <f t="shared" si="78"/>
        <v/>
      </c>
      <c r="I595" s="1" t="str">
        <f t="shared" si="79"/>
        <v/>
      </c>
      <c r="J595" s="1" t="str">
        <f t="shared" si="80"/>
        <v/>
      </c>
      <c r="K595" s="1" t="str">
        <f t="shared" si="81"/>
        <v/>
      </c>
      <c r="L595" s="1" t="str">
        <f ca="1">IF(COUNTBLANK($AO595),IF(COUNTBLANK($D595),"",OFFSET(ChannelSetup!$E$6,0,$D595-1)),$AO595)</f>
        <v/>
      </c>
      <c r="M595" s="1" t="str">
        <f ca="1">IF(COUNTBLANK($AP595),IF(COUNTBLANK($D595),"",OFFSET(ChannelSetup!$E$7,0,$D595-1)),$AP595)</f>
        <v/>
      </c>
      <c r="N595" s="1" t="str">
        <f ca="1">IF(COUNTBLANK($D595),"",IF(COUNTBLANK($AI595),OFFSET(ChannelSetup!$E$4,0,$D595-1),$AI595))</f>
        <v/>
      </c>
      <c r="O595" s="1" t="str">
        <f t="shared" si="82"/>
        <v/>
      </c>
      <c r="Q595" s="32">
        <f t="shared" si="98"/>
        <v>6</v>
      </c>
      <c r="R595" s="32">
        <f t="shared" si="99"/>
        <v>2</v>
      </c>
      <c r="S595" s="32">
        <f t="shared" si="100"/>
        <v>2</v>
      </c>
      <c r="T595" s="32">
        <f t="shared" si="101"/>
        <v>2</v>
      </c>
      <c r="U595" s="32">
        <f t="shared" si="102"/>
        <v>2</v>
      </c>
      <c r="V595" s="32">
        <f t="shared" si="103"/>
        <v>2</v>
      </c>
      <c r="W595" s="32">
        <f t="shared" si="104"/>
        <v>2</v>
      </c>
      <c r="X595" s="32">
        <f t="shared" si="105"/>
        <v>2</v>
      </c>
      <c r="Y595" s="32">
        <f t="shared" si="106"/>
        <v>2</v>
      </c>
      <c r="Z595" s="32">
        <f t="shared" si="107"/>
        <v>2</v>
      </c>
      <c r="AA595" s="32">
        <f t="shared" si="108"/>
        <v>2</v>
      </c>
      <c r="AB595" s="32">
        <f t="shared" si="109"/>
        <v>2</v>
      </c>
      <c r="AD595" s="64"/>
      <c r="AE595" s="51"/>
      <c r="AF595" s="51"/>
      <c r="AG595" s="61"/>
      <c r="AH595" s="62"/>
      <c r="AI595" s="61"/>
      <c r="AJ595" s="62"/>
      <c r="AK595" s="61"/>
      <c r="AL595" s="62"/>
      <c r="AM595" s="60"/>
      <c r="AN595" s="60"/>
      <c r="AO595" s="60"/>
      <c r="AP595" s="60"/>
      <c r="AQ595" s="51"/>
      <c r="AT595" s="39" t="str">
        <f t="shared" si="88"/>
        <v/>
      </c>
      <c r="AU595" s="49" t="str">
        <f t="shared" si="67"/>
        <v/>
      </c>
      <c r="AV595" s="41">
        <f t="shared" ca="1" si="68"/>
        <v>256</v>
      </c>
      <c r="AW595" s="40">
        <f t="shared" ca="1" si="69"/>
        <v>1</v>
      </c>
      <c r="AX595" s="41">
        <f t="shared" ca="1" si="89"/>
        <v>0</v>
      </c>
      <c r="AY595" s="41">
        <f t="shared" ca="1" si="90"/>
        <v>0</v>
      </c>
      <c r="AZ595" s="42">
        <f t="shared" ca="1" si="91"/>
        <v>1</v>
      </c>
      <c r="BA595" s="47" t="str">
        <f t="shared" si="92"/>
        <v/>
      </c>
      <c r="BB595" s="47" t="e">
        <f t="shared" si="93"/>
        <v>#VALUE!</v>
      </c>
      <c r="BC595" s="47">
        <f t="shared" si="83"/>
        <v>0</v>
      </c>
      <c r="BD595" s="47">
        <f t="shared" si="84"/>
        <v>0</v>
      </c>
      <c r="BE595" s="47" t="e">
        <f t="shared" si="85"/>
        <v>#VALUE!</v>
      </c>
      <c r="BF595" s="47" t="e">
        <f t="shared" si="86"/>
        <v>#VALUE!</v>
      </c>
      <c r="BG595" s="47" t="e">
        <f t="shared" si="87"/>
        <v>#VALUE!</v>
      </c>
      <c r="BH595" s="47" t="e">
        <f>MATCH($BA595,NoteCommaRef!$B$4:$B$10,0)</f>
        <v>#N/A</v>
      </c>
      <c r="BI595" s="47">
        <f>MATCH($BK595,NoteCommaRef!$H$4:$H$1000,0)</f>
        <v>11</v>
      </c>
      <c r="BJ595" s="47">
        <f>MATCH($BL595,NoteCommaRef!$H$4:$H$1000,0)</f>
        <v>11</v>
      </c>
      <c r="BK595" s="47">
        <f t="shared" si="70"/>
        <v>1</v>
      </c>
      <c r="BL595" s="47">
        <f t="shared" si="71"/>
        <v>1</v>
      </c>
      <c r="BM595" s="48">
        <f ca="1">IF(ISNA($BH595),1,OFFSET(NoteCommaRef!$E$3,$BH595,0))</f>
        <v>1</v>
      </c>
      <c r="BN595" s="48">
        <f t="shared" si="72"/>
        <v>1</v>
      </c>
      <c r="BO595" s="48">
        <f t="shared" si="73"/>
        <v>1</v>
      </c>
      <c r="BP595" s="48">
        <f t="shared" si="74"/>
        <v>1</v>
      </c>
      <c r="BQ595" s="48">
        <f ca="1">IF(ISNA($BI595),1,OFFSET(NoteCommaRef!$K$3,$BI595,0))</f>
        <v>1</v>
      </c>
      <c r="BR595" s="48">
        <f ca="1">IF(ISNA($BJ595),1,OFFSET(NoteCommaRef!$K$3,$BJ595,0))</f>
        <v>1</v>
      </c>
    </row>
    <row r="596" spans="3:70" x14ac:dyDescent="0.2">
      <c r="C596" s="1" t="str">
        <f t="shared" si="96"/>
        <v/>
      </c>
      <c r="D596" s="1" t="str">
        <f t="shared" si="97"/>
        <v/>
      </c>
      <c r="E596" s="1" t="str">
        <f t="shared" si="75"/>
        <v/>
      </c>
      <c r="F596" s="32" t="str">
        <f t="shared" si="76"/>
        <v/>
      </c>
      <c r="G596" s="1" t="str">
        <f t="shared" si="77"/>
        <v/>
      </c>
      <c r="H596" s="1" t="str">
        <f t="shared" si="78"/>
        <v/>
      </c>
      <c r="I596" s="1" t="str">
        <f t="shared" si="79"/>
        <v/>
      </c>
      <c r="J596" s="1" t="str">
        <f t="shared" si="80"/>
        <v/>
      </c>
      <c r="K596" s="1" t="str">
        <f t="shared" si="81"/>
        <v/>
      </c>
      <c r="L596" s="1" t="str">
        <f ca="1">IF(COUNTBLANK($AO596),IF(COUNTBLANK($D596),"",OFFSET(ChannelSetup!$E$6,0,$D596-1)),$AO596)</f>
        <v/>
      </c>
      <c r="M596" s="1" t="str">
        <f ca="1">IF(COUNTBLANK($AP596),IF(COUNTBLANK($D596),"",OFFSET(ChannelSetup!$E$7,0,$D596-1)),$AP596)</f>
        <v/>
      </c>
      <c r="N596" s="1" t="str">
        <f ca="1">IF(COUNTBLANK($D596),"",IF(COUNTBLANK($AI596),OFFSET(ChannelSetup!$E$4,0,$D596-1),$AI596))</f>
        <v/>
      </c>
      <c r="O596" s="1" t="str">
        <f t="shared" si="82"/>
        <v/>
      </c>
      <c r="Q596" s="32">
        <f t="shared" si="98"/>
        <v>6</v>
      </c>
      <c r="R596" s="32">
        <f t="shared" si="99"/>
        <v>2</v>
      </c>
      <c r="S596" s="32">
        <f t="shared" si="100"/>
        <v>2</v>
      </c>
      <c r="T596" s="32">
        <f t="shared" si="101"/>
        <v>2</v>
      </c>
      <c r="U596" s="32">
        <f t="shared" si="102"/>
        <v>2</v>
      </c>
      <c r="V596" s="32">
        <f t="shared" si="103"/>
        <v>2</v>
      </c>
      <c r="W596" s="32">
        <f t="shared" si="104"/>
        <v>2</v>
      </c>
      <c r="X596" s="32">
        <f t="shared" si="105"/>
        <v>2</v>
      </c>
      <c r="Y596" s="32">
        <f t="shared" si="106"/>
        <v>2</v>
      </c>
      <c r="Z596" s="32">
        <f t="shared" si="107"/>
        <v>2</v>
      </c>
      <c r="AA596" s="32">
        <f t="shared" si="108"/>
        <v>2</v>
      </c>
      <c r="AB596" s="32">
        <f t="shared" si="109"/>
        <v>2</v>
      </c>
      <c r="AC596" t="s">
        <v>57</v>
      </c>
      <c r="AD596" s="64" t="s">
        <v>296</v>
      </c>
      <c r="AE596" s="51"/>
      <c r="AF596" s="51"/>
      <c r="AG596" s="61"/>
      <c r="AH596" s="62"/>
      <c r="AI596" s="61"/>
      <c r="AJ596" s="62"/>
      <c r="AK596" s="61"/>
      <c r="AL596" s="62"/>
      <c r="AM596" s="60"/>
      <c r="AN596" s="60"/>
      <c r="AO596" s="60"/>
      <c r="AP596" s="60"/>
      <c r="AQ596" s="51"/>
      <c r="AT596" s="39" t="str">
        <f t="shared" ref="AT596:AT597" si="112">IF(OR(ISNA(BI596),ISNA(BJ596)),"ERR","")</f>
        <v/>
      </c>
      <c r="AU596" s="49" t="str">
        <f t="shared" si="67"/>
        <v/>
      </c>
      <c r="AV596" s="41">
        <f t="shared" ca="1" si="68"/>
        <v>256</v>
      </c>
      <c r="AW596" s="40">
        <f t="shared" ca="1" si="69"/>
        <v>1</v>
      </c>
      <c r="AX596" s="41">
        <f t="shared" ref="AX596:AX597" ca="1" si="113">1200*LOG(AW596,2)</f>
        <v>0</v>
      </c>
      <c r="AY596" s="41">
        <f t="shared" ref="AY596:AY597" ca="1" si="114">MOD(AX596,1200)</f>
        <v>0</v>
      </c>
      <c r="AZ596" s="42">
        <f t="shared" ref="AZ596:AZ597" ca="1" si="115">AW596</f>
        <v>1</v>
      </c>
      <c r="BA596" s="47" t="str">
        <f t="shared" ref="BA596:BA597" si="116">LEFT(AU596,1)</f>
        <v/>
      </c>
      <c r="BB596" s="47" t="e">
        <f t="shared" ref="BB596:BB597" si="117">RIGHT(AU596,1)-4</f>
        <v>#VALUE!</v>
      </c>
      <c r="BC596" s="47">
        <f t="shared" si="83"/>
        <v>0</v>
      </c>
      <c r="BD596" s="47">
        <f t="shared" si="84"/>
        <v>0</v>
      </c>
      <c r="BE596" s="47" t="e">
        <f t="shared" si="85"/>
        <v>#VALUE!</v>
      </c>
      <c r="BF596" s="47" t="e">
        <f t="shared" si="86"/>
        <v>#VALUE!</v>
      </c>
      <c r="BG596" s="47" t="e">
        <f t="shared" si="87"/>
        <v>#VALUE!</v>
      </c>
      <c r="BH596" s="47" t="e">
        <f>MATCH($BA596,NoteCommaRef!$B$4:$B$10,0)</f>
        <v>#N/A</v>
      </c>
      <c r="BI596" s="47">
        <f>MATCH($BK596,NoteCommaRef!$H$4:$H$1000,0)</f>
        <v>11</v>
      </c>
      <c r="BJ596" s="47">
        <f>MATCH($BL596,NoteCommaRef!$H$4:$H$1000,0)</f>
        <v>11</v>
      </c>
      <c r="BK596" s="47">
        <f t="shared" si="70"/>
        <v>1</v>
      </c>
      <c r="BL596" s="47">
        <f t="shared" si="71"/>
        <v>1</v>
      </c>
      <c r="BM596" s="48">
        <f ca="1">IF(ISNA($BH596),1,OFFSET(NoteCommaRef!$E$3,$BH596,0))</f>
        <v>1</v>
      </c>
      <c r="BN596" s="48">
        <f t="shared" si="72"/>
        <v>1</v>
      </c>
      <c r="BO596" s="48">
        <f t="shared" si="73"/>
        <v>1</v>
      </c>
      <c r="BP596" s="48">
        <f t="shared" si="74"/>
        <v>1</v>
      </c>
      <c r="BQ596" s="48">
        <f ca="1">IF(ISNA($BI596),1,OFFSET(NoteCommaRef!$K$3,$BI596,0))</f>
        <v>1</v>
      </c>
      <c r="BR596" s="48">
        <f ca="1">IF(ISNA($BJ596),1,OFFSET(NoteCommaRef!$K$3,$BJ596,0))</f>
        <v>1</v>
      </c>
    </row>
    <row r="597" spans="3:70" x14ac:dyDescent="0.2">
      <c r="C597" s="1" t="str">
        <f t="shared" si="96"/>
        <v/>
      </c>
      <c r="D597" s="1" t="str">
        <f t="shared" si="97"/>
        <v/>
      </c>
      <c r="E597" s="1" t="str">
        <f t="shared" si="75"/>
        <v/>
      </c>
      <c r="F597" s="32" t="str">
        <f t="shared" si="76"/>
        <v/>
      </c>
      <c r="G597" s="1" t="str">
        <f t="shared" si="77"/>
        <v/>
      </c>
      <c r="H597" s="1" t="str">
        <f t="shared" si="78"/>
        <v/>
      </c>
      <c r="I597" s="1" t="str">
        <f t="shared" si="79"/>
        <v/>
      </c>
      <c r="J597" s="1" t="str">
        <f t="shared" si="80"/>
        <v/>
      </c>
      <c r="K597" s="1" t="str">
        <f t="shared" si="81"/>
        <v/>
      </c>
      <c r="L597" s="1" t="str">
        <f ca="1">IF(COUNTBLANK($AO597),IF(COUNTBLANK($D597),"",OFFSET(ChannelSetup!$E$6,0,$D597-1)),$AO597)</f>
        <v/>
      </c>
      <c r="M597" s="1" t="str">
        <f ca="1">IF(COUNTBLANK($AP597),IF(COUNTBLANK($D597),"",OFFSET(ChannelSetup!$E$7,0,$D597-1)),$AP597)</f>
        <v/>
      </c>
      <c r="N597" s="1" t="str">
        <f ca="1">IF(COUNTBLANK($D597),"",IF(COUNTBLANK($AI597),OFFSET(ChannelSetup!$E$4,0,$D597-1),$AI597))</f>
        <v/>
      </c>
      <c r="O597" s="1" t="str">
        <f t="shared" si="82"/>
        <v/>
      </c>
      <c r="Q597" s="32">
        <f t="shared" si="98"/>
        <v>6</v>
      </c>
      <c r="R597" s="32">
        <f t="shared" si="99"/>
        <v>2</v>
      </c>
      <c r="S597" s="32">
        <f t="shared" si="100"/>
        <v>2</v>
      </c>
      <c r="T597" s="32">
        <f t="shared" si="101"/>
        <v>2</v>
      </c>
      <c r="U597" s="32">
        <f t="shared" si="102"/>
        <v>2</v>
      </c>
      <c r="V597" s="32">
        <f t="shared" si="103"/>
        <v>2</v>
      </c>
      <c r="W597" s="32">
        <f t="shared" si="104"/>
        <v>2</v>
      </c>
      <c r="X597" s="32">
        <f t="shared" si="105"/>
        <v>2</v>
      </c>
      <c r="Y597" s="32">
        <f t="shared" si="106"/>
        <v>2</v>
      </c>
      <c r="Z597" s="32">
        <f t="shared" si="107"/>
        <v>2</v>
      </c>
      <c r="AA597" s="32">
        <f t="shared" si="108"/>
        <v>2</v>
      </c>
      <c r="AB597" s="32">
        <f t="shared" si="109"/>
        <v>2</v>
      </c>
      <c r="AD597" s="64"/>
      <c r="AE597" s="51"/>
      <c r="AF597" s="51"/>
      <c r="AG597" s="61"/>
      <c r="AH597" s="62"/>
      <c r="AI597" s="61"/>
      <c r="AJ597" s="62"/>
      <c r="AK597" s="61"/>
      <c r="AL597" s="62"/>
      <c r="AM597" s="60"/>
      <c r="AN597" s="60"/>
      <c r="AO597" s="60"/>
      <c r="AP597" s="60"/>
      <c r="AQ597" s="51"/>
      <c r="AT597" s="39" t="str">
        <f t="shared" si="112"/>
        <v/>
      </c>
      <c r="AU597" s="49" t="str">
        <f t="shared" si="67"/>
        <v/>
      </c>
      <c r="AV597" s="41">
        <f t="shared" ca="1" si="68"/>
        <v>256</v>
      </c>
      <c r="AW597" s="40">
        <f t="shared" ca="1" si="69"/>
        <v>1</v>
      </c>
      <c r="AX597" s="41">
        <f t="shared" ca="1" si="113"/>
        <v>0</v>
      </c>
      <c r="AY597" s="41">
        <f t="shared" ca="1" si="114"/>
        <v>0</v>
      </c>
      <c r="AZ597" s="42">
        <f t="shared" ca="1" si="115"/>
        <v>1</v>
      </c>
      <c r="BA597" s="47" t="str">
        <f t="shared" si="116"/>
        <v/>
      </c>
      <c r="BB597" s="47" t="e">
        <f t="shared" si="117"/>
        <v>#VALUE!</v>
      </c>
      <c r="BC597" s="47">
        <f t="shared" si="83"/>
        <v>0</v>
      </c>
      <c r="BD597" s="47">
        <f t="shared" si="84"/>
        <v>0</v>
      </c>
      <c r="BE597" s="47" t="e">
        <f t="shared" si="85"/>
        <v>#VALUE!</v>
      </c>
      <c r="BF597" s="47" t="e">
        <f t="shared" si="86"/>
        <v>#VALUE!</v>
      </c>
      <c r="BG597" s="47" t="e">
        <f t="shared" si="87"/>
        <v>#VALUE!</v>
      </c>
      <c r="BH597" s="47" t="e">
        <f>MATCH($BA597,NoteCommaRef!$B$4:$B$10,0)</f>
        <v>#N/A</v>
      </c>
      <c r="BI597" s="47">
        <f>MATCH($BK597,NoteCommaRef!$H$4:$H$1000,0)</f>
        <v>11</v>
      </c>
      <c r="BJ597" s="47">
        <f>MATCH($BL597,NoteCommaRef!$H$4:$H$1000,0)</f>
        <v>11</v>
      </c>
      <c r="BK597" s="47">
        <f t="shared" si="70"/>
        <v>1</v>
      </c>
      <c r="BL597" s="47">
        <f t="shared" si="71"/>
        <v>1</v>
      </c>
      <c r="BM597" s="48">
        <f ca="1">IF(ISNA($BH597),1,OFFSET(NoteCommaRef!$E$3,$BH597,0))</f>
        <v>1</v>
      </c>
      <c r="BN597" s="48">
        <f t="shared" si="72"/>
        <v>1</v>
      </c>
      <c r="BO597" s="48">
        <f t="shared" si="73"/>
        <v>1</v>
      </c>
      <c r="BP597" s="48">
        <f t="shared" si="74"/>
        <v>1</v>
      </c>
      <c r="BQ597" s="48">
        <f ca="1">IF(ISNA($BI597),1,OFFSET(NoteCommaRef!$K$3,$BI597,0))</f>
        <v>1</v>
      </c>
      <c r="BR597" s="48">
        <f ca="1">IF(ISNA($BJ597),1,OFFSET(NoteCommaRef!$K$3,$BJ597,0))</f>
        <v>1</v>
      </c>
    </row>
    <row r="598" spans="3:70" x14ac:dyDescent="0.2">
      <c r="C598" s="1" t="str">
        <f t="shared" si="96"/>
        <v/>
      </c>
      <c r="D598" s="1" t="str">
        <f t="shared" si="97"/>
        <v/>
      </c>
      <c r="E598" s="1" t="str">
        <f t="shared" si="75"/>
        <v/>
      </c>
      <c r="F598" s="32" t="str">
        <f t="shared" si="76"/>
        <v/>
      </c>
      <c r="G598" s="1" t="str">
        <f t="shared" si="77"/>
        <v/>
      </c>
      <c r="H598" s="1" t="str">
        <f t="shared" si="78"/>
        <v/>
      </c>
      <c r="I598" s="1" t="str">
        <f t="shared" si="79"/>
        <v/>
      </c>
      <c r="J598" s="1" t="str">
        <f t="shared" si="80"/>
        <v/>
      </c>
      <c r="K598" s="1" t="str">
        <f t="shared" si="81"/>
        <v/>
      </c>
      <c r="L598" s="1" t="str">
        <f ca="1">IF(COUNTBLANK($AO598),IF(COUNTBLANK($D598),"",OFFSET(ChannelSetup!$E$6,0,$D598-1)),$AO598)</f>
        <v/>
      </c>
      <c r="M598" s="1" t="str">
        <f ca="1">IF(COUNTBLANK($AP598),IF(COUNTBLANK($D598),"",OFFSET(ChannelSetup!$E$7,0,$D598-1)),$AP598)</f>
        <v/>
      </c>
      <c r="N598" s="1" t="str">
        <f ca="1">IF(COUNTBLANK($D598),"",IF(COUNTBLANK($AI598),OFFSET(ChannelSetup!$E$4,0,$D598-1),$AI598))</f>
        <v/>
      </c>
      <c r="O598" s="1" t="str">
        <f t="shared" si="82"/>
        <v/>
      </c>
      <c r="Q598" s="32">
        <f t="shared" si="98"/>
        <v>6</v>
      </c>
      <c r="R598" s="32">
        <f t="shared" si="99"/>
        <v>2</v>
      </c>
      <c r="S598" s="32">
        <f t="shared" si="100"/>
        <v>2</v>
      </c>
      <c r="T598" s="32">
        <f t="shared" si="101"/>
        <v>2</v>
      </c>
      <c r="U598" s="32">
        <f t="shared" si="102"/>
        <v>2</v>
      </c>
      <c r="V598" s="32">
        <f t="shared" si="103"/>
        <v>2</v>
      </c>
      <c r="W598" s="32">
        <f t="shared" si="104"/>
        <v>2</v>
      </c>
      <c r="X598" s="32">
        <f t="shared" si="105"/>
        <v>2</v>
      </c>
      <c r="Y598" s="32">
        <f t="shared" si="106"/>
        <v>2</v>
      </c>
      <c r="Z598" s="32">
        <f t="shared" si="107"/>
        <v>2</v>
      </c>
      <c r="AA598" s="32">
        <f t="shared" si="108"/>
        <v>2</v>
      </c>
      <c r="AB598" s="32">
        <f t="shared" si="109"/>
        <v>2</v>
      </c>
      <c r="AD598" s="64"/>
      <c r="AE598" s="51"/>
      <c r="AF598" s="51"/>
      <c r="AG598" s="61"/>
      <c r="AH598" s="62"/>
      <c r="AI598" s="61"/>
      <c r="AJ598" s="62"/>
      <c r="AK598" s="61"/>
      <c r="AL598" s="62"/>
      <c r="AM598" s="60"/>
      <c r="AN598" s="60"/>
      <c r="AO598" s="60"/>
      <c r="AP598" s="60"/>
      <c r="AQ598" s="51"/>
      <c r="AT598" s="39" t="str">
        <f t="shared" ref="AT598:AT656" si="118">IF(OR(ISNA(BI598),ISNA(BJ598)),"ERR","")</f>
        <v/>
      </c>
      <c r="AU598" s="49" t="str">
        <f t="shared" ref="AU598:AU659" si="119">""&amp;AG598</f>
        <v/>
      </c>
      <c r="AV598" s="41">
        <f t="shared" ref="AV598:AV625" ca="1" si="120">$AW598*$BT$3</f>
        <v>256</v>
      </c>
      <c r="AW598" s="40">
        <f t="shared" ref="AW598:AW612" ca="1" si="121">$BM598*$BN598*$BO598*$BP598*$BQ598/$BR598</f>
        <v>1</v>
      </c>
      <c r="AX598" s="41">
        <f t="shared" ref="AX598:AX656" ca="1" si="122">1200*LOG(AW598,2)</f>
        <v>0</v>
      </c>
      <c r="AY598" s="41">
        <f t="shared" ref="AY598:AY656" ca="1" si="123">MOD(AX598,1200)</f>
        <v>0</v>
      </c>
      <c r="AZ598" s="42">
        <f t="shared" ref="AZ598:AZ656" ca="1" si="124">AW598</f>
        <v>1</v>
      </c>
      <c r="BA598" s="47" t="str">
        <f t="shared" ref="BA598:BA656" si="125">LEFT(AU598,1)</f>
        <v/>
      </c>
      <c r="BB598" s="47" t="e">
        <f t="shared" ref="BB598:BB656" si="126">RIGHT(AU598,1)-4</f>
        <v>#VALUE!</v>
      </c>
      <c r="BC598" s="47">
        <f t="shared" ref="BC598:BC626" si="127">LEN(SUBSTITUTE($AU598,"b",""))-LEN(SUBSTITUTE($AU598,"#",""))</f>
        <v>0</v>
      </c>
      <c r="BD598" s="47">
        <f t="shared" ref="BD598:BD626" si="128">LEN(SUBSTITUTE($AU598,".",""))-LEN(SUBSTITUTE($AU598,"'",""))</f>
        <v>0</v>
      </c>
      <c r="BE598" s="47" t="e">
        <f t="shared" ref="BE598:BE626" si="129">FIND("[",$AU598)</f>
        <v>#VALUE!</v>
      </c>
      <c r="BF598" s="47" t="e">
        <f t="shared" ref="BF598:BF626" si="130">FIND("/",$AU598)</f>
        <v>#VALUE!</v>
      </c>
      <c r="BG598" s="47" t="e">
        <f t="shared" ref="BG598:BG626" si="131">FIND("]",$AU598)</f>
        <v>#VALUE!</v>
      </c>
      <c r="BH598" s="47" t="e">
        <f>MATCH($BA598,NoteCommaRef!$B$4:$B$10,0)</f>
        <v>#N/A</v>
      </c>
      <c r="BI598" s="47">
        <f>MATCH($BK598,NoteCommaRef!$H$4:$H$1000,0)</f>
        <v>11</v>
      </c>
      <c r="BJ598" s="47">
        <f>MATCH($BL598,NoteCommaRef!$H$4:$H$1000,0)</f>
        <v>11</v>
      </c>
      <c r="BK598" s="47">
        <f t="shared" ref="BK598:BK612" si="132">IF(ISERR($BE598),1,IF(ISERR($BF598),IF(ISERR($BG598),1,MID($AU598,$BE598+1,$BG598-$BE598-1)),MID($AU598,$BE598+1,$BF598-$BE598-1)))*1</f>
        <v>1</v>
      </c>
      <c r="BL598" s="47">
        <f t="shared" ref="BL598:BL612" si="133">IF(ISERR($BE598),1,IF(ISERR($BF598),1,MID($AU598,$BF598+1,$BG598-$BF598-1)))*1</f>
        <v>1</v>
      </c>
      <c r="BM598" s="48">
        <f ca="1">IF(ISNA($BH598),1,OFFSET(NoteCommaRef!$E$3,$BH598,0))</f>
        <v>1</v>
      </c>
      <c r="BN598" s="48">
        <f t="shared" ref="BN598:BN612" si="134">IF(ISERR($BB598),1,2^$BB598)</f>
        <v>1</v>
      </c>
      <c r="BO598" s="48">
        <f t="shared" ref="BO598:BO612" si="135">(2187/2048)^$BC598</f>
        <v>1</v>
      </c>
      <c r="BP598" s="48">
        <f t="shared" ref="BP598:BP612" si="136">(80/81)^$BD598</f>
        <v>1</v>
      </c>
      <c r="BQ598" s="48">
        <f ca="1">IF(ISNA($BI598),1,OFFSET(NoteCommaRef!$K$3,$BI598,0))</f>
        <v>1</v>
      </c>
      <c r="BR598" s="48">
        <f ca="1">IF(ISNA($BJ598),1,OFFSET(NoteCommaRef!$K$3,$BJ598,0))</f>
        <v>1</v>
      </c>
    </row>
    <row r="599" spans="3:70" x14ac:dyDescent="0.2">
      <c r="C599" s="1" t="str">
        <f t="shared" si="96"/>
        <v/>
      </c>
      <c r="D599" s="1" t="str">
        <f t="shared" si="97"/>
        <v/>
      </c>
      <c r="E599" s="1" t="str">
        <f t="shared" si="75"/>
        <v/>
      </c>
      <c r="F599" s="32" t="str">
        <f t="shared" si="76"/>
        <v/>
      </c>
      <c r="G599" s="1" t="str">
        <f t="shared" si="77"/>
        <v/>
      </c>
      <c r="H599" s="1" t="str">
        <f t="shared" si="78"/>
        <v/>
      </c>
      <c r="I599" s="1" t="str">
        <f t="shared" si="79"/>
        <v/>
      </c>
      <c r="J599" s="1" t="str">
        <f t="shared" si="80"/>
        <v/>
      </c>
      <c r="K599" s="1" t="str">
        <f t="shared" si="81"/>
        <v/>
      </c>
      <c r="L599" s="1" t="str">
        <f ca="1">IF(COUNTBLANK($AO599),IF(COUNTBLANK($D599),"",OFFSET(ChannelSetup!$E$6,0,$D599-1)),$AO599)</f>
        <v/>
      </c>
      <c r="M599" s="1" t="str">
        <f ca="1">IF(COUNTBLANK($AP599),IF(COUNTBLANK($D599),"",OFFSET(ChannelSetup!$E$7,0,$D599-1)),$AP599)</f>
        <v/>
      </c>
      <c r="N599" s="1" t="str">
        <f ca="1">IF(COUNTBLANK($D599),"",IF(COUNTBLANK($AI599),OFFSET(ChannelSetup!$E$4,0,$D599-1),$AI599))</f>
        <v/>
      </c>
      <c r="O599" s="1" t="str">
        <f t="shared" si="82"/>
        <v/>
      </c>
      <c r="Q599" s="32">
        <f t="shared" si="98"/>
        <v>6</v>
      </c>
      <c r="R599" s="32">
        <f t="shared" si="99"/>
        <v>2</v>
      </c>
      <c r="S599" s="32">
        <f t="shared" si="100"/>
        <v>2</v>
      </c>
      <c r="T599" s="32">
        <f t="shared" si="101"/>
        <v>2</v>
      </c>
      <c r="U599" s="32">
        <f t="shared" si="102"/>
        <v>2</v>
      </c>
      <c r="V599" s="32">
        <f t="shared" si="103"/>
        <v>2</v>
      </c>
      <c r="W599" s="32">
        <f t="shared" si="104"/>
        <v>2</v>
      </c>
      <c r="X599" s="32">
        <f t="shared" si="105"/>
        <v>2</v>
      </c>
      <c r="Y599" s="32">
        <f t="shared" si="106"/>
        <v>2</v>
      </c>
      <c r="Z599" s="32">
        <f t="shared" si="107"/>
        <v>2</v>
      </c>
      <c r="AA599" s="32">
        <f t="shared" si="108"/>
        <v>2</v>
      </c>
      <c r="AB599" s="32">
        <f t="shared" si="109"/>
        <v>2</v>
      </c>
      <c r="AD599" s="64"/>
      <c r="AE599" s="51"/>
      <c r="AF599" s="51"/>
      <c r="AG599" s="61"/>
      <c r="AH599" s="62"/>
      <c r="AI599" s="61"/>
      <c r="AJ599" s="62"/>
      <c r="AK599" s="61"/>
      <c r="AL599" s="62"/>
      <c r="AM599" s="60"/>
      <c r="AN599" s="60"/>
      <c r="AO599" s="60"/>
      <c r="AP599" s="60"/>
      <c r="AQ599" s="51"/>
      <c r="AT599" s="39" t="str">
        <f t="shared" si="118"/>
        <v/>
      </c>
      <c r="AU599" s="49" t="str">
        <f t="shared" si="119"/>
        <v/>
      </c>
      <c r="AV599" s="41">
        <f t="shared" ca="1" si="120"/>
        <v>256</v>
      </c>
      <c r="AW599" s="40">
        <f t="shared" ca="1" si="121"/>
        <v>1</v>
      </c>
      <c r="AX599" s="41">
        <f t="shared" ca="1" si="122"/>
        <v>0</v>
      </c>
      <c r="AY599" s="41">
        <f t="shared" ca="1" si="123"/>
        <v>0</v>
      </c>
      <c r="AZ599" s="42">
        <f t="shared" ca="1" si="124"/>
        <v>1</v>
      </c>
      <c r="BA599" s="47" t="str">
        <f t="shared" si="125"/>
        <v/>
      </c>
      <c r="BB599" s="47" t="e">
        <f t="shared" si="126"/>
        <v>#VALUE!</v>
      </c>
      <c r="BC599" s="47">
        <f t="shared" si="127"/>
        <v>0</v>
      </c>
      <c r="BD599" s="47">
        <f t="shared" si="128"/>
        <v>0</v>
      </c>
      <c r="BE599" s="47" t="e">
        <f t="shared" si="129"/>
        <v>#VALUE!</v>
      </c>
      <c r="BF599" s="47" t="e">
        <f t="shared" si="130"/>
        <v>#VALUE!</v>
      </c>
      <c r="BG599" s="47" t="e">
        <f t="shared" si="131"/>
        <v>#VALUE!</v>
      </c>
      <c r="BH599" s="47" t="e">
        <f>MATCH($BA599,NoteCommaRef!$B$4:$B$10,0)</f>
        <v>#N/A</v>
      </c>
      <c r="BI599" s="47">
        <f>MATCH($BK599,NoteCommaRef!$H$4:$H$1000,0)</f>
        <v>11</v>
      </c>
      <c r="BJ599" s="47">
        <f>MATCH($BL599,NoteCommaRef!$H$4:$H$1000,0)</f>
        <v>11</v>
      </c>
      <c r="BK599" s="47">
        <f t="shared" si="132"/>
        <v>1</v>
      </c>
      <c r="BL599" s="47">
        <f t="shared" si="133"/>
        <v>1</v>
      </c>
      <c r="BM599" s="48">
        <f ca="1">IF(ISNA($BH599),1,OFFSET(NoteCommaRef!$E$3,$BH599,0))</f>
        <v>1</v>
      </c>
      <c r="BN599" s="48">
        <f t="shared" si="134"/>
        <v>1</v>
      </c>
      <c r="BO599" s="48">
        <f t="shared" si="135"/>
        <v>1</v>
      </c>
      <c r="BP599" s="48">
        <f t="shared" si="136"/>
        <v>1</v>
      </c>
      <c r="BQ599" s="48">
        <f ca="1">IF(ISNA($BI599),1,OFFSET(NoteCommaRef!$K$3,$BI599,0))</f>
        <v>1</v>
      </c>
      <c r="BR599" s="48">
        <f ca="1">IF(ISNA($BJ599),1,OFFSET(NoteCommaRef!$K$3,$BJ599,0))</f>
        <v>1</v>
      </c>
    </row>
    <row r="600" spans="3:70" x14ac:dyDescent="0.2">
      <c r="C600" s="1" t="str">
        <f t="shared" si="96"/>
        <v/>
      </c>
      <c r="D600" s="1" t="str">
        <f t="shared" si="97"/>
        <v/>
      </c>
      <c r="E600" s="1" t="str">
        <f t="shared" si="75"/>
        <v/>
      </c>
      <c r="F600" s="32" t="str">
        <f t="shared" si="76"/>
        <v/>
      </c>
      <c r="G600" s="1" t="str">
        <f t="shared" si="77"/>
        <v/>
      </c>
      <c r="H600" s="1" t="str">
        <f t="shared" si="78"/>
        <v/>
      </c>
      <c r="I600" s="1" t="str">
        <f t="shared" si="79"/>
        <v/>
      </c>
      <c r="J600" s="1" t="str">
        <f t="shared" si="80"/>
        <v/>
      </c>
      <c r="K600" s="1" t="str">
        <f t="shared" si="81"/>
        <v/>
      </c>
      <c r="L600" s="1" t="str">
        <f ca="1">IF(COUNTBLANK($AO600),IF(COUNTBLANK($D600),"",OFFSET(ChannelSetup!$E$6,0,$D600-1)),$AO600)</f>
        <v/>
      </c>
      <c r="M600" s="1" t="str">
        <f ca="1">IF(COUNTBLANK($AP600),IF(COUNTBLANK($D600),"",OFFSET(ChannelSetup!$E$7,0,$D600-1)),$AP600)</f>
        <v/>
      </c>
      <c r="N600" s="1" t="str">
        <f ca="1">IF(COUNTBLANK($D600),"",IF(COUNTBLANK($AI600),OFFSET(ChannelSetup!$E$4,0,$D600-1),$AI600))</f>
        <v/>
      </c>
      <c r="O600" s="1" t="str">
        <f t="shared" si="82"/>
        <v/>
      </c>
      <c r="Q600" s="32">
        <f t="shared" si="98"/>
        <v>6</v>
      </c>
      <c r="R600" s="32">
        <f t="shared" si="99"/>
        <v>2</v>
      </c>
      <c r="S600" s="32">
        <f t="shared" si="100"/>
        <v>2</v>
      </c>
      <c r="T600" s="32">
        <f t="shared" si="101"/>
        <v>2</v>
      </c>
      <c r="U600" s="32">
        <f t="shared" si="102"/>
        <v>2</v>
      </c>
      <c r="V600" s="32">
        <f t="shared" si="103"/>
        <v>2</v>
      </c>
      <c r="W600" s="32">
        <f t="shared" si="104"/>
        <v>2</v>
      </c>
      <c r="X600" s="32">
        <f t="shared" si="105"/>
        <v>2</v>
      </c>
      <c r="Y600" s="32">
        <f t="shared" si="106"/>
        <v>2</v>
      </c>
      <c r="Z600" s="32">
        <f t="shared" si="107"/>
        <v>2</v>
      </c>
      <c r="AA600" s="32">
        <f t="shared" si="108"/>
        <v>2</v>
      </c>
      <c r="AB600" s="32">
        <f t="shared" si="109"/>
        <v>2</v>
      </c>
      <c r="AD600" s="64"/>
      <c r="AE600" s="51"/>
      <c r="AF600" s="51"/>
      <c r="AG600" s="61"/>
      <c r="AH600" s="62"/>
      <c r="AI600" s="61"/>
      <c r="AJ600" s="62"/>
      <c r="AK600" s="61"/>
      <c r="AL600" s="62"/>
      <c r="AM600" s="60"/>
      <c r="AN600" s="60"/>
      <c r="AO600" s="60"/>
      <c r="AP600" s="60"/>
      <c r="AQ600" s="51"/>
      <c r="AT600" s="39" t="str">
        <f t="shared" si="118"/>
        <v/>
      </c>
      <c r="AU600" s="49" t="str">
        <f t="shared" si="119"/>
        <v/>
      </c>
      <c r="AV600" s="41">
        <f t="shared" ca="1" si="120"/>
        <v>256</v>
      </c>
      <c r="AW600" s="40">
        <f t="shared" ca="1" si="121"/>
        <v>1</v>
      </c>
      <c r="AX600" s="41">
        <f t="shared" ca="1" si="122"/>
        <v>0</v>
      </c>
      <c r="AY600" s="41">
        <f t="shared" ca="1" si="123"/>
        <v>0</v>
      </c>
      <c r="AZ600" s="42">
        <f t="shared" ca="1" si="124"/>
        <v>1</v>
      </c>
      <c r="BA600" s="47" t="str">
        <f t="shared" si="125"/>
        <v/>
      </c>
      <c r="BB600" s="47" t="e">
        <f t="shared" si="126"/>
        <v>#VALUE!</v>
      </c>
      <c r="BC600" s="47">
        <f t="shared" si="127"/>
        <v>0</v>
      </c>
      <c r="BD600" s="47">
        <f t="shared" si="128"/>
        <v>0</v>
      </c>
      <c r="BE600" s="47" t="e">
        <f t="shared" si="129"/>
        <v>#VALUE!</v>
      </c>
      <c r="BF600" s="47" t="e">
        <f t="shared" si="130"/>
        <v>#VALUE!</v>
      </c>
      <c r="BG600" s="47" t="e">
        <f t="shared" si="131"/>
        <v>#VALUE!</v>
      </c>
      <c r="BH600" s="47" t="e">
        <f>MATCH($BA600,NoteCommaRef!$B$4:$B$10,0)</f>
        <v>#N/A</v>
      </c>
      <c r="BI600" s="47">
        <f>MATCH($BK600,NoteCommaRef!$H$4:$H$1000,0)</f>
        <v>11</v>
      </c>
      <c r="BJ600" s="47">
        <f>MATCH($BL600,NoteCommaRef!$H$4:$H$1000,0)</f>
        <v>11</v>
      </c>
      <c r="BK600" s="47">
        <f t="shared" si="132"/>
        <v>1</v>
      </c>
      <c r="BL600" s="47">
        <f t="shared" si="133"/>
        <v>1</v>
      </c>
      <c r="BM600" s="48">
        <f ca="1">IF(ISNA($BH600),1,OFFSET(NoteCommaRef!$E$3,$BH600,0))</f>
        <v>1</v>
      </c>
      <c r="BN600" s="48">
        <f t="shared" si="134"/>
        <v>1</v>
      </c>
      <c r="BO600" s="48">
        <f t="shared" si="135"/>
        <v>1</v>
      </c>
      <c r="BP600" s="48">
        <f t="shared" si="136"/>
        <v>1</v>
      </c>
      <c r="BQ600" s="48">
        <f ca="1">IF(ISNA($BI600),1,OFFSET(NoteCommaRef!$K$3,$BI600,0))</f>
        <v>1</v>
      </c>
      <c r="BR600" s="48">
        <f ca="1">IF(ISNA($BJ600),1,OFFSET(NoteCommaRef!$K$3,$BJ600,0))</f>
        <v>1</v>
      </c>
    </row>
    <row r="601" spans="3:70" x14ac:dyDescent="0.2">
      <c r="C601" s="1" t="str">
        <f t="shared" si="96"/>
        <v/>
      </c>
      <c r="D601" s="1" t="str">
        <f t="shared" si="97"/>
        <v/>
      </c>
      <c r="E601" s="1" t="str">
        <f t="shared" si="75"/>
        <v/>
      </c>
      <c r="F601" s="32" t="str">
        <f t="shared" si="76"/>
        <v/>
      </c>
      <c r="G601" s="1" t="str">
        <f t="shared" si="77"/>
        <v/>
      </c>
      <c r="H601" s="1" t="str">
        <f t="shared" si="78"/>
        <v/>
      </c>
      <c r="I601" s="1" t="str">
        <f t="shared" si="79"/>
        <v/>
      </c>
      <c r="J601" s="1" t="str">
        <f t="shared" si="80"/>
        <v/>
      </c>
      <c r="K601" s="1" t="str">
        <f t="shared" si="81"/>
        <v/>
      </c>
      <c r="L601" s="1" t="str">
        <f ca="1">IF(COUNTBLANK($AO601),IF(COUNTBLANK($D601),"",OFFSET(ChannelSetup!$E$6,0,$D601-1)),$AO601)</f>
        <v/>
      </c>
      <c r="M601" s="1" t="str">
        <f ca="1">IF(COUNTBLANK($AP601),IF(COUNTBLANK($D601),"",OFFSET(ChannelSetup!$E$7,0,$D601-1)),$AP601)</f>
        <v/>
      </c>
      <c r="N601" s="1" t="str">
        <f ca="1">IF(COUNTBLANK($D601),"",IF(COUNTBLANK($AI601),OFFSET(ChannelSetup!$E$4,0,$D601-1),$AI601))</f>
        <v/>
      </c>
      <c r="O601" s="1" t="str">
        <f t="shared" si="82"/>
        <v/>
      </c>
      <c r="Q601" s="32">
        <f t="shared" si="98"/>
        <v>6</v>
      </c>
      <c r="R601" s="32">
        <f t="shared" si="99"/>
        <v>2</v>
      </c>
      <c r="S601" s="32">
        <f t="shared" si="100"/>
        <v>2</v>
      </c>
      <c r="T601" s="32">
        <f t="shared" si="101"/>
        <v>2</v>
      </c>
      <c r="U601" s="32">
        <f t="shared" si="102"/>
        <v>2</v>
      </c>
      <c r="V601" s="32">
        <f t="shared" si="103"/>
        <v>2</v>
      </c>
      <c r="W601" s="32">
        <f t="shared" si="104"/>
        <v>2</v>
      </c>
      <c r="X601" s="32">
        <f t="shared" si="105"/>
        <v>2</v>
      </c>
      <c r="Y601" s="32">
        <f t="shared" si="106"/>
        <v>2</v>
      </c>
      <c r="Z601" s="32">
        <f t="shared" si="107"/>
        <v>2</v>
      </c>
      <c r="AA601" s="32">
        <f t="shared" si="108"/>
        <v>2</v>
      </c>
      <c r="AB601" s="32">
        <f t="shared" si="109"/>
        <v>2</v>
      </c>
      <c r="AD601" s="64"/>
      <c r="AE601" s="51"/>
      <c r="AF601" s="51"/>
      <c r="AG601" s="61"/>
      <c r="AH601" s="62"/>
      <c r="AI601" s="61"/>
      <c r="AJ601" s="62"/>
      <c r="AK601" s="61"/>
      <c r="AL601" s="62"/>
      <c r="AM601" s="60"/>
      <c r="AN601" s="60"/>
      <c r="AO601" s="60"/>
      <c r="AP601" s="60"/>
      <c r="AQ601" s="51"/>
      <c r="AT601" s="39" t="str">
        <f t="shared" si="118"/>
        <v/>
      </c>
      <c r="AU601" s="49" t="str">
        <f t="shared" si="119"/>
        <v/>
      </c>
      <c r="AV601" s="41">
        <f t="shared" ca="1" si="120"/>
        <v>256</v>
      </c>
      <c r="AW601" s="40">
        <f t="shared" ca="1" si="121"/>
        <v>1</v>
      </c>
      <c r="AX601" s="41">
        <f t="shared" ca="1" si="122"/>
        <v>0</v>
      </c>
      <c r="AY601" s="41">
        <f t="shared" ca="1" si="123"/>
        <v>0</v>
      </c>
      <c r="AZ601" s="42">
        <f t="shared" ca="1" si="124"/>
        <v>1</v>
      </c>
      <c r="BA601" s="47" t="str">
        <f t="shared" si="125"/>
        <v/>
      </c>
      <c r="BB601" s="47" t="e">
        <f t="shared" si="126"/>
        <v>#VALUE!</v>
      </c>
      <c r="BC601" s="47">
        <f t="shared" si="127"/>
        <v>0</v>
      </c>
      <c r="BD601" s="47">
        <f t="shared" si="128"/>
        <v>0</v>
      </c>
      <c r="BE601" s="47" t="e">
        <f t="shared" si="129"/>
        <v>#VALUE!</v>
      </c>
      <c r="BF601" s="47" t="e">
        <f t="shared" si="130"/>
        <v>#VALUE!</v>
      </c>
      <c r="BG601" s="47" t="e">
        <f t="shared" si="131"/>
        <v>#VALUE!</v>
      </c>
      <c r="BH601" s="47" t="e">
        <f>MATCH($BA601,NoteCommaRef!$B$4:$B$10,0)</f>
        <v>#N/A</v>
      </c>
      <c r="BI601" s="47">
        <f>MATCH($BK601,NoteCommaRef!$H$4:$H$1000,0)</f>
        <v>11</v>
      </c>
      <c r="BJ601" s="47">
        <f>MATCH($BL601,NoteCommaRef!$H$4:$H$1000,0)</f>
        <v>11</v>
      </c>
      <c r="BK601" s="47">
        <f t="shared" si="132"/>
        <v>1</v>
      </c>
      <c r="BL601" s="47">
        <f t="shared" si="133"/>
        <v>1</v>
      </c>
      <c r="BM601" s="48">
        <f ca="1">IF(ISNA($BH601),1,OFFSET(NoteCommaRef!$E$3,$BH601,0))</f>
        <v>1</v>
      </c>
      <c r="BN601" s="48">
        <f t="shared" si="134"/>
        <v>1</v>
      </c>
      <c r="BO601" s="48">
        <f t="shared" si="135"/>
        <v>1</v>
      </c>
      <c r="BP601" s="48">
        <f t="shared" si="136"/>
        <v>1</v>
      </c>
      <c r="BQ601" s="48">
        <f ca="1">IF(ISNA($BI601),1,OFFSET(NoteCommaRef!$K$3,$BI601,0))</f>
        <v>1</v>
      </c>
      <c r="BR601" s="48">
        <f ca="1">IF(ISNA($BJ601),1,OFFSET(NoteCommaRef!$K$3,$BJ601,0))</f>
        <v>1</v>
      </c>
    </row>
    <row r="602" spans="3:70" x14ac:dyDescent="0.2">
      <c r="C602" s="1" t="str">
        <f t="shared" si="96"/>
        <v/>
      </c>
      <c r="D602" s="1" t="str">
        <f t="shared" si="97"/>
        <v/>
      </c>
      <c r="E602" s="1" t="str">
        <f t="shared" si="75"/>
        <v/>
      </c>
      <c r="F602" s="32" t="str">
        <f t="shared" si="76"/>
        <v/>
      </c>
      <c r="G602" s="1" t="str">
        <f t="shared" si="77"/>
        <v/>
      </c>
      <c r="H602" s="1" t="str">
        <f t="shared" si="78"/>
        <v/>
      </c>
      <c r="I602" s="1" t="str">
        <f t="shared" si="79"/>
        <v/>
      </c>
      <c r="J602" s="1" t="str">
        <f t="shared" si="80"/>
        <v/>
      </c>
      <c r="K602" s="1" t="str">
        <f t="shared" si="81"/>
        <v/>
      </c>
      <c r="L602" s="1" t="str">
        <f ca="1">IF(COUNTBLANK($AO602),IF(COUNTBLANK($D602),"",OFFSET(ChannelSetup!$E$6,0,$D602-1)),$AO602)</f>
        <v/>
      </c>
      <c r="M602" s="1" t="str">
        <f ca="1">IF(COUNTBLANK($AP602),IF(COUNTBLANK($D602),"",OFFSET(ChannelSetup!$E$7,0,$D602-1)),$AP602)</f>
        <v/>
      </c>
      <c r="N602" s="1" t="str">
        <f ca="1">IF(COUNTBLANK($D602),"",IF(COUNTBLANK($AI602),OFFSET(ChannelSetup!$E$4,0,$D602-1),$AI602))</f>
        <v/>
      </c>
      <c r="O602" s="1" t="str">
        <f t="shared" si="82"/>
        <v/>
      </c>
      <c r="Q602" s="32">
        <f t="shared" si="98"/>
        <v>6</v>
      </c>
      <c r="R602" s="32">
        <f t="shared" si="99"/>
        <v>2</v>
      </c>
      <c r="S602" s="32">
        <f t="shared" si="100"/>
        <v>2</v>
      </c>
      <c r="T602" s="32">
        <f t="shared" si="101"/>
        <v>2</v>
      </c>
      <c r="U602" s="32">
        <f t="shared" si="102"/>
        <v>2</v>
      </c>
      <c r="V602" s="32">
        <f t="shared" si="103"/>
        <v>2</v>
      </c>
      <c r="W602" s="32">
        <f t="shared" si="104"/>
        <v>2</v>
      </c>
      <c r="X602" s="32">
        <f t="shared" si="105"/>
        <v>2</v>
      </c>
      <c r="Y602" s="32">
        <f t="shared" si="106"/>
        <v>2</v>
      </c>
      <c r="Z602" s="32">
        <f t="shared" si="107"/>
        <v>2</v>
      </c>
      <c r="AA602" s="32">
        <f t="shared" si="108"/>
        <v>2</v>
      </c>
      <c r="AB602" s="32">
        <f t="shared" si="109"/>
        <v>2</v>
      </c>
      <c r="AD602" s="64"/>
      <c r="AE602" s="51"/>
      <c r="AF602" s="51"/>
      <c r="AG602" s="61"/>
      <c r="AH602" s="62"/>
      <c r="AI602" s="61"/>
      <c r="AJ602" s="62"/>
      <c r="AK602" s="61"/>
      <c r="AL602" s="62"/>
      <c r="AM602" s="60"/>
      <c r="AN602" s="60"/>
      <c r="AO602" s="60"/>
      <c r="AP602" s="60"/>
      <c r="AQ602" s="51"/>
      <c r="AR602" s="88">
        <f>R601</f>
        <v>2</v>
      </c>
      <c r="AT602" s="39" t="str">
        <f t="shared" si="118"/>
        <v/>
      </c>
      <c r="AU602" s="49" t="str">
        <f t="shared" si="119"/>
        <v/>
      </c>
      <c r="AV602" s="41">
        <f t="shared" ca="1" si="120"/>
        <v>256</v>
      </c>
      <c r="AW602" s="40">
        <f t="shared" ca="1" si="121"/>
        <v>1</v>
      </c>
      <c r="AX602" s="41">
        <f t="shared" ca="1" si="122"/>
        <v>0</v>
      </c>
      <c r="AY602" s="41">
        <f t="shared" ca="1" si="123"/>
        <v>0</v>
      </c>
      <c r="AZ602" s="42">
        <f t="shared" ca="1" si="124"/>
        <v>1</v>
      </c>
      <c r="BA602" s="47" t="str">
        <f t="shared" si="125"/>
        <v/>
      </c>
      <c r="BB602" s="47" t="e">
        <f t="shared" si="126"/>
        <v>#VALUE!</v>
      </c>
      <c r="BC602" s="47">
        <f t="shared" si="127"/>
        <v>0</v>
      </c>
      <c r="BD602" s="47">
        <f t="shared" si="128"/>
        <v>0</v>
      </c>
      <c r="BE602" s="47" t="e">
        <f t="shared" si="129"/>
        <v>#VALUE!</v>
      </c>
      <c r="BF602" s="47" t="e">
        <f t="shared" si="130"/>
        <v>#VALUE!</v>
      </c>
      <c r="BG602" s="47" t="e">
        <f t="shared" si="131"/>
        <v>#VALUE!</v>
      </c>
      <c r="BH602" s="47" t="e">
        <f>MATCH($BA602,NoteCommaRef!$B$4:$B$10,0)</f>
        <v>#N/A</v>
      </c>
      <c r="BI602" s="47">
        <f>MATCH($BK602,NoteCommaRef!$H$4:$H$1000,0)</f>
        <v>11</v>
      </c>
      <c r="BJ602" s="47">
        <f>MATCH($BL602,NoteCommaRef!$H$4:$H$1000,0)</f>
        <v>11</v>
      </c>
      <c r="BK602" s="47">
        <f t="shared" si="132"/>
        <v>1</v>
      </c>
      <c r="BL602" s="47">
        <f t="shared" si="133"/>
        <v>1</v>
      </c>
      <c r="BM602" s="48">
        <f ca="1">IF(ISNA($BH602),1,OFFSET(NoteCommaRef!$E$3,$BH602,0))</f>
        <v>1</v>
      </c>
      <c r="BN602" s="48">
        <f t="shared" si="134"/>
        <v>1</v>
      </c>
      <c r="BO602" s="48">
        <f t="shared" si="135"/>
        <v>1</v>
      </c>
      <c r="BP602" s="48">
        <f t="shared" si="136"/>
        <v>1</v>
      </c>
      <c r="BQ602" s="48">
        <f ca="1">IF(ISNA($BI602),1,OFFSET(NoteCommaRef!$K$3,$BI602,0))</f>
        <v>1</v>
      </c>
      <c r="BR602" s="48">
        <f ca="1">IF(ISNA($BJ602),1,OFFSET(NoteCommaRef!$K$3,$BJ602,0))</f>
        <v>1</v>
      </c>
    </row>
    <row r="603" spans="3:70" x14ac:dyDescent="0.2">
      <c r="C603" s="1" t="str">
        <f t="shared" si="96"/>
        <v/>
      </c>
      <c r="D603" s="1" t="str">
        <f t="shared" si="97"/>
        <v/>
      </c>
      <c r="E603" s="1" t="str">
        <f t="shared" si="75"/>
        <v/>
      </c>
      <c r="F603" s="32" t="str">
        <f t="shared" si="76"/>
        <v/>
      </c>
      <c r="G603" s="1" t="str">
        <f t="shared" si="77"/>
        <v/>
      </c>
      <c r="H603" s="1" t="str">
        <f t="shared" si="78"/>
        <v/>
      </c>
      <c r="I603" s="1" t="str">
        <f t="shared" si="79"/>
        <v/>
      </c>
      <c r="J603" s="1" t="str">
        <f t="shared" si="80"/>
        <v/>
      </c>
      <c r="K603" s="1" t="str">
        <f t="shared" si="81"/>
        <v/>
      </c>
      <c r="L603" s="1" t="str">
        <f ca="1">IF(COUNTBLANK($AO603),IF(COUNTBLANK($D603),"",OFFSET(ChannelSetup!$E$6,0,$D603-1)),$AO603)</f>
        <v/>
      </c>
      <c r="M603" s="1" t="str">
        <f ca="1">IF(COUNTBLANK($AP603),IF(COUNTBLANK($D603),"",OFFSET(ChannelSetup!$E$7,0,$D603-1)),$AP603)</f>
        <v/>
      </c>
      <c r="N603" s="1" t="str">
        <f ca="1">IF(COUNTBLANK($D603),"",IF(COUNTBLANK($AI603),OFFSET(ChannelSetup!$E$4,0,$D603-1),$AI603))</f>
        <v/>
      </c>
      <c r="O603" s="1" t="str">
        <f t="shared" si="82"/>
        <v/>
      </c>
      <c r="Q603" s="32">
        <f t="shared" si="98"/>
        <v>6</v>
      </c>
      <c r="R603" s="32">
        <f t="shared" si="99"/>
        <v>2</v>
      </c>
      <c r="S603" s="32">
        <f t="shared" si="100"/>
        <v>2</v>
      </c>
      <c r="T603" s="32">
        <f t="shared" si="101"/>
        <v>2</v>
      </c>
      <c r="U603" s="32">
        <f t="shared" si="102"/>
        <v>2</v>
      </c>
      <c r="V603" s="32">
        <f t="shared" si="103"/>
        <v>2</v>
      </c>
      <c r="W603" s="32">
        <f t="shared" si="104"/>
        <v>2</v>
      </c>
      <c r="X603" s="32">
        <f t="shared" si="105"/>
        <v>2</v>
      </c>
      <c r="Y603" s="32">
        <f t="shared" si="106"/>
        <v>2</v>
      </c>
      <c r="Z603" s="32">
        <f t="shared" si="107"/>
        <v>2</v>
      </c>
      <c r="AA603" s="32">
        <f t="shared" si="108"/>
        <v>2</v>
      </c>
      <c r="AB603" s="32">
        <f t="shared" si="109"/>
        <v>2</v>
      </c>
      <c r="AD603" s="64"/>
      <c r="AE603" s="51"/>
      <c r="AF603" s="51"/>
      <c r="AG603" s="61"/>
      <c r="AH603" s="62"/>
      <c r="AI603" s="61"/>
      <c r="AJ603" s="62"/>
      <c r="AK603" s="61"/>
      <c r="AL603" s="62"/>
      <c r="AM603" s="60"/>
      <c r="AN603" s="60"/>
      <c r="AO603" s="60"/>
      <c r="AP603" s="60"/>
      <c r="AQ603" s="51"/>
      <c r="AR603" s="88">
        <f>S601</f>
        <v>2</v>
      </c>
      <c r="AT603" s="39" t="str">
        <f t="shared" si="118"/>
        <v/>
      </c>
      <c r="AU603" s="49" t="str">
        <f t="shared" si="119"/>
        <v/>
      </c>
      <c r="AV603" s="41">
        <f t="shared" ca="1" si="120"/>
        <v>256</v>
      </c>
      <c r="AW603" s="40">
        <f t="shared" ca="1" si="121"/>
        <v>1</v>
      </c>
      <c r="AX603" s="41">
        <f t="shared" ca="1" si="122"/>
        <v>0</v>
      </c>
      <c r="AY603" s="41">
        <f t="shared" ca="1" si="123"/>
        <v>0</v>
      </c>
      <c r="AZ603" s="42">
        <f t="shared" ca="1" si="124"/>
        <v>1</v>
      </c>
      <c r="BA603" s="47" t="str">
        <f t="shared" si="125"/>
        <v/>
      </c>
      <c r="BB603" s="47" t="e">
        <f t="shared" si="126"/>
        <v>#VALUE!</v>
      </c>
      <c r="BC603" s="47">
        <f t="shared" si="127"/>
        <v>0</v>
      </c>
      <c r="BD603" s="47">
        <f t="shared" si="128"/>
        <v>0</v>
      </c>
      <c r="BE603" s="47" t="e">
        <f t="shared" si="129"/>
        <v>#VALUE!</v>
      </c>
      <c r="BF603" s="47" t="e">
        <f t="shared" si="130"/>
        <v>#VALUE!</v>
      </c>
      <c r="BG603" s="47" t="e">
        <f t="shared" si="131"/>
        <v>#VALUE!</v>
      </c>
      <c r="BH603" s="47" t="e">
        <f>MATCH($BA603,NoteCommaRef!$B$4:$B$10,0)</f>
        <v>#N/A</v>
      </c>
      <c r="BI603" s="47">
        <f>MATCH($BK603,NoteCommaRef!$H$4:$H$1000,0)</f>
        <v>11</v>
      </c>
      <c r="BJ603" s="47">
        <f>MATCH($BL603,NoteCommaRef!$H$4:$H$1000,0)</f>
        <v>11</v>
      </c>
      <c r="BK603" s="47">
        <f t="shared" si="132"/>
        <v>1</v>
      </c>
      <c r="BL603" s="47">
        <f t="shared" si="133"/>
        <v>1</v>
      </c>
      <c r="BM603" s="48">
        <f ca="1">IF(ISNA($BH603),1,OFFSET(NoteCommaRef!$E$3,$BH603,0))</f>
        <v>1</v>
      </c>
      <c r="BN603" s="48">
        <f t="shared" si="134"/>
        <v>1</v>
      </c>
      <c r="BO603" s="48">
        <f t="shared" si="135"/>
        <v>1</v>
      </c>
      <c r="BP603" s="48">
        <f t="shared" si="136"/>
        <v>1</v>
      </c>
      <c r="BQ603" s="48">
        <f ca="1">IF(ISNA($BI603),1,OFFSET(NoteCommaRef!$K$3,$BI603,0))</f>
        <v>1</v>
      </c>
      <c r="BR603" s="48">
        <f ca="1">IF(ISNA($BJ603),1,OFFSET(NoteCommaRef!$K$3,$BJ603,0))</f>
        <v>1</v>
      </c>
    </row>
    <row r="604" spans="3:70" x14ac:dyDescent="0.2">
      <c r="C604" s="1" t="str">
        <f t="shared" si="96"/>
        <v/>
      </c>
      <c r="D604" s="1" t="str">
        <f t="shared" si="97"/>
        <v/>
      </c>
      <c r="E604" s="1" t="str">
        <f t="shared" si="75"/>
        <v/>
      </c>
      <c r="F604" s="32" t="str">
        <f t="shared" si="76"/>
        <v/>
      </c>
      <c r="G604" s="1" t="str">
        <f t="shared" si="77"/>
        <v/>
      </c>
      <c r="H604" s="1" t="str">
        <f t="shared" si="78"/>
        <v/>
      </c>
      <c r="I604" s="1" t="str">
        <f t="shared" si="79"/>
        <v/>
      </c>
      <c r="J604" s="1" t="str">
        <f t="shared" si="80"/>
        <v/>
      </c>
      <c r="K604" s="1" t="str">
        <f t="shared" si="81"/>
        <v/>
      </c>
      <c r="L604" s="1" t="str">
        <f ca="1">IF(COUNTBLANK($AO604),IF(COUNTBLANK($D604),"",OFFSET(ChannelSetup!$E$6,0,$D604-1)),$AO604)</f>
        <v/>
      </c>
      <c r="M604" s="1" t="str">
        <f ca="1">IF(COUNTBLANK($AP604),IF(COUNTBLANK($D604),"",OFFSET(ChannelSetup!$E$7,0,$D604-1)),$AP604)</f>
        <v/>
      </c>
      <c r="N604" s="1" t="str">
        <f ca="1">IF(COUNTBLANK($D604),"",IF(COUNTBLANK($AI604),OFFSET(ChannelSetup!$E$4,0,$D604-1),$AI604))</f>
        <v/>
      </c>
      <c r="O604" s="1" t="str">
        <f t="shared" si="82"/>
        <v/>
      </c>
      <c r="Q604" s="32">
        <f t="shared" si="98"/>
        <v>6</v>
      </c>
      <c r="R604" s="32">
        <f t="shared" si="99"/>
        <v>2</v>
      </c>
      <c r="S604" s="32">
        <f t="shared" si="100"/>
        <v>2</v>
      </c>
      <c r="T604" s="32">
        <f t="shared" si="101"/>
        <v>2</v>
      </c>
      <c r="U604" s="32">
        <f t="shared" si="102"/>
        <v>2</v>
      </c>
      <c r="V604" s="32">
        <f t="shared" si="103"/>
        <v>2</v>
      </c>
      <c r="W604" s="32">
        <f t="shared" si="104"/>
        <v>2</v>
      </c>
      <c r="X604" s="32">
        <f t="shared" si="105"/>
        <v>2</v>
      </c>
      <c r="Y604" s="32">
        <f t="shared" si="106"/>
        <v>2</v>
      </c>
      <c r="Z604" s="32">
        <f t="shared" si="107"/>
        <v>2</v>
      </c>
      <c r="AA604" s="32">
        <f t="shared" si="108"/>
        <v>2</v>
      </c>
      <c r="AB604" s="32">
        <f t="shared" si="109"/>
        <v>2</v>
      </c>
      <c r="AD604" s="64"/>
      <c r="AE604" s="51"/>
      <c r="AF604" s="51"/>
      <c r="AG604" s="61"/>
      <c r="AH604" s="62"/>
      <c r="AI604" s="61"/>
      <c r="AJ604" s="62"/>
      <c r="AK604" s="61"/>
      <c r="AL604" s="62"/>
      <c r="AM604" s="60"/>
      <c r="AN604" s="60"/>
      <c r="AO604" s="60"/>
      <c r="AP604" s="60"/>
      <c r="AQ604" s="51"/>
      <c r="AT604" s="39" t="str">
        <f t="shared" si="118"/>
        <v/>
      </c>
      <c r="AU604" s="49" t="str">
        <f t="shared" si="119"/>
        <v/>
      </c>
      <c r="AV604" s="41">
        <f t="shared" ca="1" si="120"/>
        <v>256</v>
      </c>
      <c r="AW604" s="40">
        <f t="shared" ca="1" si="121"/>
        <v>1</v>
      </c>
      <c r="AX604" s="41">
        <f t="shared" ca="1" si="122"/>
        <v>0</v>
      </c>
      <c r="AY604" s="41">
        <f t="shared" ca="1" si="123"/>
        <v>0</v>
      </c>
      <c r="AZ604" s="42">
        <f t="shared" ca="1" si="124"/>
        <v>1</v>
      </c>
      <c r="BA604" s="47" t="str">
        <f t="shared" si="125"/>
        <v/>
      </c>
      <c r="BB604" s="47" t="e">
        <f t="shared" si="126"/>
        <v>#VALUE!</v>
      </c>
      <c r="BC604" s="47">
        <f t="shared" si="127"/>
        <v>0</v>
      </c>
      <c r="BD604" s="47">
        <f t="shared" si="128"/>
        <v>0</v>
      </c>
      <c r="BE604" s="47" t="e">
        <f t="shared" si="129"/>
        <v>#VALUE!</v>
      </c>
      <c r="BF604" s="47" t="e">
        <f t="shared" si="130"/>
        <v>#VALUE!</v>
      </c>
      <c r="BG604" s="47" t="e">
        <f t="shared" si="131"/>
        <v>#VALUE!</v>
      </c>
      <c r="BH604" s="47" t="e">
        <f>MATCH($BA604,NoteCommaRef!$B$4:$B$10,0)</f>
        <v>#N/A</v>
      </c>
      <c r="BI604" s="47">
        <f>MATCH($BK604,NoteCommaRef!$H$4:$H$1000,0)</f>
        <v>11</v>
      </c>
      <c r="BJ604" s="47">
        <f>MATCH($BL604,NoteCommaRef!$H$4:$H$1000,0)</f>
        <v>11</v>
      </c>
      <c r="BK604" s="47">
        <f t="shared" si="132"/>
        <v>1</v>
      </c>
      <c r="BL604" s="47">
        <f t="shared" si="133"/>
        <v>1</v>
      </c>
      <c r="BM604" s="48">
        <f ca="1">IF(ISNA($BH604),1,OFFSET(NoteCommaRef!$E$3,$BH604,0))</f>
        <v>1</v>
      </c>
      <c r="BN604" s="48">
        <f t="shared" si="134"/>
        <v>1</v>
      </c>
      <c r="BO604" s="48">
        <f t="shared" si="135"/>
        <v>1</v>
      </c>
      <c r="BP604" s="48">
        <f t="shared" si="136"/>
        <v>1</v>
      </c>
      <c r="BQ604" s="48">
        <f ca="1">IF(ISNA($BI604),1,OFFSET(NoteCommaRef!$K$3,$BI604,0))</f>
        <v>1</v>
      </c>
      <c r="BR604" s="48">
        <f ca="1">IF(ISNA($BJ604),1,OFFSET(NoteCommaRef!$K$3,$BJ604,0))</f>
        <v>1</v>
      </c>
    </row>
    <row r="605" spans="3:70" x14ac:dyDescent="0.2">
      <c r="C605" s="1" t="str">
        <f t="shared" si="96"/>
        <v/>
      </c>
      <c r="D605" s="1">
        <f t="shared" si="97"/>
        <v>3</v>
      </c>
      <c r="E605" s="1">
        <f t="shared" si="75"/>
        <v>24</v>
      </c>
      <c r="F605" s="32" t="str">
        <f t="shared" si="76"/>
        <v/>
      </c>
      <c r="G605" s="1" t="str">
        <f t="shared" si="77"/>
        <v/>
      </c>
      <c r="H605" s="1" t="str">
        <f t="shared" si="78"/>
        <v/>
      </c>
      <c r="I605" s="1">
        <f t="shared" si="79"/>
        <v>1</v>
      </c>
      <c r="J605" s="1" t="str">
        <f t="shared" si="80"/>
        <v/>
      </c>
      <c r="K605" s="1" t="str">
        <f t="shared" si="81"/>
        <v/>
      </c>
      <c r="L605" s="1">
        <f ca="1">IF(COUNTBLANK($AO605),IF(COUNTBLANK($D605),"",OFFSET(ChannelSetup!$E$6,0,$D605-1)),$AO605)</f>
        <v>-10</v>
      </c>
      <c r="M605" s="1">
        <f ca="1">IF(COUNTBLANK($AP605),IF(COUNTBLANK($D605),"",OFFSET(ChannelSetup!$E$7,0,$D605-1)),$AP605)</f>
        <v>0</v>
      </c>
      <c r="N605" s="1">
        <f ca="1">IF(COUNTBLANK($D605),"",IF(COUNTBLANK($AI605),OFFSET(ChannelSetup!$E$4,0,$D605-1),$AI605))</f>
        <v>-50</v>
      </c>
      <c r="O605" s="1" t="str">
        <f t="shared" si="82"/>
        <v/>
      </c>
      <c r="Q605" s="32">
        <f t="shared" si="98"/>
        <v>6</v>
      </c>
      <c r="R605" s="32">
        <f t="shared" si="99"/>
        <v>2</v>
      </c>
      <c r="S605" s="32">
        <f t="shared" si="100"/>
        <v>3</v>
      </c>
      <c r="T605" s="32">
        <f t="shared" si="101"/>
        <v>2</v>
      </c>
      <c r="U605" s="32">
        <f t="shared" si="102"/>
        <v>2</v>
      </c>
      <c r="V605" s="32">
        <f t="shared" si="103"/>
        <v>2</v>
      </c>
      <c r="W605" s="32">
        <f t="shared" si="104"/>
        <v>2</v>
      </c>
      <c r="X605" s="32">
        <f t="shared" si="105"/>
        <v>2</v>
      </c>
      <c r="Y605" s="32">
        <f t="shared" si="106"/>
        <v>2</v>
      </c>
      <c r="Z605" s="32">
        <f t="shared" si="107"/>
        <v>2</v>
      </c>
      <c r="AA605" s="32">
        <f t="shared" si="108"/>
        <v>2</v>
      </c>
      <c r="AB605" s="32">
        <f t="shared" si="109"/>
        <v>2</v>
      </c>
      <c r="AD605" s="64"/>
      <c r="AE605" s="51">
        <v>3</v>
      </c>
      <c r="AF605" s="51">
        <v>24</v>
      </c>
      <c r="AG605" s="51" t="s">
        <v>299</v>
      </c>
      <c r="AH605" s="62"/>
      <c r="AI605" s="61"/>
      <c r="AJ605" s="62"/>
      <c r="AK605" s="61"/>
      <c r="AL605" s="62"/>
      <c r="AM605" s="60"/>
      <c r="AN605" s="60"/>
      <c r="AO605" s="60"/>
      <c r="AP605" s="60"/>
      <c r="AQ605" s="51"/>
      <c r="AT605" s="39" t="str">
        <f t="shared" si="118"/>
        <v/>
      </c>
      <c r="AU605" s="49" t="str">
        <f t="shared" si="119"/>
        <v>x</v>
      </c>
      <c r="AV605" s="41">
        <f t="shared" ca="1" si="120"/>
        <v>256</v>
      </c>
      <c r="AW605" s="40">
        <f t="shared" ca="1" si="121"/>
        <v>1</v>
      </c>
      <c r="AX605" s="41">
        <f t="shared" ca="1" si="122"/>
        <v>0</v>
      </c>
      <c r="AY605" s="41">
        <f t="shared" ca="1" si="123"/>
        <v>0</v>
      </c>
      <c r="AZ605" s="42">
        <f t="shared" ca="1" si="124"/>
        <v>1</v>
      </c>
      <c r="BA605" s="47" t="str">
        <f t="shared" si="125"/>
        <v>x</v>
      </c>
      <c r="BB605" s="47" t="e">
        <f t="shared" si="126"/>
        <v>#VALUE!</v>
      </c>
      <c r="BC605" s="47">
        <f t="shared" si="127"/>
        <v>0</v>
      </c>
      <c r="BD605" s="47">
        <f t="shared" si="128"/>
        <v>0</v>
      </c>
      <c r="BE605" s="47" t="e">
        <f t="shared" si="129"/>
        <v>#VALUE!</v>
      </c>
      <c r="BF605" s="47" t="e">
        <f t="shared" si="130"/>
        <v>#VALUE!</v>
      </c>
      <c r="BG605" s="47" t="e">
        <f t="shared" si="131"/>
        <v>#VALUE!</v>
      </c>
      <c r="BH605" s="47" t="e">
        <f>MATCH($BA605,NoteCommaRef!$B$4:$B$10,0)</f>
        <v>#N/A</v>
      </c>
      <c r="BI605" s="47">
        <f>MATCH($BK605,NoteCommaRef!$H$4:$H$1000,0)</f>
        <v>11</v>
      </c>
      <c r="BJ605" s="47">
        <f>MATCH($BL605,NoteCommaRef!$H$4:$H$1000,0)</f>
        <v>11</v>
      </c>
      <c r="BK605" s="47">
        <f t="shared" si="132"/>
        <v>1</v>
      </c>
      <c r="BL605" s="47">
        <f t="shared" si="133"/>
        <v>1</v>
      </c>
      <c r="BM605" s="48">
        <f ca="1">IF(ISNA($BH605),1,OFFSET(NoteCommaRef!$E$3,$BH605,0))</f>
        <v>1</v>
      </c>
      <c r="BN605" s="48">
        <f t="shared" si="134"/>
        <v>1</v>
      </c>
      <c r="BO605" s="48">
        <f t="shared" si="135"/>
        <v>1</v>
      </c>
      <c r="BP605" s="48">
        <f t="shared" si="136"/>
        <v>1</v>
      </c>
      <c r="BQ605" s="48">
        <f ca="1">IF(ISNA($BI605),1,OFFSET(NoteCommaRef!$K$3,$BI605,0))</f>
        <v>1</v>
      </c>
      <c r="BR605" s="48">
        <f ca="1">IF(ISNA($BJ605),1,OFFSET(NoteCommaRef!$K$3,$BJ605,0))</f>
        <v>1</v>
      </c>
    </row>
    <row r="606" spans="3:70" x14ac:dyDescent="0.2">
      <c r="C606" s="1" t="str">
        <f t="shared" si="96"/>
        <v/>
      </c>
      <c r="D606" s="1" t="str">
        <f t="shared" si="97"/>
        <v/>
      </c>
      <c r="E606" s="1" t="str">
        <f t="shared" si="75"/>
        <v/>
      </c>
      <c r="F606" s="32" t="str">
        <f t="shared" si="76"/>
        <v/>
      </c>
      <c r="G606" s="1" t="str">
        <f t="shared" si="77"/>
        <v/>
      </c>
      <c r="H606" s="1" t="str">
        <f t="shared" si="78"/>
        <v/>
      </c>
      <c r="I606" s="1" t="str">
        <f t="shared" si="79"/>
        <v/>
      </c>
      <c r="J606" s="1" t="str">
        <f t="shared" si="80"/>
        <v/>
      </c>
      <c r="K606" s="1" t="str">
        <f t="shared" si="81"/>
        <v/>
      </c>
      <c r="L606" s="1" t="str">
        <f ca="1">IF(COUNTBLANK($AO606),IF(COUNTBLANK($D606),"",OFFSET(ChannelSetup!$E$6,0,$D606-1)),$AO606)</f>
        <v/>
      </c>
      <c r="M606" s="1" t="str">
        <f ca="1">IF(COUNTBLANK($AP606),IF(COUNTBLANK($D606),"",OFFSET(ChannelSetup!$E$7,0,$D606-1)),$AP606)</f>
        <v/>
      </c>
      <c r="N606" s="1" t="str">
        <f ca="1">IF(COUNTBLANK($D606),"",IF(COUNTBLANK($AI606),OFFSET(ChannelSetup!$E$4,0,$D606-1),$AI606))</f>
        <v/>
      </c>
      <c r="O606" s="1" t="str">
        <f t="shared" si="82"/>
        <v/>
      </c>
      <c r="Q606" s="32">
        <f t="shared" si="98"/>
        <v>6</v>
      </c>
      <c r="R606" s="32">
        <f t="shared" si="99"/>
        <v>2</v>
      </c>
      <c r="S606" s="32">
        <f t="shared" si="100"/>
        <v>3</v>
      </c>
      <c r="T606" s="32">
        <f t="shared" si="101"/>
        <v>2</v>
      </c>
      <c r="U606" s="32">
        <f t="shared" si="102"/>
        <v>2</v>
      </c>
      <c r="V606" s="32">
        <f t="shared" si="103"/>
        <v>2</v>
      </c>
      <c r="W606" s="32">
        <f t="shared" si="104"/>
        <v>2</v>
      </c>
      <c r="X606" s="32">
        <f t="shared" si="105"/>
        <v>2</v>
      </c>
      <c r="Y606" s="32">
        <f t="shared" si="106"/>
        <v>2</v>
      </c>
      <c r="Z606" s="32">
        <f t="shared" si="107"/>
        <v>2</v>
      </c>
      <c r="AA606" s="32">
        <f t="shared" si="108"/>
        <v>2</v>
      </c>
      <c r="AB606" s="32">
        <f t="shared" si="109"/>
        <v>2</v>
      </c>
      <c r="AD606" s="64"/>
      <c r="AE606" s="51"/>
      <c r="AF606" s="51"/>
      <c r="AG606" s="61"/>
      <c r="AH606" s="62"/>
      <c r="AI606" s="61"/>
      <c r="AJ606" s="62"/>
      <c r="AK606" s="61"/>
      <c r="AL606" s="62"/>
      <c r="AM606" s="60"/>
      <c r="AN606" s="60"/>
      <c r="AO606" s="60"/>
      <c r="AP606" s="60"/>
      <c r="AQ606" s="51"/>
      <c r="AT606" s="39" t="str">
        <f t="shared" si="118"/>
        <v/>
      </c>
      <c r="AU606" s="49" t="str">
        <f t="shared" si="119"/>
        <v/>
      </c>
      <c r="AV606" s="41">
        <f t="shared" ca="1" si="120"/>
        <v>256</v>
      </c>
      <c r="AW606" s="40">
        <f t="shared" ca="1" si="121"/>
        <v>1</v>
      </c>
      <c r="AX606" s="41">
        <f t="shared" ca="1" si="122"/>
        <v>0</v>
      </c>
      <c r="AY606" s="41">
        <f t="shared" ca="1" si="123"/>
        <v>0</v>
      </c>
      <c r="AZ606" s="42">
        <f t="shared" ca="1" si="124"/>
        <v>1</v>
      </c>
      <c r="BA606" s="47" t="str">
        <f t="shared" si="125"/>
        <v/>
      </c>
      <c r="BB606" s="47" t="e">
        <f t="shared" si="126"/>
        <v>#VALUE!</v>
      </c>
      <c r="BC606" s="47">
        <f t="shared" si="127"/>
        <v>0</v>
      </c>
      <c r="BD606" s="47">
        <f t="shared" si="128"/>
        <v>0</v>
      </c>
      <c r="BE606" s="47" t="e">
        <f t="shared" si="129"/>
        <v>#VALUE!</v>
      </c>
      <c r="BF606" s="47" t="e">
        <f t="shared" si="130"/>
        <v>#VALUE!</v>
      </c>
      <c r="BG606" s="47" t="e">
        <f t="shared" si="131"/>
        <v>#VALUE!</v>
      </c>
      <c r="BH606" s="47" t="e">
        <f>MATCH($BA606,NoteCommaRef!$B$4:$B$10,0)</f>
        <v>#N/A</v>
      </c>
      <c r="BI606" s="47">
        <f>MATCH($BK606,NoteCommaRef!$H$4:$H$1000,0)</f>
        <v>11</v>
      </c>
      <c r="BJ606" s="47">
        <f>MATCH($BL606,NoteCommaRef!$H$4:$H$1000,0)</f>
        <v>11</v>
      </c>
      <c r="BK606" s="47">
        <f t="shared" si="132"/>
        <v>1</v>
      </c>
      <c r="BL606" s="47">
        <f t="shared" si="133"/>
        <v>1</v>
      </c>
      <c r="BM606" s="48">
        <f ca="1">IF(ISNA($BH606),1,OFFSET(NoteCommaRef!$E$3,$BH606,0))</f>
        <v>1</v>
      </c>
      <c r="BN606" s="48">
        <f t="shared" si="134"/>
        <v>1</v>
      </c>
      <c r="BO606" s="48">
        <f t="shared" si="135"/>
        <v>1</v>
      </c>
      <c r="BP606" s="48">
        <f t="shared" si="136"/>
        <v>1</v>
      </c>
      <c r="BQ606" s="48">
        <f ca="1">IF(ISNA($BI606),1,OFFSET(NoteCommaRef!$K$3,$BI606,0))</f>
        <v>1</v>
      </c>
      <c r="BR606" s="48">
        <f ca="1">IF(ISNA($BJ606),1,OFFSET(NoteCommaRef!$K$3,$BJ606,0))</f>
        <v>1</v>
      </c>
    </row>
    <row r="607" spans="3:70" x14ac:dyDescent="0.2">
      <c r="C607" s="1" t="str">
        <f t="shared" si="96"/>
        <v/>
      </c>
      <c r="D607" s="1">
        <f t="shared" si="97"/>
        <v>2</v>
      </c>
      <c r="E607" s="1">
        <f t="shared" si="75"/>
        <v>3</v>
      </c>
      <c r="F607" s="32">
        <f t="shared" ca="1" si="76"/>
        <v>320</v>
      </c>
      <c r="G607" s="1" t="str">
        <f t="shared" si="77"/>
        <v/>
      </c>
      <c r="H607" s="1" t="str">
        <f t="shared" si="78"/>
        <v/>
      </c>
      <c r="I607" s="1">
        <f t="shared" si="79"/>
        <v>1</v>
      </c>
      <c r="J607" s="1" t="str">
        <f t="shared" si="80"/>
        <v/>
      </c>
      <c r="K607" s="1" t="str">
        <f t="shared" si="81"/>
        <v/>
      </c>
      <c r="L607" s="1">
        <f ca="1">IF(COUNTBLANK($AO607),IF(COUNTBLANK($D607),"",OFFSET(ChannelSetup!$E$6,0,$D607-1)),$AO607)</f>
        <v>0</v>
      </c>
      <c r="M607" s="1">
        <f ca="1">IF(COUNTBLANK($AP607),IF(COUNTBLANK($D607),"",OFFSET(ChannelSetup!$E$7,0,$D607-1)),$AP607)</f>
        <v>95</v>
      </c>
      <c r="N607" s="1">
        <f ca="1">IF(COUNTBLANK($D607),"",IF(COUNTBLANK($AI607),OFFSET(ChannelSetup!$E$4,0,$D607-1),$AI607))</f>
        <v>0</v>
      </c>
      <c r="O607" s="1" t="str">
        <f t="shared" si="82"/>
        <v/>
      </c>
      <c r="Q607" s="32">
        <f t="shared" si="98"/>
        <v>6</v>
      </c>
      <c r="R607" s="32">
        <f t="shared" si="99"/>
        <v>2.125</v>
      </c>
      <c r="S607" s="32">
        <f t="shared" si="100"/>
        <v>3</v>
      </c>
      <c r="T607" s="32">
        <f t="shared" si="101"/>
        <v>2</v>
      </c>
      <c r="U607" s="32">
        <f t="shared" si="102"/>
        <v>2</v>
      </c>
      <c r="V607" s="32">
        <f t="shared" si="103"/>
        <v>2</v>
      </c>
      <c r="W607" s="32">
        <f t="shared" si="104"/>
        <v>2</v>
      </c>
      <c r="X607" s="32">
        <f t="shared" si="105"/>
        <v>2</v>
      </c>
      <c r="Y607" s="32">
        <f t="shared" si="106"/>
        <v>2</v>
      </c>
      <c r="Z607" s="32">
        <f t="shared" si="107"/>
        <v>2</v>
      </c>
      <c r="AA607" s="32">
        <f t="shared" si="108"/>
        <v>2</v>
      </c>
      <c r="AB607" s="32">
        <f t="shared" si="109"/>
        <v>2</v>
      </c>
      <c r="AD607" s="64"/>
      <c r="AE607" s="51">
        <v>2</v>
      </c>
      <c r="AF607" s="51">
        <v>3</v>
      </c>
      <c r="AG607" s="61" t="s">
        <v>270</v>
      </c>
      <c r="AH607" s="62"/>
      <c r="AI607" s="61"/>
      <c r="AJ607" s="62"/>
      <c r="AK607" s="61"/>
      <c r="AL607" s="62"/>
      <c r="AM607" s="60"/>
      <c r="AN607" s="60"/>
      <c r="AO607" s="60"/>
      <c r="AP607" s="60"/>
      <c r="AQ607" s="51"/>
      <c r="AR607" s="95">
        <f ca="1">IF(COUNTBLANK(AG607),"",IF(AG607="x","",10*AV607/AV$607))</f>
        <v>10</v>
      </c>
      <c r="AT607" s="39" t="str">
        <f t="shared" si="118"/>
        <v/>
      </c>
      <c r="AU607" s="49" t="str">
        <f t="shared" si="119"/>
        <v>E'4</v>
      </c>
      <c r="AV607" s="41">
        <f t="shared" ca="1" si="120"/>
        <v>320</v>
      </c>
      <c r="AW607" s="40">
        <f t="shared" ca="1" si="121"/>
        <v>1.25</v>
      </c>
      <c r="AX607" s="41">
        <f t="shared" ca="1" si="122"/>
        <v>386.31371386483482</v>
      </c>
      <c r="AY607" s="41">
        <f t="shared" ca="1" si="123"/>
        <v>386.31371386483482</v>
      </c>
      <c r="AZ607" s="42">
        <f t="shared" ca="1" si="124"/>
        <v>1.25</v>
      </c>
      <c r="BA607" s="47" t="str">
        <f t="shared" si="125"/>
        <v>E</v>
      </c>
      <c r="BB607" s="47">
        <f t="shared" si="126"/>
        <v>0</v>
      </c>
      <c r="BC607" s="47">
        <f t="shared" si="127"/>
        <v>0</v>
      </c>
      <c r="BD607" s="47">
        <f t="shared" si="128"/>
        <v>1</v>
      </c>
      <c r="BE607" s="47" t="e">
        <f t="shared" si="129"/>
        <v>#VALUE!</v>
      </c>
      <c r="BF607" s="47" t="e">
        <f t="shared" si="130"/>
        <v>#VALUE!</v>
      </c>
      <c r="BG607" s="47" t="e">
        <f t="shared" si="131"/>
        <v>#VALUE!</v>
      </c>
      <c r="BH607" s="47">
        <f>MATCH($BA607,NoteCommaRef!$B$4:$B$10,0)</f>
        <v>6</v>
      </c>
      <c r="BI607" s="47">
        <f>MATCH($BK607,NoteCommaRef!$H$4:$H$1000,0)</f>
        <v>11</v>
      </c>
      <c r="BJ607" s="47">
        <f>MATCH($BL607,NoteCommaRef!$H$4:$H$1000,0)</f>
        <v>11</v>
      </c>
      <c r="BK607" s="47">
        <f t="shared" si="132"/>
        <v>1</v>
      </c>
      <c r="BL607" s="47">
        <f t="shared" si="133"/>
        <v>1</v>
      </c>
      <c r="BM607" s="48">
        <f ca="1">IF(ISNA($BH607),1,OFFSET(NoteCommaRef!$E$3,$BH607,0))</f>
        <v>1.265625</v>
      </c>
      <c r="BN607" s="48">
        <f t="shared" si="134"/>
        <v>1</v>
      </c>
      <c r="BO607" s="48">
        <f t="shared" si="135"/>
        <v>1</v>
      </c>
      <c r="BP607" s="48">
        <f t="shared" si="136"/>
        <v>0.98765432098765427</v>
      </c>
      <c r="BQ607" s="48">
        <f ca="1">IF(ISNA($BI607),1,OFFSET(NoteCommaRef!$K$3,$BI607,0))</f>
        <v>1</v>
      </c>
      <c r="BR607" s="48">
        <f ca="1">IF(ISNA($BJ607),1,OFFSET(NoteCommaRef!$K$3,$BJ607,0))</f>
        <v>1</v>
      </c>
    </row>
    <row r="608" spans="3:70" x14ac:dyDescent="0.2">
      <c r="C608" s="1" t="str">
        <f t="shared" si="96"/>
        <v/>
      </c>
      <c r="D608" s="1">
        <f t="shared" si="97"/>
        <v>2</v>
      </c>
      <c r="E608" s="1">
        <f t="shared" si="75"/>
        <v>3</v>
      </c>
      <c r="F608" s="32">
        <f t="shared" ca="1" si="76"/>
        <v>288</v>
      </c>
      <c r="G608" s="1" t="str">
        <f t="shared" si="77"/>
        <v/>
      </c>
      <c r="H608" s="1" t="str">
        <f t="shared" si="78"/>
        <v/>
      </c>
      <c r="I608" s="1">
        <f t="shared" si="79"/>
        <v>1</v>
      </c>
      <c r="J608" s="1" t="str">
        <f t="shared" si="80"/>
        <v/>
      </c>
      <c r="K608" s="1" t="str">
        <f t="shared" si="81"/>
        <v/>
      </c>
      <c r="L608" s="1">
        <f ca="1">IF(COUNTBLANK($AO608),IF(COUNTBLANK($D608),"",OFFSET(ChannelSetup!$E$6,0,$D608-1)),$AO608)</f>
        <v>0</v>
      </c>
      <c r="M608" s="1">
        <f ca="1">IF(COUNTBLANK($AP608),IF(COUNTBLANK($D608),"",OFFSET(ChannelSetup!$E$7,0,$D608-1)),$AP608)</f>
        <v>95</v>
      </c>
      <c r="N608" s="1">
        <f ca="1">IF(COUNTBLANK($D608),"",IF(COUNTBLANK($AI608),OFFSET(ChannelSetup!$E$4,0,$D608-1),$AI608))</f>
        <v>0</v>
      </c>
      <c r="O608" s="1" t="str">
        <f t="shared" si="82"/>
        <v/>
      </c>
      <c r="Q608" s="32">
        <f t="shared" si="98"/>
        <v>6</v>
      </c>
      <c r="R608" s="32">
        <f t="shared" si="99"/>
        <v>2.25</v>
      </c>
      <c r="S608" s="32">
        <f t="shared" si="100"/>
        <v>3</v>
      </c>
      <c r="T608" s="32">
        <f t="shared" si="101"/>
        <v>2</v>
      </c>
      <c r="U608" s="32">
        <f t="shared" si="102"/>
        <v>2</v>
      </c>
      <c r="V608" s="32">
        <f t="shared" si="103"/>
        <v>2</v>
      </c>
      <c r="W608" s="32">
        <f t="shared" si="104"/>
        <v>2</v>
      </c>
      <c r="X608" s="32">
        <f t="shared" si="105"/>
        <v>2</v>
      </c>
      <c r="Y608" s="32">
        <f t="shared" si="106"/>
        <v>2</v>
      </c>
      <c r="Z608" s="32">
        <f t="shared" si="107"/>
        <v>2</v>
      </c>
      <c r="AA608" s="32">
        <f t="shared" si="108"/>
        <v>2</v>
      </c>
      <c r="AB608" s="32">
        <f t="shared" si="109"/>
        <v>2</v>
      </c>
      <c r="AD608" s="64"/>
      <c r="AE608" s="51">
        <v>2</v>
      </c>
      <c r="AF608" s="51">
        <v>3</v>
      </c>
      <c r="AG608" s="61" t="s">
        <v>119</v>
      </c>
      <c r="AH608" s="62"/>
      <c r="AI608" s="61"/>
      <c r="AJ608" s="62"/>
      <c r="AK608" s="61"/>
      <c r="AL608" s="62"/>
      <c r="AM608" s="60"/>
      <c r="AN608" s="60"/>
      <c r="AO608" s="60"/>
      <c r="AP608" s="60"/>
      <c r="AQ608" s="51"/>
      <c r="AR608" s="95">
        <f t="shared" ref="AR608:AR615" ca="1" si="137">IF(COUNTBLANK(AG608),"",IF(AG608="x","",10*AV608/AV$607))</f>
        <v>9</v>
      </c>
      <c r="AT608" s="39" t="str">
        <f t="shared" si="118"/>
        <v/>
      </c>
      <c r="AU608" s="49" t="str">
        <f t="shared" si="119"/>
        <v>D4</v>
      </c>
      <c r="AV608" s="41">
        <f t="shared" ca="1" si="120"/>
        <v>288</v>
      </c>
      <c r="AW608" s="40">
        <f t="shared" ca="1" si="121"/>
        <v>1.125</v>
      </c>
      <c r="AX608" s="41">
        <f t="shared" ca="1" si="122"/>
        <v>203.91000173077484</v>
      </c>
      <c r="AY608" s="41">
        <f t="shared" ca="1" si="123"/>
        <v>203.91000173077484</v>
      </c>
      <c r="AZ608" s="42">
        <f t="shared" ca="1" si="124"/>
        <v>1.125</v>
      </c>
      <c r="BA608" s="47" t="str">
        <f t="shared" si="125"/>
        <v>D</v>
      </c>
      <c r="BB608" s="47">
        <f t="shared" si="126"/>
        <v>0</v>
      </c>
      <c r="BC608" s="47">
        <f t="shared" si="127"/>
        <v>0</v>
      </c>
      <c r="BD608" s="47">
        <f t="shared" si="128"/>
        <v>0</v>
      </c>
      <c r="BE608" s="47" t="e">
        <f t="shared" si="129"/>
        <v>#VALUE!</v>
      </c>
      <c r="BF608" s="47" t="e">
        <f t="shared" si="130"/>
        <v>#VALUE!</v>
      </c>
      <c r="BG608" s="47" t="e">
        <f t="shared" si="131"/>
        <v>#VALUE!</v>
      </c>
      <c r="BH608" s="47">
        <f>MATCH($BA608,NoteCommaRef!$B$4:$B$10,0)</f>
        <v>4</v>
      </c>
      <c r="BI608" s="47">
        <f>MATCH($BK608,NoteCommaRef!$H$4:$H$1000,0)</f>
        <v>11</v>
      </c>
      <c r="BJ608" s="47">
        <f>MATCH($BL608,NoteCommaRef!$H$4:$H$1000,0)</f>
        <v>11</v>
      </c>
      <c r="BK608" s="47">
        <f t="shared" si="132"/>
        <v>1</v>
      </c>
      <c r="BL608" s="47">
        <f t="shared" si="133"/>
        <v>1</v>
      </c>
      <c r="BM608" s="48">
        <f ca="1">IF(ISNA($BH608),1,OFFSET(NoteCommaRef!$E$3,$BH608,0))</f>
        <v>1.125</v>
      </c>
      <c r="BN608" s="48">
        <f t="shared" si="134"/>
        <v>1</v>
      </c>
      <c r="BO608" s="48">
        <f t="shared" si="135"/>
        <v>1</v>
      </c>
      <c r="BP608" s="48">
        <f t="shared" si="136"/>
        <v>1</v>
      </c>
      <c r="BQ608" s="48">
        <f ca="1">IF(ISNA($BI608),1,OFFSET(NoteCommaRef!$K$3,$BI608,0))</f>
        <v>1</v>
      </c>
      <c r="BR608" s="48">
        <f ca="1">IF(ISNA($BJ608),1,OFFSET(NoteCommaRef!$K$3,$BJ608,0))</f>
        <v>1</v>
      </c>
    </row>
    <row r="609" spans="3:70" x14ac:dyDescent="0.2">
      <c r="C609" s="1" t="str">
        <f t="shared" si="96"/>
        <v/>
      </c>
      <c r="D609" s="1">
        <f t="shared" si="97"/>
        <v>2</v>
      </c>
      <c r="E609" s="1">
        <f t="shared" si="75"/>
        <v>4</v>
      </c>
      <c r="F609" s="32">
        <f t="shared" ca="1" si="76"/>
        <v>256</v>
      </c>
      <c r="G609" s="1" t="str">
        <f t="shared" si="77"/>
        <v/>
      </c>
      <c r="H609" s="1" t="str">
        <f t="shared" si="78"/>
        <v/>
      </c>
      <c r="I609" s="1">
        <f t="shared" si="79"/>
        <v>1</v>
      </c>
      <c r="J609" s="1" t="str">
        <f t="shared" si="80"/>
        <v/>
      </c>
      <c r="K609" s="1" t="str">
        <f t="shared" si="81"/>
        <v/>
      </c>
      <c r="L609" s="1">
        <f ca="1">IF(COUNTBLANK($AO609),IF(COUNTBLANK($D609),"",OFFSET(ChannelSetup!$E$6,0,$D609-1)),$AO609)</f>
        <v>0</v>
      </c>
      <c r="M609" s="1">
        <f ca="1">IF(COUNTBLANK($AP609),IF(COUNTBLANK($D609),"",OFFSET(ChannelSetup!$E$7,0,$D609-1)),$AP609)</f>
        <v>95</v>
      </c>
      <c r="N609" s="1">
        <f ca="1">IF(COUNTBLANK($D609),"",IF(COUNTBLANK($AI609),OFFSET(ChannelSetup!$E$4,0,$D609-1),$AI609))</f>
        <v>0</v>
      </c>
      <c r="O609" s="1" t="str">
        <f t="shared" si="82"/>
        <v/>
      </c>
      <c r="Q609" s="32">
        <f t="shared" si="98"/>
        <v>6</v>
      </c>
      <c r="R609" s="32">
        <f t="shared" si="99"/>
        <v>2.4166666666666665</v>
      </c>
      <c r="S609" s="32">
        <f t="shared" si="100"/>
        <v>3</v>
      </c>
      <c r="T609" s="32">
        <f t="shared" si="101"/>
        <v>2</v>
      </c>
      <c r="U609" s="32">
        <f t="shared" si="102"/>
        <v>2</v>
      </c>
      <c r="V609" s="32">
        <f t="shared" si="103"/>
        <v>2</v>
      </c>
      <c r="W609" s="32">
        <f t="shared" si="104"/>
        <v>2</v>
      </c>
      <c r="X609" s="32">
        <f t="shared" si="105"/>
        <v>2</v>
      </c>
      <c r="Y609" s="32">
        <f t="shared" si="106"/>
        <v>2</v>
      </c>
      <c r="Z609" s="32">
        <f t="shared" si="107"/>
        <v>2</v>
      </c>
      <c r="AA609" s="32">
        <f t="shared" si="108"/>
        <v>2</v>
      </c>
      <c r="AB609" s="32">
        <f t="shared" si="109"/>
        <v>2</v>
      </c>
      <c r="AD609" s="64"/>
      <c r="AE609" s="51">
        <v>2</v>
      </c>
      <c r="AF609" s="51">
        <v>4</v>
      </c>
      <c r="AG609" s="61" t="s">
        <v>64</v>
      </c>
      <c r="AH609" s="62"/>
      <c r="AI609" s="61"/>
      <c r="AJ609" s="62"/>
      <c r="AK609" s="61"/>
      <c r="AL609" s="62"/>
      <c r="AM609" s="60"/>
      <c r="AN609" s="60"/>
      <c r="AO609" s="60"/>
      <c r="AP609" s="60"/>
      <c r="AQ609" s="51"/>
      <c r="AR609" s="95">
        <f t="shared" ca="1" si="137"/>
        <v>8</v>
      </c>
      <c r="AT609" s="39" t="str">
        <f t="shared" si="118"/>
        <v/>
      </c>
      <c r="AU609" s="49" t="str">
        <f t="shared" si="119"/>
        <v>C4</v>
      </c>
      <c r="AV609" s="41">
        <f t="shared" ca="1" si="120"/>
        <v>256</v>
      </c>
      <c r="AW609" s="40">
        <f t="shared" ca="1" si="121"/>
        <v>1</v>
      </c>
      <c r="AX609" s="41">
        <f t="shared" ca="1" si="122"/>
        <v>0</v>
      </c>
      <c r="AY609" s="41">
        <f t="shared" ca="1" si="123"/>
        <v>0</v>
      </c>
      <c r="AZ609" s="42">
        <f t="shared" ca="1" si="124"/>
        <v>1</v>
      </c>
      <c r="BA609" s="47" t="str">
        <f t="shared" si="125"/>
        <v>C</v>
      </c>
      <c r="BB609" s="47">
        <f t="shared" si="126"/>
        <v>0</v>
      </c>
      <c r="BC609" s="47">
        <f t="shared" si="127"/>
        <v>0</v>
      </c>
      <c r="BD609" s="47">
        <f t="shared" si="128"/>
        <v>0</v>
      </c>
      <c r="BE609" s="47" t="e">
        <f t="shared" si="129"/>
        <v>#VALUE!</v>
      </c>
      <c r="BF609" s="47" t="e">
        <f t="shared" si="130"/>
        <v>#VALUE!</v>
      </c>
      <c r="BG609" s="47" t="e">
        <f t="shared" si="131"/>
        <v>#VALUE!</v>
      </c>
      <c r="BH609" s="47">
        <f>MATCH($BA609,NoteCommaRef!$B$4:$B$10,0)</f>
        <v>2</v>
      </c>
      <c r="BI609" s="47">
        <f>MATCH($BK609,NoteCommaRef!$H$4:$H$1000,0)</f>
        <v>11</v>
      </c>
      <c r="BJ609" s="47">
        <f>MATCH($BL609,NoteCommaRef!$H$4:$H$1000,0)</f>
        <v>11</v>
      </c>
      <c r="BK609" s="47">
        <f t="shared" si="132"/>
        <v>1</v>
      </c>
      <c r="BL609" s="47">
        <f t="shared" si="133"/>
        <v>1</v>
      </c>
      <c r="BM609" s="48">
        <f ca="1">IF(ISNA($BH609),1,OFFSET(NoteCommaRef!$E$3,$BH609,0))</f>
        <v>1</v>
      </c>
      <c r="BN609" s="48">
        <f t="shared" si="134"/>
        <v>1</v>
      </c>
      <c r="BO609" s="48">
        <f t="shared" si="135"/>
        <v>1</v>
      </c>
      <c r="BP609" s="48">
        <f t="shared" si="136"/>
        <v>1</v>
      </c>
      <c r="BQ609" s="48">
        <f ca="1">IF(ISNA($BI609),1,OFFSET(NoteCommaRef!$K$3,$BI609,0))</f>
        <v>1</v>
      </c>
      <c r="BR609" s="48">
        <f ca="1">IF(ISNA($BJ609),1,OFFSET(NoteCommaRef!$K$3,$BJ609,0))</f>
        <v>1</v>
      </c>
    </row>
    <row r="610" spans="3:70" x14ac:dyDescent="0.2">
      <c r="C610" s="1" t="str">
        <f t="shared" si="96"/>
        <v/>
      </c>
      <c r="D610" s="1">
        <f t="shared" si="97"/>
        <v>2</v>
      </c>
      <c r="E610" s="1">
        <f t="shared" si="75"/>
        <v>2</v>
      </c>
      <c r="F610" s="32" t="str">
        <f t="shared" si="76"/>
        <v/>
      </c>
      <c r="G610" s="1" t="str">
        <f t="shared" si="77"/>
        <v/>
      </c>
      <c r="H610" s="1" t="str">
        <f t="shared" si="78"/>
        <v/>
      </c>
      <c r="I610" s="1">
        <f t="shared" si="79"/>
        <v>1</v>
      </c>
      <c r="J610" s="1" t="str">
        <f t="shared" si="80"/>
        <v/>
      </c>
      <c r="K610" s="1" t="str">
        <f t="shared" si="81"/>
        <v/>
      </c>
      <c r="L610" s="1">
        <f ca="1">IF(COUNTBLANK($AO610),IF(COUNTBLANK($D610),"",OFFSET(ChannelSetup!$E$6,0,$D610-1)),$AO610)</f>
        <v>0</v>
      </c>
      <c r="M610" s="1">
        <f ca="1">IF(COUNTBLANK($AP610),IF(COUNTBLANK($D610),"",OFFSET(ChannelSetup!$E$7,0,$D610-1)),$AP610)</f>
        <v>95</v>
      </c>
      <c r="N610" s="1">
        <f ca="1">IF(COUNTBLANK($D610),"",IF(COUNTBLANK($AI610),OFFSET(ChannelSetup!$E$4,0,$D610-1),$AI610))</f>
        <v>0</v>
      </c>
      <c r="O610" s="1" t="str">
        <f t="shared" si="82"/>
        <v/>
      </c>
      <c r="Q610" s="32">
        <f t="shared" si="98"/>
        <v>6</v>
      </c>
      <c r="R610" s="32">
        <f t="shared" si="99"/>
        <v>2.5</v>
      </c>
      <c r="S610" s="32">
        <f t="shared" si="100"/>
        <v>3</v>
      </c>
      <c r="T610" s="32">
        <f t="shared" si="101"/>
        <v>2</v>
      </c>
      <c r="U610" s="32">
        <f t="shared" si="102"/>
        <v>2</v>
      </c>
      <c r="V610" s="32">
        <f t="shared" si="103"/>
        <v>2</v>
      </c>
      <c r="W610" s="32">
        <f t="shared" si="104"/>
        <v>2</v>
      </c>
      <c r="X610" s="32">
        <f t="shared" si="105"/>
        <v>2</v>
      </c>
      <c r="Y610" s="32">
        <f t="shared" si="106"/>
        <v>2</v>
      </c>
      <c r="Z610" s="32">
        <f t="shared" si="107"/>
        <v>2</v>
      </c>
      <c r="AA610" s="32">
        <f t="shared" si="108"/>
        <v>2</v>
      </c>
      <c r="AB610" s="32">
        <f t="shared" si="109"/>
        <v>2</v>
      </c>
      <c r="AD610" s="64"/>
      <c r="AE610" s="51">
        <v>2</v>
      </c>
      <c r="AF610" s="51">
        <v>2</v>
      </c>
      <c r="AG610" s="61" t="s">
        <v>299</v>
      </c>
      <c r="AH610" s="62"/>
      <c r="AI610" s="61"/>
      <c r="AJ610" s="62"/>
      <c r="AK610" s="61"/>
      <c r="AL610" s="62"/>
      <c r="AM610" s="60"/>
      <c r="AN610" s="60"/>
      <c r="AO610" s="60"/>
      <c r="AP610" s="60"/>
      <c r="AQ610" s="51"/>
      <c r="AR610" s="95" t="str">
        <f t="shared" si="137"/>
        <v/>
      </c>
      <c r="AT610" s="39" t="str">
        <f t="shared" si="118"/>
        <v/>
      </c>
      <c r="AU610" s="49" t="str">
        <f t="shared" si="119"/>
        <v>x</v>
      </c>
      <c r="AV610" s="41">
        <f t="shared" ca="1" si="120"/>
        <v>256</v>
      </c>
      <c r="AW610" s="40">
        <f t="shared" ca="1" si="121"/>
        <v>1</v>
      </c>
      <c r="AX610" s="41">
        <f t="shared" ca="1" si="122"/>
        <v>0</v>
      </c>
      <c r="AY610" s="41">
        <f t="shared" ca="1" si="123"/>
        <v>0</v>
      </c>
      <c r="AZ610" s="42">
        <f t="shared" ca="1" si="124"/>
        <v>1</v>
      </c>
      <c r="BA610" s="47" t="str">
        <f t="shared" si="125"/>
        <v>x</v>
      </c>
      <c r="BB610" s="47" t="e">
        <f t="shared" si="126"/>
        <v>#VALUE!</v>
      </c>
      <c r="BC610" s="47">
        <f t="shared" si="127"/>
        <v>0</v>
      </c>
      <c r="BD610" s="47">
        <f t="shared" si="128"/>
        <v>0</v>
      </c>
      <c r="BE610" s="47" t="e">
        <f t="shared" si="129"/>
        <v>#VALUE!</v>
      </c>
      <c r="BF610" s="47" t="e">
        <f t="shared" si="130"/>
        <v>#VALUE!</v>
      </c>
      <c r="BG610" s="47" t="e">
        <f t="shared" si="131"/>
        <v>#VALUE!</v>
      </c>
      <c r="BH610" s="47" t="e">
        <f>MATCH($BA610,NoteCommaRef!$B$4:$B$10,0)</f>
        <v>#N/A</v>
      </c>
      <c r="BI610" s="47">
        <f>MATCH($BK610,NoteCommaRef!$H$4:$H$1000,0)</f>
        <v>11</v>
      </c>
      <c r="BJ610" s="47">
        <f>MATCH($BL610,NoteCommaRef!$H$4:$H$1000,0)</f>
        <v>11</v>
      </c>
      <c r="BK610" s="47">
        <f t="shared" si="132"/>
        <v>1</v>
      </c>
      <c r="BL610" s="47">
        <f t="shared" si="133"/>
        <v>1</v>
      </c>
      <c r="BM610" s="48">
        <f ca="1">IF(ISNA($BH610),1,OFFSET(NoteCommaRef!$E$3,$BH610,0))</f>
        <v>1</v>
      </c>
      <c r="BN610" s="48">
        <f t="shared" si="134"/>
        <v>1</v>
      </c>
      <c r="BO610" s="48">
        <f t="shared" si="135"/>
        <v>1</v>
      </c>
      <c r="BP610" s="48">
        <f t="shared" si="136"/>
        <v>1</v>
      </c>
      <c r="BQ610" s="48">
        <f ca="1">IF(ISNA($BI610),1,OFFSET(NoteCommaRef!$K$3,$BI610,0))</f>
        <v>1</v>
      </c>
      <c r="BR610" s="48">
        <f ca="1">IF(ISNA($BJ610),1,OFFSET(NoteCommaRef!$K$3,$BJ610,0))</f>
        <v>1</v>
      </c>
    </row>
    <row r="611" spans="3:70" x14ac:dyDescent="0.2">
      <c r="C611" s="1" t="str">
        <f t="shared" si="96"/>
        <v/>
      </c>
      <c r="D611" s="1" t="str">
        <f t="shared" si="97"/>
        <v/>
      </c>
      <c r="E611" s="1" t="str">
        <f t="shared" si="75"/>
        <v/>
      </c>
      <c r="F611" s="32" t="str">
        <f t="shared" si="76"/>
        <v/>
      </c>
      <c r="G611" s="1" t="str">
        <f t="shared" si="77"/>
        <v/>
      </c>
      <c r="H611" s="1" t="str">
        <f t="shared" si="78"/>
        <v/>
      </c>
      <c r="I611" s="1" t="str">
        <f t="shared" si="79"/>
        <v/>
      </c>
      <c r="J611" s="1" t="str">
        <f t="shared" si="80"/>
        <v/>
      </c>
      <c r="K611" s="1" t="str">
        <f t="shared" si="81"/>
        <v/>
      </c>
      <c r="L611" s="1" t="str">
        <f ca="1">IF(COUNTBLANK($AO611),IF(COUNTBLANK($D611),"",OFFSET(ChannelSetup!$E$6,0,$D611-1)),$AO611)</f>
        <v/>
      </c>
      <c r="M611" s="1" t="str">
        <f ca="1">IF(COUNTBLANK($AP611),IF(COUNTBLANK($D611),"",OFFSET(ChannelSetup!$E$7,0,$D611-1)),$AP611)</f>
        <v/>
      </c>
      <c r="N611" s="1" t="str">
        <f ca="1">IF(COUNTBLANK($D611),"",IF(COUNTBLANK($AI611),OFFSET(ChannelSetup!$E$4,0,$D611-1),$AI611))</f>
        <v/>
      </c>
      <c r="O611" s="1" t="str">
        <f t="shared" si="82"/>
        <v/>
      </c>
      <c r="Q611" s="32">
        <f t="shared" si="98"/>
        <v>6</v>
      </c>
      <c r="R611" s="32">
        <f t="shared" si="99"/>
        <v>2.5</v>
      </c>
      <c r="S611" s="32">
        <f t="shared" si="100"/>
        <v>3</v>
      </c>
      <c r="T611" s="32">
        <f t="shared" si="101"/>
        <v>2</v>
      </c>
      <c r="U611" s="32">
        <f t="shared" si="102"/>
        <v>2</v>
      </c>
      <c r="V611" s="32">
        <f t="shared" si="103"/>
        <v>2</v>
      </c>
      <c r="W611" s="32">
        <f t="shared" si="104"/>
        <v>2</v>
      </c>
      <c r="X611" s="32">
        <f t="shared" si="105"/>
        <v>2</v>
      </c>
      <c r="Y611" s="32">
        <f t="shared" si="106"/>
        <v>2</v>
      </c>
      <c r="Z611" s="32">
        <f t="shared" si="107"/>
        <v>2</v>
      </c>
      <c r="AA611" s="32">
        <f t="shared" si="108"/>
        <v>2</v>
      </c>
      <c r="AB611" s="32">
        <f t="shared" si="109"/>
        <v>2</v>
      </c>
      <c r="AD611" s="64"/>
      <c r="AE611" s="51"/>
      <c r="AF611" s="51"/>
      <c r="AG611" s="61"/>
      <c r="AH611" s="62"/>
      <c r="AI611" s="61"/>
      <c r="AJ611" s="62"/>
      <c r="AK611" s="61"/>
      <c r="AL611" s="62"/>
      <c r="AM611" s="60"/>
      <c r="AN611" s="60"/>
      <c r="AO611" s="60"/>
      <c r="AP611" s="60"/>
      <c r="AQ611" s="51"/>
      <c r="AR611" s="95" t="str">
        <f t="shared" si="137"/>
        <v/>
      </c>
      <c r="AT611" s="39" t="str">
        <f t="shared" si="118"/>
        <v/>
      </c>
      <c r="AU611" s="49" t="str">
        <f t="shared" si="119"/>
        <v/>
      </c>
      <c r="AV611" s="41">
        <f t="shared" ca="1" si="120"/>
        <v>256</v>
      </c>
      <c r="AW611" s="40">
        <f t="shared" ca="1" si="121"/>
        <v>1</v>
      </c>
      <c r="AX611" s="41">
        <f t="shared" ca="1" si="122"/>
        <v>0</v>
      </c>
      <c r="AY611" s="41">
        <f t="shared" ca="1" si="123"/>
        <v>0</v>
      </c>
      <c r="AZ611" s="42">
        <f t="shared" ca="1" si="124"/>
        <v>1</v>
      </c>
      <c r="BA611" s="47" t="str">
        <f t="shared" si="125"/>
        <v/>
      </c>
      <c r="BB611" s="47" t="e">
        <f t="shared" si="126"/>
        <v>#VALUE!</v>
      </c>
      <c r="BC611" s="47">
        <f t="shared" si="127"/>
        <v>0</v>
      </c>
      <c r="BD611" s="47">
        <f t="shared" si="128"/>
        <v>0</v>
      </c>
      <c r="BE611" s="47" t="e">
        <f t="shared" si="129"/>
        <v>#VALUE!</v>
      </c>
      <c r="BF611" s="47" t="e">
        <f t="shared" si="130"/>
        <v>#VALUE!</v>
      </c>
      <c r="BG611" s="47" t="e">
        <f t="shared" si="131"/>
        <v>#VALUE!</v>
      </c>
      <c r="BH611" s="47" t="e">
        <f>MATCH($BA611,NoteCommaRef!$B$4:$B$10,0)</f>
        <v>#N/A</v>
      </c>
      <c r="BI611" s="47">
        <f>MATCH($BK611,NoteCommaRef!$H$4:$H$1000,0)</f>
        <v>11</v>
      </c>
      <c r="BJ611" s="47">
        <f>MATCH($BL611,NoteCommaRef!$H$4:$H$1000,0)</f>
        <v>11</v>
      </c>
      <c r="BK611" s="47">
        <f t="shared" si="132"/>
        <v>1</v>
      </c>
      <c r="BL611" s="47">
        <f t="shared" si="133"/>
        <v>1</v>
      </c>
      <c r="BM611" s="48">
        <f ca="1">IF(ISNA($BH611),1,OFFSET(NoteCommaRef!$E$3,$BH611,0))</f>
        <v>1</v>
      </c>
      <c r="BN611" s="48">
        <f t="shared" si="134"/>
        <v>1</v>
      </c>
      <c r="BO611" s="48">
        <f t="shared" si="135"/>
        <v>1</v>
      </c>
      <c r="BP611" s="48">
        <f t="shared" si="136"/>
        <v>1</v>
      </c>
      <c r="BQ611" s="48">
        <f ca="1">IF(ISNA($BI611),1,OFFSET(NoteCommaRef!$K$3,$BI611,0))</f>
        <v>1</v>
      </c>
      <c r="BR611" s="48">
        <f ca="1">IF(ISNA($BJ611),1,OFFSET(NoteCommaRef!$K$3,$BJ611,0))</f>
        <v>1</v>
      </c>
    </row>
    <row r="612" spans="3:70" x14ac:dyDescent="0.2">
      <c r="C612" s="1" t="str">
        <f t="shared" si="96"/>
        <v/>
      </c>
      <c r="D612" s="1">
        <f t="shared" si="97"/>
        <v>2</v>
      </c>
      <c r="E612" s="1">
        <f t="shared" si="75"/>
        <v>3</v>
      </c>
      <c r="F612" s="32">
        <f t="shared" ca="1" si="76"/>
        <v>384</v>
      </c>
      <c r="G612" s="1" t="str">
        <f t="shared" si="77"/>
        <v/>
      </c>
      <c r="H612" s="1" t="str">
        <f t="shared" si="78"/>
        <v/>
      </c>
      <c r="I612" s="1">
        <f t="shared" si="79"/>
        <v>1</v>
      </c>
      <c r="J612" s="1" t="str">
        <f t="shared" si="80"/>
        <v/>
      </c>
      <c r="K612" s="1" t="str">
        <f t="shared" si="81"/>
        <v/>
      </c>
      <c r="L612" s="1">
        <f ca="1">IF(COUNTBLANK($AO612),IF(COUNTBLANK($D612),"",OFFSET(ChannelSetup!$E$6,0,$D612-1)),$AO612)</f>
        <v>0</v>
      </c>
      <c r="M612" s="1">
        <f ca="1">IF(COUNTBLANK($AP612),IF(COUNTBLANK($D612),"",OFFSET(ChannelSetup!$E$7,0,$D612-1)),$AP612)</f>
        <v>95</v>
      </c>
      <c r="N612" s="1">
        <f ca="1">IF(COUNTBLANK($D612),"",IF(COUNTBLANK($AI612),OFFSET(ChannelSetup!$E$4,0,$D612-1),$AI612))</f>
        <v>0</v>
      </c>
      <c r="O612" s="1" t="str">
        <f t="shared" si="82"/>
        <v/>
      </c>
      <c r="Q612" s="32">
        <f t="shared" si="98"/>
        <v>6</v>
      </c>
      <c r="R612" s="32">
        <f t="shared" si="99"/>
        <v>2.625</v>
      </c>
      <c r="S612" s="32">
        <f t="shared" si="100"/>
        <v>3</v>
      </c>
      <c r="T612" s="32">
        <f t="shared" si="101"/>
        <v>2</v>
      </c>
      <c r="U612" s="32">
        <f t="shared" si="102"/>
        <v>2</v>
      </c>
      <c r="V612" s="32">
        <f t="shared" si="103"/>
        <v>2</v>
      </c>
      <c r="W612" s="32">
        <f t="shared" si="104"/>
        <v>2</v>
      </c>
      <c r="X612" s="32">
        <f t="shared" si="105"/>
        <v>2</v>
      </c>
      <c r="Y612" s="32">
        <f t="shared" si="106"/>
        <v>2</v>
      </c>
      <c r="Z612" s="32">
        <f t="shared" si="107"/>
        <v>2</v>
      </c>
      <c r="AA612" s="32">
        <f t="shared" si="108"/>
        <v>2</v>
      </c>
      <c r="AB612" s="32">
        <f t="shared" si="109"/>
        <v>2</v>
      </c>
      <c r="AD612" s="64"/>
      <c r="AE612" s="51">
        <v>2</v>
      </c>
      <c r="AF612" s="51">
        <v>3</v>
      </c>
      <c r="AG612" s="61" t="s">
        <v>297</v>
      </c>
      <c r="AH612" s="62"/>
      <c r="AI612" s="61"/>
      <c r="AJ612" s="62"/>
      <c r="AK612" s="61"/>
      <c r="AL612" s="62"/>
      <c r="AM612" s="60"/>
      <c r="AN612" s="60"/>
      <c r="AO612" s="60"/>
      <c r="AP612" s="60"/>
      <c r="AQ612" s="51"/>
      <c r="AR612" s="95">
        <f t="shared" ca="1" si="137"/>
        <v>12</v>
      </c>
      <c r="AT612" s="39" t="str">
        <f t="shared" si="118"/>
        <v/>
      </c>
      <c r="AU612" s="49" t="str">
        <f t="shared" si="119"/>
        <v>G4</v>
      </c>
      <c r="AV612" s="41">
        <f t="shared" ca="1" si="120"/>
        <v>384</v>
      </c>
      <c r="AW612" s="40">
        <f t="shared" ca="1" si="121"/>
        <v>1.5</v>
      </c>
      <c r="AX612" s="41">
        <f t="shared" ca="1" si="122"/>
        <v>701.95500086538743</v>
      </c>
      <c r="AY612" s="41">
        <f t="shared" ca="1" si="123"/>
        <v>701.95500086538743</v>
      </c>
      <c r="AZ612" s="42">
        <f t="shared" ca="1" si="124"/>
        <v>1.5</v>
      </c>
      <c r="BA612" s="47" t="str">
        <f t="shared" si="125"/>
        <v>G</v>
      </c>
      <c r="BB612" s="47">
        <f t="shared" si="126"/>
        <v>0</v>
      </c>
      <c r="BC612" s="47">
        <f t="shared" si="127"/>
        <v>0</v>
      </c>
      <c r="BD612" s="47">
        <f t="shared" si="128"/>
        <v>0</v>
      </c>
      <c r="BE612" s="47" t="e">
        <f t="shared" si="129"/>
        <v>#VALUE!</v>
      </c>
      <c r="BF612" s="47" t="e">
        <f t="shared" si="130"/>
        <v>#VALUE!</v>
      </c>
      <c r="BG612" s="47" t="e">
        <f t="shared" si="131"/>
        <v>#VALUE!</v>
      </c>
      <c r="BH612" s="47">
        <f>MATCH($BA612,NoteCommaRef!$B$4:$B$10,0)</f>
        <v>3</v>
      </c>
      <c r="BI612" s="47">
        <f>MATCH($BK612,NoteCommaRef!$H$4:$H$1000,0)</f>
        <v>11</v>
      </c>
      <c r="BJ612" s="47">
        <f>MATCH($BL612,NoteCommaRef!$H$4:$H$1000,0)</f>
        <v>11</v>
      </c>
      <c r="BK612" s="47">
        <f t="shared" si="132"/>
        <v>1</v>
      </c>
      <c r="BL612" s="47">
        <f t="shared" si="133"/>
        <v>1</v>
      </c>
      <c r="BM612" s="48">
        <f ca="1">IF(ISNA($BH612),1,OFFSET(NoteCommaRef!$E$3,$BH612,0))</f>
        <v>1.5</v>
      </c>
      <c r="BN612" s="48">
        <f t="shared" si="134"/>
        <v>1</v>
      </c>
      <c r="BO612" s="48">
        <f t="shared" si="135"/>
        <v>1</v>
      </c>
      <c r="BP612" s="48">
        <f t="shared" si="136"/>
        <v>1</v>
      </c>
      <c r="BQ612" s="48">
        <f ca="1">IF(ISNA($BI612),1,OFFSET(NoteCommaRef!$K$3,$BI612,0))</f>
        <v>1</v>
      </c>
      <c r="BR612" s="48">
        <f ca="1">IF(ISNA($BJ612),1,OFFSET(NoteCommaRef!$K$3,$BJ612,0))</f>
        <v>1</v>
      </c>
    </row>
    <row r="613" spans="3:70" x14ac:dyDescent="0.2">
      <c r="C613" s="1" t="str">
        <f t="shared" si="96"/>
        <v/>
      </c>
      <c r="D613" s="1">
        <f t="shared" si="97"/>
        <v>2</v>
      </c>
      <c r="E613" s="1">
        <f t="shared" si="75"/>
        <v>3</v>
      </c>
      <c r="F613" s="32">
        <f t="shared" ca="1" si="76"/>
        <v>352</v>
      </c>
      <c r="G613" s="1" t="str">
        <f t="shared" si="77"/>
        <v/>
      </c>
      <c r="H613" s="1" t="str">
        <f t="shared" si="78"/>
        <v/>
      </c>
      <c r="I613" s="1">
        <f t="shared" si="79"/>
        <v>1</v>
      </c>
      <c r="J613" s="1" t="str">
        <f t="shared" si="80"/>
        <v/>
      </c>
      <c r="K613" s="1" t="str">
        <f t="shared" si="81"/>
        <v/>
      </c>
      <c r="L613" s="1">
        <f ca="1">IF(COUNTBLANK($AO613),IF(COUNTBLANK($D613),"",OFFSET(ChannelSetup!$E$6,0,$D613-1)),$AO613)</f>
        <v>0</v>
      </c>
      <c r="M613" s="1">
        <f ca="1">IF(COUNTBLANK($AP613),IF(COUNTBLANK($D613),"",OFFSET(ChannelSetup!$E$7,0,$D613-1)),$AP613)</f>
        <v>95</v>
      </c>
      <c r="N613" s="1">
        <f ca="1">IF(COUNTBLANK($D613),"",IF(COUNTBLANK($AI613),OFFSET(ChannelSetup!$E$4,0,$D613-1),$AI613))</f>
        <v>0</v>
      </c>
      <c r="O613" s="1" t="str">
        <f t="shared" si="82"/>
        <v/>
      </c>
      <c r="Q613" s="32">
        <f t="shared" si="98"/>
        <v>6</v>
      </c>
      <c r="R613" s="32">
        <f t="shared" si="99"/>
        <v>2.75</v>
      </c>
      <c r="S613" s="32">
        <f t="shared" si="100"/>
        <v>3</v>
      </c>
      <c r="T613" s="32">
        <f t="shared" si="101"/>
        <v>2</v>
      </c>
      <c r="U613" s="32">
        <f t="shared" si="102"/>
        <v>2</v>
      </c>
      <c r="V613" s="32">
        <f t="shared" si="103"/>
        <v>2</v>
      </c>
      <c r="W613" s="32">
        <f t="shared" si="104"/>
        <v>2</v>
      </c>
      <c r="X613" s="32">
        <f t="shared" si="105"/>
        <v>2</v>
      </c>
      <c r="Y613" s="32">
        <f t="shared" si="106"/>
        <v>2</v>
      </c>
      <c r="Z613" s="32">
        <f t="shared" si="107"/>
        <v>2</v>
      </c>
      <c r="AA613" s="32">
        <f t="shared" si="108"/>
        <v>2</v>
      </c>
      <c r="AB613" s="32">
        <f t="shared" si="109"/>
        <v>2</v>
      </c>
      <c r="AD613" s="64"/>
      <c r="AE613" s="51">
        <v>2</v>
      </c>
      <c r="AF613" s="51">
        <v>3</v>
      </c>
      <c r="AG613" s="61" t="s">
        <v>340</v>
      </c>
      <c r="AH613" s="62"/>
      <c r="AI613" s="61"/>
      <c r="AJ613" s="62"/>
      <c r="AK613" s="61"/>
      <c r="AL613" s="62"/>
      <c r="AM613" s="60"/>
      <c r="AN613" s="60"/>
      <c r="AO613" s="60"/>
      <c r="AP613" s="60"/>
      <c r="AQ613" s="51"/>
      <c r="AR613" s="95">
        <f t="shared" ca="1" si="137"/>
        <v>11</v>
      </c>
      <c r="AT613" s="39" t="str">
        <f t="shared" si="118"/>
        <v/>
      </c>
      <c r="AU613" s="49" t="str">
        <f t="shared" si="119"/>
        <v>F[11]4</v>
      </c>
      <c r="AV613" s="41">
        <f t="shared" ca="1" si="120"/>
        <v>352</v>
      </c>
      <c r="AW613" s="40">
        <f t="shared" ref="AW613:AW676" ca="1" si="138">$BM613*$BN613*$BO613*$BP613*$BQ613/$BR613</f>
        <v>1.375</v>
      </c>
      <c r="AX613" s="41">
        <f t="shared" ca="1" si="122"/>
        <v>551.31794236475673</v>
      </c>
      <c r="AY613" s="41">
        <f t="shared" ca="1" si="123"/>
        <v>551.31794236475673</v>
      </c>
      <c r="AZ613" s="42">
        <f t="shared" ca="1" si="124"/>
        <v>1.375</v>
      </c>
      <c r="BA613" s="47" t="str">
        <f t="shared" si="125"/>
        <v>F</v>
      </c>
      <c r="BB613" s="47">
        <f t="shared" si="126"/>
        <v>0</v>
      </c>
      <c r="BC613" s="47">
        <f t="shared" si="127"/>
        <v>0</v>
      </c>
      <c r="BD613" s="47">
        <f t="shared" si="128"/>
        <v>0</v>
      </c>
      <c r="BE613" s="47">
        <f t="shared" si="129"/>
        <v>2</v>
      </c>
      <c r="BF613" s="47" t="e">
        <f t="shared" si="130"/>
        <v>#VALUE!</v>
      </c>
      <c r="BG613" s="47">
        <f t="shared" si="131"/>
        <v>5</v>
      </c>
      <c r="BH613" s="47">
        <f>MATCH($BA613,NoteCommaRef!$B$4:$B$10,0)</f>
        <v>1</v>
      </c>
      <c r="BI613" s="47">
        <f>MATCH($BK613,NoteCommaRef!$H$4:$H$1000,0)</f>
        <v>20</v>
      </c>
      <c r="BJ613" s="47">
        <f>MATCH($BL613,NoteCommaRef!$H$4:$H$1000,0)</f>
        <v>11</v>
      </c>
      <c r="BK613" s="47">
        <f t="shared" ref="BK613:BK676" si="139">IF(ISERR($BE613),1,IF(ISERR($BF613),IF(ISERR($BG613),1,MID($AU613,$BE613+1,$BG613-$BE613-1)),MID($AU613,$BE613+1,$BF613-$BE613-1)))*1</f>
        <v>11</v>
      </c>
      <c r="BL613" s="47">
        <f t="shared" ref="BL613:BL676" si="140">IF(ISERR($BE613),1,IF(ISERR($BF613),1,MID($AU613,$BF613+1,$BG613-$BF613-1)))*1</f>
        <v>1</v>
      </c>
      <c r="BM613" s="48">
        <f ca="1">IF(ISNA($BH613),1,OFFSET(NoteCommaRef!$E$3,$BH613,0))</f>
        <v>1.3333333333333333</v>
      </c>
      <c r="BN613" s="48">
        <f t="shared" ref="BN613:BN676" si="141">IF(ISERR($BB613),1,2^$BB613)</f>
        <v>1</v>
      </c>
      <c r="BO613" s="48">
        <f t="shared" ref="BO613:BO676" si="142">(2187/2048)^$BC613</f>
        <v>1</v>
      </c>
      <c r="BP613" s="48">
        <f t="shared" ref="BP613:BP676" si="143">(80/81)^$BD613</f>
        <v>1</v>
      </c>
      <c r="BQ613" s="48">
        <f ca="1">IF(ISNA($BI613),1,OFFSET(NoteCommaRef!$K$3,$BI613,0))</f>
        <v>1.03125</v>
      </c>
      <c r="BR613" s="48">
        <f ca="1">IF(ISNA($BJ613),1,OFFSET(NoteCommaRef!$K$3,$BJ613,0))</f>
        <v>1</v>
      </c>
    </row>
    <row r="614" spans="3:70" x14ac:dyDescent="0.2">
      <c r="C614" s="1" t="str">
        <f t="shared" si="96"/>
        <v/>
      </c>
      <c r="D614" s="1">
        <f t="shared" si="97"/>
        <v>2</v>
      </c>
      <c r="E614" s="1">
        <f t="shared" si="75"/>
        <v>4</v>
      </c>
      <c r="F614" s="32">
        <f t="shared" ca="1" si="76"/>
        <v>320</v>
      </c>
      <c r="G614" s="1" t="str">
        <f t="shared" si="77"/>
        <v/>
      </c>
      <c r="H614" s="1" t="str">
        <f t="shared" si="78"/>
        <v/>
      </c>
      <c r="I614" s="1">
        <f t="shared" si="79"/>
        <v>1</v>
      </c>
      <c r="J614" s="1" t="str">
        <f t="shared" si="80"/>
        <v/>
      </c>
      <c r="K614" s="1" t="str">
        <f t="shared" si="81"/>
        <v/>
      </c>
      <c r="L614" s="1">
        <f ca="1">IF(COUNTBLANK($AO614),IF(COUNTBLANK($D614),"",OFFSET(ChannelSetup!$E$6,0,$D614-1)),$AO614)</f>
        <v>0</v>
      </c>
      <c r="M614" s="1">
        <f ca="1">IF(COUNTBLANK($AP614),IF(COUNTBLANK($D614),"",OFFSET(ChannelSetup!$E$7,0,$D614-1)),$AP614)</f>
        <v>95</v>
      </c>
      <c r="N614" s="1">
        <f ca="1">IF(COUNTBLANK($D614),"",IF(COUNTBLANK($AI614),OFFSET(ChannelSetup!$E$4,0,$D614-1),$AI614))</f>
        <v>0</v>
      </c>
      <c r="O614" s="1" t="str">
        <f t="shared" si="82"/>
        <v/>
      </c>
      <c r="Q614" s="32">
        <f t="shared" si="98"/>
        <v>6</v>
      </c>
      <c r="R614" s="32">
        <f t="shared" si="99"/>
        <v>2.9166666666666665</v>
      </c>
      <c r="S614" s="32">
        <f t="shared" si="100"/>
        <v>3</v>
      </c>
      <c r="T614" s="32">
        <f t="shared" si="101"/>
        <v>2</v>
      </c>
      <c r="U614" s="32">
        <f t="shared" si="102"/>
        <v>2</v>
      </c>
      <c r="V614" s="32">
        <f t="shared" si="103"/>
        <v>2</v>
      </c>
      <c r="W614" s="32">
        <f t="shared" si="104"/>
        <v>2</v>
      </c>
      <c r="X614" s="32">
        <f t="shared" si="105"/>
        <v>2</v>
      </c>
      <c r="Y614" s="32">
        <f t="shared" si="106"/>
        <v>2</v>
      </c>
      <c r="Z614" s="32">
        <f t="shared" si="107"/>
        <v>2</v>
      </c>
      <c r="AA614" s="32">
        <f t="shared" si="108"/>
        <v>2</v>
      </c>
      <c r="AB614" s="32">
        <f t="shared" si="109"/>
        <v>2</v>
      </c>
      <c r="AD614" s="64"/>
      <c r="AE614" s="51">
        <v>2</v>
      </c>
      <c r="AF614" s="51">
        <v>4</v>
      </c>
      <c r="AG614" s="61" t="s">
        <v>270</v>
      </c>
      <c r="AH614" s="62"/>
      <c r="AI614" s="61"/>
      <c r="AJ614" s="62"/>
      <c r="AK614" s="61"/>
      <c r="AL614" s="62"/>
      <c r="AM614" s="60"/>
      <c r="AN614" s="60"/>
      <c r="AO614" s="60"/>
      <c r="AP614" s="60"/>
      <c r="AQ614" s="51"/>
      <c r="AR614" s="95">
        <f t="shared" ca="1" si="137"/>
        <v>10</v>
      </c>
      <c r="AT614" s="39" t="str">
        <f t="shared" si="118"/>
        <v/>
      </c>
      <c r="AU614" s="49" t="str">
        <f t="shared" si="119"/>
        <v>E'4</v>
      </c>
      <c r="AV614" s="41">
        <f t="shared" ca="1" si="120"/>
        <v>320</v>
      </c>
      <c r="AW614" s="40">
        <f t="shared" ca="1" si="138"/>
        <v>1.25</v>
      </c>
      <c r="AX614" s="41">
        <f t="shared" ca="1" si="122"/>
        <v>386.31371386483482</v>
      </c>
      <c r="AY614" s="41">
        <f t="shared" ca="1" si="123"/>
        <v>386.31371386483482</v>
      </c>
      <c r="AZ614" s="42">
        <f t="shared" ca="1" si="124"/>
        <v>1.25</v>
      </c>
      <c r="BA614" s="47" t="str">
        <f t="shared" si="125"/>
        <v>E</v>
      </c>
      <c r="BB614" s="47">
        <f t="shared" si="126"/>
        <v>0</v>
      </c>
      <c r="BC614" s="47">
        <f t="shared" si="127"/>
        <v>0</v>
      </c>
      <c r="BD614" s="47">
        <f t="shared" si="128"/>
        <v>1</v>
      </c>
      <c r="BE614" s="47" t="e">
        <f t="shared" si="129"/>
        <v>#VALUE!</v>
      </c>
      <c r="BF614" s="47" t="e">
        <f t="shared" si="130"/>
        <v>#VALUE!</v>
      </c>
      <c r="BG614" s="47" t="e">
        <f t="shared" si="131"/>
        <v>#VALUE!</v>
      </c>
      <c r="BH614" s="47">
        <f>MATCH($BA614,NoteCommaRef!$B$4:$B$10,0)</f>
        <v>6</v>
      </c>
      <c r="BI614" s="47">
        <f>MATCH($BK614,NoteCommaRef!$H$4:$H$1000,0)</f>
        <v>11</v>
      </c>
      <c r="BJ614" s="47">
        <f>MATCH($BL614,NoteCommaRef!$H$4:$H$1000,0)</f>
        <v>11</v>
      </c>
      <c r="BK614" s="47">
        <f t="shared" si="139"/>
        <v>1</v>
      </c>
      <c r="BL614" s="47">
        <f t="shared" si="140"/>
        <v>1</v>
      </c>
      <c r="BM614" s="48">
        <f ca="1">IF(ISNA($BH614),1,OFFSET(NoteCommaRef!$E$3,$BH614,0))</f>
        <v>1.265625</v>
      </c>
      <c r="BN614" s="48">
        <f t="shared" si="141"/>
        <v>1</v>
      </c>
      <c r="BO614" s="48">
        <f t="shared" si="142"/>
        <v>1</v>
      </c>
      <c r="BP614" s="48">
        <f t="shared" si="143"/>
        <v>0.98765432098765427</v>
      </c>
      <c r="BQ614" s="48">
        <f ca="1">IF(ISNA($BI614),1,OFFSET(NoteCommaRef!$K$3,$BI614,0))</f>
        <v>1</v>
      </c>
      <c r="BR614" s="48">
        <f ca="1">IF(ISNA($BJ614),1,OFFSET(NoteCommaRef!$K$3,$BJ614,0))</f>
        <v>1</v>
      </c>
    </row>
    <row r="615" spans="3:70" x14ac:dyDescent="0.2">
      <c r="C615" s="1" t="str">
        <f t="shared" si="96"/>
        <v/>
      </c>
      <c r="D615" s="1">
        <f t="shared" si="97"/>
        <v>2</v>
      </c>
      <c r="E615" s="1">
        <f t="shared" si="75"/>
        <v>2</v>
      </c>
      <c r="F615" s="32" t="str">
        <f t="shared" si="76"/>
        <v/>
      </c>
      <c r="G615" s="1" t="str">
        <f t="shared" si="77"/>
        <v/>
      </c>
      <c r="H615" s="1" t="str">
        <f t="shared" si="78"/>
        <v/>
      </c>
      <c r="I615" s="1">
        <f t="shared" si="79"/>
        <v>1</v>
      </c>
      <c r="J615" s="1" t="str">
        <f t="shared" si="80"/>
        <v/>
      </c>
      <c r="K615" s="1" t="str">
        <f t="shared" si="81"/>
        <v/>
      </c>
      <c r="L615" s="1">
        <f ca="1">IF(COUNTBLANK($AO615),IF(COUNTBLANK($D615),"",OFFSET(ChannelSetup!$E$6,0,$D615-1)),$AO615)</f>
        <v>0</v>
      </c>
      <c r="M615" s="1">
        <f ca="1">IF(COUNTBLANK($AP615),IF(COUNTBLANK($D615),"",OFFSET(ChannelSetup!$E$7,0,$D615-1)),$AP615)</f>
        <v>95</v>
      </c>
      <c r="N615" s="1">
        <f ca="1">IF(COUNTBLANK($D615),"",IF(COUNTBLANK($AI615),OFFSET(ChannelSetup!$E$4,0,$D615-1),$AI615))</f>
        <v>0</v>
      </c>
      <c r="O615" s="1" t="str">
        <f t="shared" si="82"/>
        <v/>
      </c>
      <c r="Q615" s="32">
        <f t="shared" si="98"/>
        <v>6</v>
      </c>
      <c r="R615" s="32">
        <f t="shared" si="99"/>
        <v>3</v>
      </c>
      <c r="S615" s="32">
        <f t="shared" si="100"/>
        <v>3</v>
      </c>
      <c r="T615" s="32">
        <f t="shared" si="101"/>
        <v>2</v>
      </c>
      <c r="U615" s="32">
        <f t="shared" si="102"/>
        <v>2</v>
      </c>
      <c r="V615" s="32">
        <f t="shared" si="103"/>
        <v>2</v>
      </c>
      <c r="W615" s="32">
        <f t="shared" si="104"/>
        <v>2</v>
      </c>
      <c r="X615" s="32">
        <f t="shared" si="105"/>
        <v>2</v>
      </c>
      <c r="Y615" s="32">
        <f t="shared" si="106"/>
        <v>2</v>
      </c>
      <c r="Z615" s="32">
        <f t="shared" si="107"/>
        <v>2</v>
      </c>
      <c r="AA615" s="32">
        <f t="shared" si="108"/>
        <v>2</v>
      </c>
      <c r="AB615" s="32">
        <f t="shared" si="109"/>
        <v>2</v>
      </c>
      <c r="AD615" s="64"/>
      <c r="AE615" s="51">
        <v>2</v>
      </c>
      <c r="AF615" s="51">
        <v>2</v>
      </c>
      <c r="AG615" s="61" t="s">
        <v>299</v>
      </c>
      <c r="AH615" s="62"/>
      <c r="AI615" s="61"/>
      <c r="AJ615" s="62"/>
      <c r="AK615" s="61"/>
      <c r="AL615" s="62"/>
      <c r="AM615" s="60"/>
      <c r="AN615" s="60"/>
      <c r="AO615" s="60"/>
      <c r="AP615" s="60"/>
      <c r="AQ615" s="51"/>
      <c r="AR615" s="95" t="str">
        <f t="shared" si="137"/>
        <v/>
      </c>
      <c r="AT615" s="39" t="str">
        <f t="shared" si="118"/>
        <v/>
      </c>
      <c r="AU615" s="49" t="str">
        <f t="shared" si="119"/>
        <v>x</v>
      </c>
      <c r="AV615" s="41">
        <f t="shared" ca="1" si="120"/>
        <v>256</v>
      </c>
      <c r="AW615" s="40">
        <f t="shared" ca="1" si="138"/>
        <v>1</v>
      </c>
      <c r="AX615" s="41">
        <f t="shared" ca="1" si="122"/>
        <v>0</v>
      </c>
      <c r="AY615" s="41">
        <f t="shared" ca="1" si="123"/>
        <v>0</v>
      </c>
      <c r="AZ615" s="42">
        <f t="shared" ca="1" si="124"/>
        <v>1</v>
      </c>
      <c r="BA615" s="47" t="str">
        <f t="shared" si="125"/>
        <v>x</v>
      </c>
      <c r="BB615" s="47" t="e">
        <f t="shared" si="126"/>
        <v>#VALUE!</v>
      </c>
      <c r="BC615" s="47">
        <f t="shared" si="127"/>
        <v>0</v>
      </c>
      <c r="BD615" s="47">
        <f t="shared" si="128"/>
        <v>0</v>
      </c>
      <c r="BE615" s="47" t="e">
        <f t="shared" si="129"/>
        <v>#VALUE!</v>
      </c>
      <c r="BF615" s="47" t="e">
        <f t="shared" si="130"/>
        <v>#VALUE!</v>
      </c>
      <c r="BG615" s="47" t="e">
        <f t="shared" si="131"/>
        <v>#VALUE!</v>
      </c>
      <c r="BH615" s="47" t="e">
        <f>MATCH($BA615,NoteCommaRef!$B$4:$B$10,0)</f>
        <v>#N/A</v>
      </c>
      <c r="BI615" s="47">
        <f>MATCH($BK615,NoteCommaRef!$H$4:$H$1000,0)</f>
        <v>11</v>
      </c>
      <c r="BJ615" s="47">
        <f>MATCH($BL615,NoteCommaRef!$H$4:$H$1000,0)</f>
        <v>11</v>
      </c>
      <c r="BK615" s="47">
        <f t="shared" si="139"/>
        <v>1</v>
      </c>
      <c r="BL615" s="47">
        <f t="shared" si="140"/>
        <v>1</v>
      </c>
      <c r="BM615" s="48">
        <f ca="1">IF(ISNA($BH615),1,OFFSET(NoteCommaRef!$E$3,$BH615,0))</f>
        <v>1</v>
      </c>
      <c r="BN615" s="48">
        <f t="shared" si="141"/>
        <v>1</v>
      </c>
      <c r="BO615" s="48">
        <f t="shared" si="142"/>
        <v>1</v>
      </c>
      <c r="BP615" s="48">
        <f t="shared" si="143"/>
        <v>1</v>
      </c>
      <c r="BQ615" s="48">
        <f ca="1">IF(ISNA($BI615),1,OFFSET(NoteCommaRef!$K$3,$BI615,0))</f>
        <v>1</v>
      </c>
      <c r="BR615" s="48">
        <f ca="1">IF(ISNA($BJ615),1,OFFSET(NoteCommaRef!$K$3,$BJ615,0))</f>
        <v>1</v>
      </c>
    </row>
    <row r="616" spans="3:70" x14ac:dyDescent="0.2">
      <c r="C616" s="1" t="str">
        <f t="shared" si="96"/>
        <v/>
      </c>
      <c r="D616" s="1" t="str">
        <f t="shared" si="97"/>
        <v/>
      </c>
      <c r="E616" s="1" t="str">
        <f t="shared" si="75"/>
        <v/>
      </c>
      <c r="F616" s="32" t="str">
        <f t="shared" si="76"/>
        <v/>
      </c>
      <c r="G616" s="1" t="str">
        <f t="shared" si="77"/>
        <v/>
      </c>
      <c r="H616" s="1" t="str">
        <f t="shared" si="78"/>
        <v/>
      </c>
      <c r="I616" s="1" t="str">
        <f t="shared" si="79"/>
        <v/>
      </c>
      <c r="J616" s="1" t="str">
        <f t="shared" si="80"/>
        <v/>
      </c>
      <c r="K616" s="1" t="str">
        <f t="shared" si="81"/>
        <v/>
      </c>
      <c r="L616" s="1" t="str">
        <f ca="1">IF(COUNTBLANK($AO616),IF(COUNTBLANK($D616),"",OFFSET(ChannelSetup!$E$6,0,$D616-1)),$AO616)</f>
        <v/>
      </c>
      <c r="M616" s="1" t="str">
        <f ca="1">IF(COUNTBLANK($AP616),IF(COUNTBLANK($D616),"",OFFSET(ChannelSetup!$E$7,0,$D616-1)),$AP616)</f>
        <v/>
      </c>
      <c r="N616" s="1" t="str">
        <f ca="1">IF(COUNTBLANK($D616),"",IF(COUNTBLANK($AI616),OFFSET(ChannelSetup!$E$4,0,$D616-1),$AI616))</f>
        <v/>
      </c>
      <c r="O616" s="1" t="str">
        <f t="shared" si="82"/>
        <v/>
      </c>
      <c r="Q616" s="32">
        <f t="shared" si="98"/>
        <v>6</v>
      </c>
      <c r="R616" s="32">
        <f t="shared" si="99"/>
        <v>3</v>
      </c>
      <c r="S616" s="32">
        <f t="shared" si="100"/>
        <v>3</v>
      </c>
      <c r="T616" s="32">
        <f t="shared" si="101"/>
        <v>2</v>
      </c>
      <c r="U616" s="32">
        <f t="shared" si="102"/>
        <v>2</v>
      </c>
      <c r="V616" s="32">
        <f t="shared" si="103"/>
        <v>2</v>
      </c>
      <c r="W616" s="32">
        <f t="shared" si="104"/>
        <v>2</v>
      </c>
      <c r="X616" s="32">
        <f t="shared" si="105"/>
        <v>2</v>
      </c>
      <c r="Y616" s="32">
        <f t="shared" si="106"/>
        <v>2</v>
      </c>
      <c r="Z616" s="32">
        <f t="shared" si="107"/>
        <v>2</v>
      </c>
      <c r="AA616" s="32">
        <f t="shared" si="108"/>
        <v>2</v>
      </c>
      <c r="AB616" s="32">
        <f t="shared" si="109"/>
        <v>2</v>
      </c>
      <c r="AD616" s="64"/>
      <c r="AE616" s="51"/>
      <c r="AF616" s="51"/>
      <c r="AG616" s="61"/>
      <c r="AH616" s="62"/>
      <c r="AI616" s="61"/>
      <c r="AJ616" s="62"/>
      <c r="AK616" s="61"/>
      <c r="AL616" s="62"/>
      <c r="AM616" s="60"/>
      <c r="AN616" s="60"/>
      <c r="AO616" s="60"/>
      <c r="AP616" s="60"/>
      <c r="AQ616" s="51"/>
      <c r="AT616" s="39" t="str">
        <f t="shared" si="118"/>
        <v/>
      </c>
      <c r="AU616" s="49" t="str">
        <f t="shared" si="119"/>
        <v/>
      </c>
      <c r="AV616" s="41">
        <f t="shared" ca="1" si="120"/>
        <v>256</v>
      </c>
      <c r="AW616" s="40">
        <f t="shared" ca="1" si="138"/>
        <v>1</v>
      </c>
      <c r="AX616" s="41">
        <f t="shared" ca="1" si="122"/>
        <v>0</v>
      </c>
      <c r="AY616" s="41">
        <f t="shared" ca="1" si="123"/>
        <v>0</v>
      </c>
      <c r="AZ616" s="42">
        <f t="shared" ca="1" si="124"/>
        <v>1</v>
      </c>
      <c r="BA616" s="47" t="str">
        <f t="shared" si="125"/>
        <v/>
      </c>
      <c r="BB616" s="47" t="e">
        <f t="shared" si="126"/>
        <v>#VALUE!</v>
      </c>
      <c r="BC616" s="47">
        <f t="shared" si="127"/>
        <v>0</v>
      </c>
      <c r="BD616" s="47">
        <f t="shared" si="128"/>
        <v>0</v>
      </c>
      <c r="BE616" s="47" t="e">
        <f t="shared" si="129"/>
        <v>#VALUE!</v>
      </c>
      <c r="BF616" s="47" t="e">
        <f t="shared" si="130"/>
        <v>#VALUE!</v>
      </c>
      <c r="BG616" s="47" t="e">
        <f t="shared" si="131"/>
        <v>#VALUE!</v>
      </c>
      <c r="BH616" s="47" t="e">
        <f>MATCH($BA616,NoteCommaRef!$B$4:$B$10,0)</f>
        <v>#N/A</v>
      </c>
      <c r="BI616" s="47">
        <f>MATCH($BK616,NoteCommaRef!$H$4:$H$1000,0)</f>
        <v>11</v>
      </c>
      <c r="BJ616" s="47">
        <f>MATCH($BL616,NoteCommaRef!$H$4:$H$1000,0)</f>
        <v>11</v>
      </c>
      <c r="BK616" s="47">
        <f t="shared" si="139"/>
        <v>1</v>
      </c>
      <c r="BL616" s="47">
        <f t="shared" si="140"/>
        <v>1</v>
      </c>
      <c r="BM616" s="48">
        <f ca="1">IF(ISNA($BH616),1,OFFSET(NoteCommaRef!$E$3,$BH616,0))</f>
        <v>1</v>
      </c>
      <c r="BN616" s="48">
        <f t="shared" si="141"/>
        <v>1</v>
      </c>
      <c r="BO616" s="48">
        <f t="shared" si="142"/>
        <v>1</v>
      </c>
      <c r="BP616" s="48">
        <f t="shared" si="143"/>
        <v>1</v>
      </c>
      <c r="BQ616" s="48">
        <f ca="1">IF(ISNA($BI616),1,OFFSET(NoteCommaRef!$K$3,$BI616,0))</f>
        <v>1</v>
      </c>
      <c r="BR616" s="48">
        <f ca="1">IF(ISNA($BJ616),1,OFFSET(NoteCommaRef!$K$3,$BJ616,0))</f>
        <v>1</v>
      </c>
    </row>
    <row r="617" spans="3:70" x14ac:dyDescent="0.2">
      <c r="C617" s="1" t="str">
        <f t="shared" si="96"/>
        <v/>
      </c>
      <c r="D617" s="1" t="str">
        <f t="shared" si="97"/>
        <v/>
      </c>
      <c r="E617" s="1" t="str">
        <f t="shared" si="75"/>
        <v/>
      </c>
      <c r="F617" s="32" t="str">
        <f t="shared" si="76"/>
        <v/>
      </c>
      <c r="G617" s="1" t="str">
        <f t="shared" si="77"/>
        <v/>
      </c>
      <c r="H617" s="1" t="str">
        <f t="shared" si="78"/>
        <v/>
      </c>
      <c r="I617" s="1" t="str">
        <f t="shared" si="79"/>
        <v/>
      </c>
      <c r="J617" s="1" t="str">
        <f t="shared" si="80"/>
        <v/>
      </c>
      <c r="K617" s="1" t="str">
        <f t="shared" si="81"/>
        <v/>
      </c>
      <c r="L617" s="1" t="str">
        <f ca="1">IF(COUNTBLANK($AO617),IF(COUNTBLANK($D617),"",OFFSET(ChannelSetup!$E$6,0,$D617-1)),$AO617)</f>
        <v/>
      </c>
      <c r="M617" s="1" t="str">
        <f ca="1">IF(COUNTBLANK($AP617),IF(COUNTBLANK($D617),"",OFFSET(ChannelSetup!$E$7,0,$D617-1)),$AP617)</f>
        <v/>
      </c>
      <c r="N617" s="1" t="str">
        <f ca="1">IF(COUNTBLANK($D617),"",IF(COUNTBLANK($AI617),OFFSET(ChannelSetup!$E$4,0,$D617-1),$AI617))</f>
        <v/>
      </c>
      <c r="O617" s="1" t="str">
        <f t="shared" si="82"/>
        <v/>
      </c>
      <c r="Q617" s="32">
        <f t="shared" si="98"/>
        <v>6</v>
      </c>
      <c r="R617" s="32">
        <f t="shared" si="99"/>
        <v>3</v>
      </c>
      <c r="S617" s="32">
        <f t="shared" si="100"/>
        <v>3</v>
      </c>
      <c r="T617" s="32">
        <f t="shared" si="101"/>
        <v>2</v>
      </c>
      <c r="U617" s="32">
        <f t="shared" si="102"/>
        <v>2</v>
      </c>
      <c r="V617" s="32">
        <f t="shared" si="103"/>
        <v>2</v>
      </c>
      <c r="W617" s="32">
        <f t="shared" si="104"/>
        <v>2</v>
      </c>
      <c r="X617" s="32">
        <f t="shared" si="105"/>
        <v>2</v>
      </c>
      <c r="Y617" s="32">
        <f t="shared" si="106"/>
        <v>2</v>
      </c>
      <c r="Z617" s="32">
        <f t="shared" si="107"/>
        <v>2</v>
      </c>
      <c r="AA617" s="32">
        <f t="shared" si="108"/>
        <v>2</v>
      </c>
      <c r="AB617" s="32">
        <f t="shared" si="109"/>
        <v>2</v>
      </c>
      <c r="AD617" s="64"/>
      <c r="AE617" s="51"/>
      <c r="AF617" s="51"/>
      <c r="AG617" s="61"/>
      <c r="AH617" s="62"/>
      <c r="AI617" s="61"/>
      <c r="AJ617" s="62"/>
      <c r="AK617" s="61"/>
      <c r="AL617" s="62"/>
      <c r="AM617" s="60"/>
      <c r="AN617" s="60"/>
      <c r="AO617" s="60"/>
      <c r="AP617" s="60"/>
      <c r="AQ617" s="51"/>
      <c r="AT617" s="39" t="str">
        <f t="shared" si="118"/>
        <v/>
      </c>
      <c r="AU617" s="49" t="str">
        <f t="shared" si="119"/>
        <v/>
      </c>
      <c r="AV617" s="41">
        <f t="shared" ca="1" si="120"/>
        <v>256</v>
      </c>
      <c r="AW617" s="40">
        <f t="shared" ca="1" si="138"/>
        <v>1</v>
      </c>
      <c r="AX617" s="41">
        <f t="shared" ca="1" si="122"/>
        <v>0</v>
      </c>
      <c r="AY617" s="41">
        <f t="shared" ca="1" si="123"/>
        <v>0</v>
      </c>
      <c r="AZ617" s="42">
        <f t="shared" ca="1" si="124"/>
        <v>1</v>
      </c>
      <c r="BA617" s="47" t="str">
        <f t="shared" si="125"/>
        <v/>
      </c>
      <c r="BB617" s="47" t="e">
        <f t="shared" si="126"/>
        <v>#VALUE!</v>
      </c>
      <c r="BC617" s="47">
        <f t="shared" si="127"/>
        <v>0</v>
      </c>
      <c r="BD617" s="47">
        <f t="shared" si="128"/>
        <v>0</v>
      </c>
      <c r="BE617" s="47" t="e">
        <f t="shared" si="129"/>
        <v>#VALUE!</v>
      </c>
      <c r="BF617" s="47" t="e">
        <f t="shared" si="130"/>
        <v>#VALUE!</v>
      </c>
      <c r="BG617" s="47" t="e">
        <f t="shared" si="131"/>
        <v>#VALUE!</v>
      </c>
      <c r="BH617" s="47" t="e">
        <f>MATCH($BA617,NoteCommaRef!$B$4:$B$10,0)</f>
        <v>#N/A</v>
      </c>
      <c r="BI617" s="47">
        <f>MATCH($BK617,NoteCommaRef!$H$4:$H$1000,0)</f>
        <v>11</v>
      </c>
      <c r="BJ617" s="47">
        <f>MATCH($BL617,NoteCommaRef!$H$4:$H$1000,0)</f>
        <v>11</v>
      </c>
      <c r="BK617" s="47">
        <f t="shared" si="139"/>
        <v>1</v>
      </c>
      <c r="BL617" s="47">
        <f t="shared" si="140"/>
        <v>1</v>
      </c>
      <c r="BM617" s="48">
        <f ca="1">IF(ISNA($BH617),1,OFFSET(NoteCommaRef!$E$3,$BH617,0))</f>
        <v>1</v>
      </c>
      <c r="BN617" s="48">
        <f t="shared" si="141"/>
        <v>1</v>
      </c>
      <c r="BO617" s="48">
        <f t="shared" si="142"/>
        <v>1</v>
      </c>
      <c r="BP617" s="48">
        <f t="shared" si="143"/>
        <v>1</v>
      </c>
      <c r="BQ617" s="48">
        <f ca="1">IF(ISNA($BI617),1,OFFSET(NoteCommaRef!$K$3,$BI617,0))</f>
        <v>1</v>
      </c>
      <c r="BR617" s="48">
        <f ca="1">IF(ISNA($BJ617),1,OFFSET(NoteCommaRef!$K$3,$BJ617,0))</f>
        <v>1</v>
      </c>
    </row>
    <row r="618" spans="3:70" x14ac:dyDescent="0.2">
      <c r="C618" s="1" t="str">
        <f t="shared" si="96"/>
        <v/>
      </c>
      <c r="D618" s="1" t="str">
        <f t="shared" si="97"/>
        <v/>
      </c>
      <c r="E618" s="1" t="str">
        <f t="shared" si="75"/>
        <v/>
      </c>
      <c r="F618" s="32" t="str">
        <f t="shared" si="76"/>
        <v/>
      </c>
      <c r="G618" s="1" t="str">
        <f t="shared" si="77"/>
        <v/>
      </c>
      <c r="H618" s="1" t="str">
        <f t="shared" si="78"/>
        <v/>
      </c>
      <c r="I618" s="1" t="str">
        <f t="shared" si="79"/>
        <v/>
      </c>
      <c r="J618" s="1" t="str">
        <f t="shared" si="80"/>
        <v/>
      </c>
      <c r="K618" s="1" t="str">
        <f t="shared" si="81"/>
        <v/>
      </c>
      <c r="L618" s="1" t="str">
        <f ca="1">IF(COUNTBLANK($AO618),IF(COUNTBLANK($D618),"",OFFSET(ChannelSetup!$E$6,0,$D618-1)),$AO618)</f>
        <v/>
      </c>
      <c r="M618" s="1" t="str">
        <f ca="1">IF(COUNTBLANK($AP618),IF(COUNTBLANK($D618),"",OFFSET(ChannelSetup!$E$7,0,$D618-1)),$AP618)</f>
        <v/>
      </c>
      <c r="N618" s="1" t="str">
        <f ca="1">IF(COUNTBLANK($D618),"",IF(COUNTBLANK($AI618),OFFSET(ChannelSetup!$E$4,0,$D618-1),$AI618))</f>
        <v/>
      </c>
      <c r="O618" s="1" t="str">
        <f t="shared" si="82"/>
        <v/>
      </c>
      <c r="Q618" s="32">
        <f t="shared" si="98"/>
        <v>6</v>
      </c>
      <c r="R618" s="32">
        <f t="shared" si="99"/>
        <v>3</v>
      </c>
      <c r="S618" s="32">
        <f t="shared" si="100"/>
        <v>3</v>
      </c>
      <c r="T618" s="32">
        <f t="shared" si="101"/>
        <v>2</v>
      </c>
      <c r="U618" s="32">
        <f t="shared" si="102"/>
        <v>2</v>
      </c>
      <c r="V618" s="32">
        <f t="shared" si="103"/>
        <v>2</v>
      </c>
      <c r="W618" s="32">
        <f t="shared" si="104"/>
        <v>2</v>
      </c>
      <c r="X618" s="32">
        <f t="shared" si="105"/>
        <v>2</v>
      </c>
      <c r="Y618" s="32">
        <f t="shared" si="106"/>
        <v>2</v>
      </c>
      <c r="Z618" s="32">
        <f t="shared" si="107"/>
        <v>2</v>
      </c>
      <c r="AA618" s="32">
        <f t="shared" si="108"/>
        <v>2</v>
      </c>
      <c r="AB618" s="32">
        <f t="shared" si="109"/>
        <v>2</v>
      </c>
      <c r="AD618" s="64"/>
      <c r="AE618" s="51"/>
      <c r="AF618" s="51"/>
      <c r="AG618" s="61"/>
      <c r="AH618" s="62"/>
      <c r="AI618" s="61"/>
      <c r="AJ618" s="62"/>
      <c r="AK618" s="61"/>
      <c r="AL618" s="62"/>
      <c r="AM618" s="60"/>
      <c r="AN618" s="60"/>
      <c r="AO618" s="60"/>
      <c r="AP618" s="60"/>
      <c r="AQ618" s="51"/>
      <c r="AT618" s="39" t="str">
        <f t="shared" si="118"/>
        <v/>
      </c>
      <c r="AU618" s="49" t="str">
        <f t="shared" si="119"/>
        <v/>
      </c>
      <c r="AV618" s="41">
        <f t="shared" ca="1" si="120"/>
        <v>256</v>
      </c>
      <c r="AW618" s="40">
        <f t="shared" ca="1" si="138"/>
        <v>1</v>
      </c>
      <c r="AX618" s="41">
        <f t="shared" ca="1" si="122"/>
        <v>0</v>
      </c>
      <c r="AY618" s="41">
        <f t="shared" ca="1" si="123"/>
        <v>0</v>
      </c>
      <c r="AZ618" s="42">
        <f t="shared" ca="1" si="124"/>
        <v>1</v>
      </c>
      <c r="BA618" s="47" t="str">
        <f t="shared" si="125"/>
        <v/>
      </c>
      <c r="BB618" s="47" t="e">
        <f t="shared" si="126"/>
        <v>#VALUE!</v>
      </c>
      <c r="BC618" s="47">
        <f t="shared" si="127"/>
        <v>0</v>
      </c>
      <c r="BD618" s="47">
        <f t="shared" si="128"/>
        <v>0</v>
      </c>
      <c r="BE618" s="47" t="e">
        <f t="shared" si="129"/>
        <v>#VALUE!</v>
      </c>
      <c r="BF618" s="47" t="e">
        <f t="shared" si="130"/>
        <v>#VALUE!</v>
      </c>
      <c r="BG618" s="47" t="e">
        <f t="shared" si="131"/>
        <v>#VALUE!</v>
      </c>
      <c r="BH618" s="47" t="e">
        <f>MATCH($BA618,NoteCommaRef!$B$4:$B$10,0)</f>
        <v>#N/A</v>
      </c>
      <c r="BI618" s="47">
        <f>MATCH($BK618,NoteCommaRef!$H$4:$H$1000,0)</f>
        <v>11</v>
      </c>
      <c r="BJ618" s="47">
        <f>MATCH($BL618,NoteCommaRef!$H$4:$H$1000,0)</f>
        <v>11</v>
      </c>
      <c r="BK618" s="47">
        <f t="shared" si="139"/>
        <v>1</v>
      </c>
      <c r="BL618" s="47">
        <f t="shared" si="140"/>
        <v>1</v>
      </c>
      <c r="BM618" s="48">
        <f ca="1">IF(ISNA($BH618),1,OFFSET(NoteCommaRef!$E$3,$BH618,0))</f>
        <v>1</v>
      </c>
      <c r="BN618" s="48">
        <f t="shared" si="141"/>
        <v>1</v>
      </c>
      <c r="BO618" s="48">
        <f t="shared" si="142"/>
        <v>1</v>
      </c>
      <c r="BP618" s="48">
        <f t="shared" si="143"/>
        <v>1</v>
      </c>
      <c r="BQ618" s="48">
        <f ca="1">IF(ISNA($BI618),1,OFFSET(NoteCommaRef!$K$3,$BI618,0))</f>
        <v>1</v>
      </c>
      <c r="BR618" s="48">
        <f ca="1">IF(ISNA($BJ618),1,OFFSET(NoteCommaRef!$K$3,$BJ618,0))</f>
        <v>1</v>
      </c>
    </row>
    <row r="619" spans="3:70" x14ac:dyDescent="0.2">
      <c r="C619" s="1" t="str">
        <f t="shared" si="96"/>
        <v/>
      </c>
      <c r="D619" s="1" t="str">
        <f t="shared" si="97"/>
        <v/>
      </c>
      <c r="E619" s="1" t="str">
        <f t="shared" si="75"/>
        <v/>
      </c>
      <c r="F619" s="32" t="str">
        <f t="shared" si="76"/>
        <v/>
      </c>
      <c r="G619" s="1" t="str">
        <f t="shared" si="77"/>
        <v/>
      </c>
      <c r="H619" s="1" t="str">
        <f t="shared" si="78"/>
        <v/>
      </c>
      <c r="I619" s="1" t="str">
        <f t="shared" si="79"/>
        <v/>
      </c>
      <c r="J619" s="1" t="str">
        <f t="shared" si="80"/>
        <v/>
      </c>
      <c r="K619" s="1" t="str">
        <f t="shared" si="81"/>
        <v/>
      </c>
      <c r="L619" s="1" t="str">
        <f ca="1">IF(COUNTBLANK($AO619),IF(COUNTBLANK($D619),"",OFFSET(ChannelSetup!$E$6,0,$D619-1)),$AO619)</f>
        <v/>
      </c>
      <c r="M619" s="1" t="str">
        <f ca="1">IF(COUNTBLANK($AP619),IF(COUNTBLANK($D619),"",OFFSET(ChannelSetup!$E$7,0,$D619-1)),$AP619)</f>
        <v/>
      </c>
      <c r="N619" s="1" t="str">
        <f ca="1">IF(COUNTBLANK($D619),"",IF(COUNTBLANK($AI619),OFFSET(ChannelSetup!$E$4,0,$D619-1),$AI619))</f>
        <v/>
      </c>
      <c r="O619" s="1" t="str">
        <f t="shared" si="82"/>
        <v/>
      </c>
      <c r="Q619" s="32">
        <f t="shared" si="98"/>
        <v>6</v>
      </c>
      <c r="R619" s="32">
        <f t="shared" si="99"/>
        <v>3</v>
      </c>
      <c r="S619" s="32">
        <f t="shared" si="100"/>
        <v>3</v>
      </c>
      <c r="T619" s="32">
        <f t="shared" si="101"/>
        <v>2</v>
      </c>
      <c r="U619" s="32">
        <f t="shared" si="102"/>
        <v>2</v>
      </c>
      <c r="V619" s="32">
        <f t="shared" si="103"/>
        <v>2</v>
      </c>
      <c r="W619" s="32">
        <f t="shared" si="104"/>
        <v>2</v>
      </c>
      <c r="X619" s="32">
        <f t="shared" si="105"/>
        <v>2</v>
      </c>
      <c r="Y619" s="32">
        <f t="shared" si="106"/>
        <v>2</v>
      </c>
      <c r="Z619" s="32">
        <f t="shared" si="107"/>
        <v>2</v>
      </c>
      <c r="AA619" s="32">
        <f t="shared" si="108"/>
        <v>2</v>
      </c>
      <c r="AB619" s="32">
        <f t="shared" si="109"/>
        <v>2</v>
      </c>
      <c r="AD619" s="64"/>
      <c r="AE619" s="51"/>
      <c r="AF619" s="51"/>
      <c r="AG619" s="61"/>
      <c r="AH619" s="62"/>
      <c r="AI619" s="61"/>
      <c r="AJ619" s="62"/>
      <c r="AK619" s="61"/>
      <c r="AL619" s="62"/>
      <c r="AM619" s="60"/>
      <c r="AN619" s="60"/>
      <c r="AO619" s="60"/>
      <c r="AP619" s="60"/>
      <c r="AQ619" s="51"/>
      <c r="AT619" s="39" t="str">
        <f t="shared" si="118"/>
        <v/>
      </c>
      <c r="AU619" s="49" t="str">
        <f t="shared" si="119"/>
        <v/>
      </c>
      <c r="AV619" s="41">
        <f t="shared" ca="1" si="120"/>
        <v>256</v>
      </c>
      <c r="AW619" s="40">
        <f t="shared" ca="1" si="138"/>
        <v>1</v>
      </c>
      <c r="AX619" s="41">
        <f t="shared" ca="1" si="122"/>
        <v>0</v>
      </c>
      <c r="AY619" s="41">
        <f t="shared" ca="1" si="123"/>
        <v>0</v>
      </c>
      <c r="AZ619" s="42">
        <f t="shared" ca="1" si="124"/>
        <v>1</v>
      </c>
      <c r="BA619" s="47" t="str">
        <f t="shared" si="125"/>
        <v/>
      </c>
      <c r="BB619" s="47" t="e">
        <f t="shared" si="126"/>
        <v>#VALUE!</v>
      </c>
      <c r="BC619" s="47">
        <f t="shared" si="127"/>
        <v>0</v>
      </c>
      <c r="BD619" s="47">
        <f t="shared" si="128"/>
        <v>0</v>
      </c>
      <c r="BE619" s="47" t="e">
        <f t="shared" si="129"/>
        <v>#VALUE!</v>
      </c>
      <c r="BF619" s="47" t="e">
        <f t="shared" si="130"/>
        <v>#VALUE!</v>
      </c>
      <c r="BG619" s="47" t="e">
        <f t="shared" si="131"/>
        <v>#VALUE!</v>
      </c>
      <c r="BH619" s="47" t="e">
        <f>MATCH($BA619,NoteCommaRef!$B$4:$B$10,0)</f>
        <v>#N/A</v>
      </c>
      <c r="BI619" s="47">
        <f>MATCH($BK619,NoteCommaRef!$H$4:$H$1000,0)</f>
        <v>11</v>
      </c>
      <c r="BJ619" s="47">
        <f>MATCH($BL619,NoteCommaRef!$H$4:$H$1000,0)</f>
        <v>11</v>
      </c>
      <c r="BK619" s="47">
        <f t="shared" si="139"/>
        <v>1</v>
      </c>
      <c r="BL619" s="47">
        <f t="shared" si="140"/>
        <v>1</v>
      </c>
      <c r="BM619" s="48">
        <f ca="1">IF(ISNA($BH619),1,OFFSET(NoteCommaRef!$E$3,$BH619,0))</f>
        <v>1</v>
      </c>
      <c r="BN619" s="48">
        <f t="shared" si="141"/>
        <v>1</v>
      </c>
      <c r="BO619" s="48">
        <f t="shared" si="142"/>
        <v>1</v>
      </c>
      <c r="BP619" s="48">
        <f t="shared" si="143"/>
        <v>1</v>
      </c>
      <c r="BQ619" s="48">
        <f ca="1">IF(ISNA($BI619),1,OFFSET(NoteCommaRef!$K$3,$BI619,0))</f>
        <v>1</v>
      </c>
      <c r="BR619" s="48">
        <f ca="1">IF(ISNA($BJ619),1,OFFSET(NoteCommaRef!$K$3,$BJ619,0))</f>
        <v>1</v>
      </c>
    </row>
    <row r="620" spans="3:70" x14ac:dyDescent="0.2">
      <c r="C620" s="1" t="str">
        <f t="shared" si="96"/>
        <v/>
      </c>
      <c r="D620" s="1" t="str">
        <f t="shared" si="97"/>
        <v/>
      </c>
      <c r="E620" s="1" t="str">
        <f t="shared" si="75"/>
        <v/>
      </c>
      <c r="F620" s="32" t="str">
        <f t="shared" si="76"/>
        <v/>
      </c>
      <c r="G620" s="1" t="str">
        <f t="shared" si="77"/>
        <v/>
      </c>
      <c r="H620" s="1" t="str">
        <f t="shared" si="78"/>
        <v/>
      </c>
      <c r="I620" s="1" t="str">
        <f t="shared" si="79"/>
        <v/>
      </c>
      <c r="J620" s="1" t="str">
        <f t="shared" si="80"/>
        <v/>
      </c>
      <c r="K620" s="1" t="str">
        <f t="shared" si="81"/>
        <v/>
      </c>
      <c r="L620" s="1" t="str">
        <f ca="1">IF(COUNTBLANK($AO620),IF(COUNTBLANK($D620),"",OFFSET(ChannelSetup!$E$6,0,$D620-1)),$AO620)</f>
        <v/>
      </c>
      <c r="M620" s="1" t="str">
        <f ca="1">IF(COUNTBLANK($AP620),IF(COUNTBLANK($D620),"",OFFSET(ChannelSetup!$E$7,0,$D620-1)),$AP620)</f>
        <v/>
      </c>
      <c r="N620" s="1" t="str">
        <f ca="1">IF(COUNTBLANK($D620),"",IF(COUNTBLANK($AI620),OFFSET(ChannelSetup!$E$4,0,$D620-1),$AI620))</f>
        <v/>
      </c>
      <c r="O620" s="1" t="str">
        <f t="shared" si="82"/>
        <v/>
      </c>
      <c r="Q620" s="32">
        <f t="shared" si="98"/>
        <v>6</v>
      </c>
      <c r="R620" s="32">
        <f t="shared" si="99"/>
        <v>3</v>
      </c>
      <c r="S620" s="32">
        <f t="shared" si="100"/>
        <v>3</v>
      </c>
      <c r="T620" s="32">
        <f t="shared" si="101"/>
        <v>2</v>
      </c>
      <c r="U620" s="32">
        <f t="shared" si="102"/>
        <v>2</v>
      </c>
      <c r="V620" s="32">
        <f t="shared" si="103"/>
        <v>2</v>
      </c>
      <c r="W620" s="32">
        <f t="shared" si="104"/>
        <v>2</v>
      </c>
      <c r="X620" s="32">
        <f t="shared" si="105"/>
        <v>2</v>
      </c>
      <c r="Y620" s="32">
        <f t="shared" si="106"/>
        <v>2</v>
      </c>
      <c r="Z620" s="32">
        <f t="shared" si="107"/>
        <v>2</v>
      </c>
      <c r="AA620" s="32">
        <f t="shared" si="108"/>
        <v>2</v>
      </c>
      <c r="AB620" s="32">
        <f t="shared" si="109"/>
        <v>2</v>
      </c>
      <c r="AD620" s="64"/>
      <c r="AE620" s="51"/>
      <c r="AF620" s="51"/>
      <c r="AG620" s="61"/>
      <c r="AH620" s="62"/>
      <c r="AI620" s="61"/>
      <c r="AJ620" s="62"/>
      <c r="AK620" s="61"/>
      <c r="AL620" s="62"/>
      <c r="AM620" s="60"/>
      <c r="AN620" s="60"/>
      <c r="AO620" s="60"/>
      <c r="AP620" s="60"/>
      <c r="AQ620" s="51"/>
      <c r="AT620" s="39" t="str">
        <f t="shared" si="118"/>
        <v/>
      </c>
      <c r="AU620" s="49" t="str">
        <f t="shared" si="119"/>
        <v/>
      </c>
      <c r="AV620" s="41">
        <f t="shared" ca="1" si="120"/>
        <v>256</v>
      </c>
      <c r="AW620" s="40">
        <f t="shared" ca="1" si="138"/>
        <v>1</v>
      </c>
      <c r="AX620" s="41">
        <f t="shared" ca="1" si="122"/>
        <v>0</v>
      </c>
      <c r="AY620" s="41">
        <f t="shared" ca="1" si="123"/>
        <v>0</v>
      </c>
      <c r="AZ620" s="42">
        <f t="shared" ca="1" si="124"/>
        <v>1</v>
      </c>
      <c r="BA620" s="47" t="str">
        <f t="shared" si="125"/>
        <v/>
      </c>
      <c r="BB620" s="47" t="e">
        <f t="shared" si="126"/>
        <v>#VALUE!</v>
      </c>
      <c r="BC620" s="47">
        <f t="shared" si="127"/>
        <v>0</v>
      </c>
      <c r="BD620" s="47">
        <f t="shared" si="128"/>
        <v>0</v>
      </c>
      <c r="BE620" s="47" t="e">
        <f t="shared" si="129"/>
        <v>#VALUE!</v>
      </c>
      <c r="BF620" s="47" t="e">
        <f t="shared" si="130"/>
        <v>#VALUE!</v>
      </c>
      <c r="BG620" s="47" t="e">
        <f t="shared" si="131"/>
        <v>#VALUE!</v>
      </c>
      <c r="BH620" s="47" t="e">
        <f>MATCH($BA620,NoteCommaRef!$B$4:$B$10,0)</f>
        <v>#N/A</v>
      </c>
      <c r="BI620" s="47">
        <f>MATCH($BK620,NoteCommaRef!$H$4:$H$1000,0)</f>
        <v>11</v>
      </c>
      <c r="BJ620" s="47">
        <f>MATCH($BL620,NoteCommaRef!$H$4:$H$1000,0)</f>
        <v>11</v>
      </c>
      <c r="BK620" s="47">
        <f t="shared" si="139"/>
        <v>1</v>
      </c>
      <c r="BL620" s="47">
        <f t="shared" si="140"/>
        <v>1</v>
      </c>
      <c r="BM620" s="48">
        <f ca="1">IF(ISNA($BH620),1,OFFSET(NoteCommaRef!$E$3,$BH620,0))</f>
        <v>1</v>
      </c>
      <c r="BN620" s="48">
        <f t="shared" si="141"/>
        <v>1</v>
      </c>
      <c r="BO620" s="48">
        <f t="shared" si="142"/>
        <v>1</v>
      </c>
      <c r="BP620" s="48">
        <f t="shared" si="143"/>
        <v>1</v>
      </c>
      <c r="BQ620" s="48">
        <f ca="1">IF(ISNA($BI620),1,OFFSET(NoteCommaRef!$K$3,$BI620,0))</f>
        <v>1</v>
      </c>
      <c r="BR620" s="48">
        <f ca="1">IF(ISNA($BJ620),1,OFFSET(NoteCommaRef!$K$3,$BJ620,0))</f>
        <v>1</v>
      </c>
    </row>
    <row r="621" spans="3:70" x14ac:dyDescent="0.2">
      <c r="C621" s="1" t="str">
        <f t="shared" si="96"/>
        <v/>
      </c>
      <c r="D621" s="1" t="str">
        <f t="shared" si="97"/>
        <v/>
      </c>
      <c r="E621" s="1" t="str">
        <f t="shared" si="75"/>
        <v/>
      </c>
      <c r="F621" s="32" t="str">
        <f t="shared" si="76"/>
        <v/>
      </c>
      <c r="G621" s="1" t="str">
        <f t="shared" si="77"/>
        <v/>
      </c>
      <c r="H621" s="1" t="str">
        <f t="shared" si="78"/>
        <v/>
      </c>
      <c r="I621" s="1" t="str">
        <f t="shared" si="79"/>
        <v/>
      </c>
      <c r="J621" s="1" t="str">
        <f t="shared" si="80"/>
        <v/>
      </c>
      <c r="K621" s="1" t="str">
        <f t="shared" si="81"/>
        <v/>
      </c>
      <c r="L621" s="1" t="str">
        <f ca="1">IF(COUNTBLANK($AO621),IF(COUNTBLANK($D621),"",OFFSET(ChannelSetup!$E$6,0,$D621-1)),$AO621)</f>
        <v/>
      </c>
      <c r="M621" s="1" t="str">
        <f ca="1">IF(COUNTBLANK($AP621),IF(COUNTBLANK($D621),"",OFFSET(ChannelSetup!$E$7,0,$D621-1)),$AP621)</f>
        <v/>
      </c>
      <c r="N621" s="1" t="str">
        <f ca="1">IF(COUNTBLANK($D621),"",IF(COUNTBLANK($AI621),OFFSET(ChannelSetup!$E$4,0,$D621-1),$AI621))</f>
        <v/>
      </c>
      <c r="O621" s="1" t="str">
        <f t="shared" si="82"/>
        <v/>
      </c>
      <c r="Q621" s="32">
        <f t="shared" si="98"/>
        <v>6</v>
      </c>
      <c r="R621" s="32">
        <f t="shared" si="99"/>
        <v>3</v>
      </c>
      <c r="S621" s="32">
        <f t="shared" si="100"/>
        <v>3</v>
      </c>
      <c r="T621" s="32">
        <f t="shared" si="101"/>
        <v>2</v>
      </c>
      <c r="U621" s="32">
        <f t="shared" si="102"/>
        <v>2</v>
      </c>
      <c r="V621" s="32">
        <f t="shared" si="103"/>
        <v>2</v>
      </c>
      <c r="W621" s="32">
        <f t="shared" si="104"/>
        <v>2</v>
      </c>
      <c r="X621" s="32">
        <f t="shared" si="105"/>
        <v>2</v>
      </c>
      <c r="Y621" s="32">
        <f t="shared" si="106"/>
        <v>2</v>
      </c>
      <c r="Z621" s="32">
        <f t="shared" si="107"/>
        <v>2</v>
      </c>
      <c r="AA621" s="32">
        <f t="shared" si="108"/>
        <v>2</v>
      </c>
      <c r="AB621" s="32">
        <f t="shared" si="109"/>
        <v>2</v>
      </c>
      <c r="AD621" s="64"/>
      <c r="AE621" s="51"/>
      <c r="AF621" s="51"/>
      <c r="AG621" s="61"/>
      <c r="AH621" s="62"/>
      <c r="AI621" s="61"/>
      <c r="AJ621" s="62"/>
      <c r="AK621" s="61"/>
      <c r="AL621" s="62"/>
      <c r="AM621" s="60"/>
      <c r="AN621" s="60"/>
      <c r="AO621" s="60"/>
      <c r="AP621" s="60"/>
      <c r="AQ621" s="51"/>
      <c r="AT621" s="39" t="str">
        <f t="shared" si="118"/>
        <v/>
      </c>
      <c r="AU621" s="49" t="str">
        <f t="shared" si="119"/>
        <v/>
      </c>
      <c r="AV621" s="41">
        <f t="shared" ca="1" si="120"/>
        <v>256</v>
      </c>
      <c r="AW621" s="40">
        <f t="shared" ca="1" si="138"/>
        <v>1</v>
      </c>
      <c r="AX621" s="41">
        <f t="shared" ca="1" si="122"/>
        <v>0</v>
      </c>
      <c r="AY621" s="41">
        <f t="shared" ca="1" si="123"/>
        <v>0</v>
      </c>
      <c r="AZ621" s="42">
        <f t="shared" ca="1" si="124"/>
        <v>1</v>
      </c>
      <c r="BA621" s="47" t="str">
        <f t="shared" si="125"/>
        <v/>
      </c>
      <c r="BB621" s="47" t="e">
        <f t="shared" si="126"/>
        <v>#VALUE!</v>
      </c>
      <c r="BC621" s="47">
        <f t="shared" si="127"/>
        <v>0</v>
      </c>
      <c r="BD621" s="47">
        <f t="shared" si="128"/>
        <v>0</v>
      </c>
      <c r="BE621" s="47" t="e">
        <f t="shared" si="129"/>
        <v>#VALUE!</v>
      </c>
      <c r="BF621" s="47" t="e">
        <f t="shared" si="130"/>
        <v>#VALUE!</v>
      </c>
      <c r="BG621" s="47" t="e">
        <f t="shared" si="131"/>
        <v>#VALUE!</v>
      </c>
      <c r="BH621" s="47" t="e">
        <f>MATCH($BA621,NoteCommaRef!$B$4:$B$10,0)</f>
        <v>#N/A</v>
      </c>
      <c r="BI621" s="47">
        <f>MATCH($BK621,NoteCommaRef!$H$4:$H$1000,0)</f>
        <v>11</v>
      </c>
      <c r="BJ621" s="47">
        <f>MATCH($BL621,NoteCommaRef!$H$4:$H$1000,0)</f>
        <v>11</v>
      </c>
      <c r="BK621" s="47">
        <f t="shared" si="139"/>
        <v>1</v>
      </c>
      <c r="BL621" s="47">
        <f t="shared" si="140"/>
        <v>1</v>
      </c>
      <c r="BM621" s="48">
        <f ca="1">IF(ISNA($BH621),1,OFFSET(NoteCommaRef!$E$3,$BH621,0))</f>
        <v>1</v>
      </c>
      <c r="BN621" s="48">
        <f t="shared" si="141"/>
        <v>1</v>
      </c>
      <c r="BO621" s="48">
        <f t="shared" si="142"/>
        <v>1</v>
      </c>
      <c r="BP621" s="48">
        <f t="shared" si="143"/>
        <v>1</v>
      </c>
      <c r="BQ621" s="48">
        <f ca="1">IF(ISNA($BI621),1,OFFSET(NoteCommaRef!$K$3,$BI621,0))</f>
        <v>1</v>
      </c>
      <c r="BR621" s="48">
        <f ca="1">IF(ISNA($BJ621),1,OFFSET(NoteCommaRef!$K$3,$BJ621,0))</f>
        <v>1</v>
      </c>
    </row>
    <row r="622" spans="3:70" x14ac:dyDescent="0.2">
      <c r="C622" s="1" t="str">
        <f t="shared" si="96"/>
        <v/>
      </c>
      <c r="D622" s="1" t="str">
        <f t="shared" si="97"/>
        <v/>
      </c>
      <c r="E622" s="1" t="str">
        <f t="shared" si="75"/>
        <v/>
      </c>
      <c r="F622" s="32" t="str">
        <f t="shared" si="76"/>
        <v/>
      </c>
      <c r="G622" s="1" t="str">
        <f t="shared" si="77"/>
        <v/>
      </c>
      <c r="H622" s="1" t="str">
        <f t="shared" si="78"/>
        <v/>
      </c>
      <c r="I622" s="1" t="str">
        <f t="shared" si="79"/>
        <v/>
      </c>
      <c r="J622" s="1" t="str">
        <f t="shared" si="80"/>
        <v/>
      </c>
      <c r="K622" s="1" t="str">
        <f t="shared" si="81"/>
        <v/>
      </c>
      <c r="L622" s="1" t="str">
        <f ca="1">IF(COUNTBLANK($AO622),IF(COUNTBLANK($D622),"",OFFSET(ChannelSetup!$E$6,0,$D622-1)),$AO622)</f>
        <v/>
      </c>
      <c r="M622" s="1" t="str">
        <f ca="1">IF(COUNTBLANK($AP622),IF(COUNTBLANK($D622),"",OFFSET(ChannelSetup!$E$7,0,$D622-1)),$AP622)</f>
        <v/>
      </c>
      <c r="N622" s="1" t="str">
        <f ca="1">IF(COUNTBLANK($D622),"",IF(COUNTBLANK($AI622),OFFSET(ChannelSetup!$E$4,0,$D622-1),$AI622))</f>
        <v/>
      </c>
      <c r="O622" s="1" t="str">
        <f t="shared" si="82"/>
        <v/>
      </c>
      <c r="Q622" s="32">
        <f t="shared" si="98"/>
        <v>6</v>
      </c>
      <c r="R622" s="32">
        <f t="shared" si="99"/>
        <v>3</v>
      </c>
      <c r="S622" s="32">
        <f t="shared" si="100"/>
        <v>3</v>
      </c>
      <c r="T622" s="32">
        <f t="shared" si="101"/>
        <v>2</v>
      </c>
      <c r="U622" s="32">
        <f t="shared" si="102"/>
        <v>2</v>
      </c>
      <c r="V622" s="32">
        <f t="shared" si="103"/>
        <v>2</v>
      </c>
      <c r="W622" s="32">
        <f t="shared" si="104"/>
        <v>2</v>
      </c>
      <c r="X622" s="32">
        <f t="shared" si="105"/>
        <v>2</v>
      </c>
      <c r="Y622" s="32">
        <f t="shared" si="106"/>
        <v>2</v>
      </c>
      <c r="Z622" s="32">
        <f t="shared" si="107"/>
        <v>2</v>
      </c>
      <c r="AA622" s="32">
        <f t="shared" si="108"/>
        <v>2</v>
      </c>
      <c r="AB622" s="32">
        <f t="shared" si="109"/>
        <v>2</v>
      </c>
      <c r="AD622" s="64"/>
      <c r="AE622" s="51"/>
      <c r="AF622" s="51"/>
      <c r="AG622" s="61"/>
      <c r="AH622" s="62"/>
      <c r="AI622" s="61"/>
      <c r="AJ622" s="62"/>
      <c r="AK622" s="61"/>
      <c r="AL622" s="62"/>
      <c r="AM622" s="60"/>
      <c r="AN622" s="60"/>
      <c r="AO622" s="60"/>
      <c r="AP622" s="60"/>
      <c r="AQ622" s="51"/>
      <c r="AT622" s="39" t="str">
        <f t="shared" si="118"/>
        <v/>
      </c>
      <c r="AU622" s="49" t="str">
        <f t="shared" si="119"/>
        <v/>
      </c>
      <c r="AV622" s="41">
        <f t="shared" ca="1" si="120"/>
        <v>256</v>
      </c>
      <c r="AW622" s="40">
        <f t="shared" ca="1" si="138"/>
        <v>1</v>
      </c>
      <c r="AX622" s="41">
        <f t="shared" ca="1" si="122"/>
        <v>0</v>
      </c>
      <c r="AY622" s="41">
        <f t="shared" ca="1" si="123"/>
        <v>0</v>
      </c>
      <c r="AZ622" s="42">
        <f t="shared" ca="1" si="124"/>
        <v>1</v>
      </c>
      <c r="BA622" s="47" t="str">
        <f t="shared" si="125"/>
        <v/>
      </c>
      <c r="BB622" s="47" t="e">
        <f t="shared" si="126"/>
        <v>#VALUE!</v>
      </c>
      <c r="BC622" s="47">
        <f t="shared" si="127"/>
        <v>0</v>
      </c>
      <c r="BD622" s="47">
        <f t="shared" si="128"/>
        <v>0</v>
      </c>
      <c r="BE622" s="47" t="e">
        <f t="shared" si="129"/>
        <v>#VALUE!</v>
      </c>
      <c r="BF622" s="47" t="e">
        <f t="shared" si="130"/>
        <v>#VALUE!</v>
      </c>
      <c r="BG622" s="47" t="e">
        <f t="shared" si="131"/>
        <v>#VALUE!</v>
      </c>
      <c r="BH622" s="47" t="e">
        <f>MATCH($BA622,NoteCommaRef!$B$4:$B$10,0)</f>
        <v>#N/A</v>
      </c>
      <c r="BI622" s="47">
        <f>MATCH($BK622,NoteCommaRef!$H$4:$H$1000,0)</f>
        <v>11</v>
      </c>
      <c r="BJ622" s="47">
        <f>MATCH($BL622,NoteCommaRef!$H$4:$H$1000,0)</f>
        <v>11</v>
      </c>
      <c r="BK622" s="47">
        <f t="shared" si="139"/>
        <v>1</v>
      </c>
      <c r="BL622" s="47">
        <f t="shared" si="140"/>
        <v>1</v>
      </c>
      <c r="BM622" s="48">
        <f ca="1">IF(ISNA($BH622),1,OFFSET(NoteCommaRef!$E$3,$BH622,0))</f>
        <v>1</v>
      </c>
      <c r="BN622" s="48">
        <f t="shared" si="141"/>
        <v>1</v>
      </c>
      <c r="BO622" s="48">
        <f t="shared" si="142"/>
        <v>1</v>
      </c>
      <c r="BP622" s="48">
        <f t="shared" si="143"/>
        <v>1</v>
      </c>
      <c r="BQ622" s="48">
        <f ca="1">IF(ISNA($BI622),1,OFFSET(NoteCommaRef!$K$3,$BI622,0))</f>
        <v>1</v>
      </c>
      <c r="BR622" s="48">
        <f ca="1">IF(ISNA($BJ622),1,OFFSET(NoteCommaRef!$K$3,$BJ622,0))</f>
        <v>1</v>
      </c>
    </row>
    <row r="623" spans="3:70" x14ac:dyDescent="0.2">
      <c r="C623" s="1" t="str">
        <f t="shared" si="96"/>
        <v/>
      </c>
      <c r="D623" s="1" t="str">
        <f t="shared" si="97"/>
        <v/>
      </c>
      <c r="E623" s="1" t="str">
        <f t="shared" si="75"/>
        <v/>
      </c>
      <c r="F623" s="32" t="str">
        <f t="shared" si="76"/>
        <v/>
      </c>
      <c r="G623" s="1" t="str">
        <f t="shared" si="77"/>
        <v/>
      </c>
      <c r="H623" s="1" t="str">
        <f t="shared" si="78"/>
        <v/>
      </c>
      <c r="I623" s="1" t="str">
        <f t="shared" si="79"/>
        <v/>
      </c>
      <c r="J623" s="1" t="str">
        <f t="shared" si="80"/>
        <v/>
      </c>
      <c r="K623" s="1" t="str">
        <f t="shared" si="81"/>
        <v/>
      </c>
      <c r="L623" s="1" t="str">
        <f ca="1">IF(COUNTBLANK($AO623),IF(COUNTBLANK($D623),"",OFFSET(ChannelSetup!$E$6,0,$D623-1)),$AO623)</f>
        <v/>
      </c>
      <c r="M623" s="1" t="str">
        <f ca="1">IF(COUNTBLANK($AP623),IF(COUNTBLANK($D623),"",OFFSET(ChannelSetup!$E$7,0,$D623-1)),$AP623)</f>
        <v/>
      </c>
      <c r="N623" s="1" t="str">
        <f ca="1">IF(COUNTBLANK($D623),"",IF(COUNTBLANK($AI623),OFFSET(ChannelSetup!$E$4,0,$D623-1),$AI623))</f>
        <v/>
      </c>
      <c r="O623" s="1" t="str">
        <f t="shared" si="82"/>
        <v/>
      </c>
      <c r="Q623" s="32">
        <f t="shared" si="98"/>
        <v>6</v>
      </c>
      <c r="R623" s="32">
        <f t="shared" si="99"/>
        <v>3</v>
      </c>
      <c r="S623" s="32">
        <f t="shared" si="100"/>
        <v>3</v>
      </c>
      <c r="T623" s="32">
        <f t="shared" si="101"/>
        <v>2</v>
      </c>
      <c r="U623" s="32">
        <f t="shared" si="102"/>
        <v>2</v>
      </c>
      <c r="V623" s="32">
        <f t="shared" si="103"/>
        <v>2</v>
      </c>
      <c r="W623" s="32">
        <f t="shared" si="104"/>
        <v>2</v>
      </c>
      <c r="X623" s="32">
        <f t="shared" si="105"/>
        <v>2</v>
      </c>
      <c r="Y623" s="32">
        <f t="shared" si="106"/>
        <v>2</v>
      </c>
      <c r="Z623" s="32">
        <f t="shared" si="107"/>
        <v>2</v>
      </c>
      <c r="AA623" s="32">
        <f t="shared" si="108"/>
        <v>2</v>
      </c>
      <c r="AB623" s="32">
        <f t="shared" si="109"/>
        <v>2</v>
      </c>
      <c r="AD623" s="64"/>
      <c r="AE623" s="51"/>
      <c r="AF623" s="51"/>
      <c r="AG623" s="61"/>
      <c r="AH623" s="62"/>
      <c r="AI623" s="61"/>
      <c r="AJ623" s="62"/>
      <c r="AK623" s="61"/>
      <c r="AL623" s="62"/>
      <c r="AM623" s="60"/>
      <c r="AN623" s="60"/>
      <c r="AO623" s="60"/>
      <c r="AP623" s="60"/>
      <c r="AQ623" s="51"/>
      <c r="AT623" s="39" t="str">
        <f t="shared" si="118"/>
        <v/>
      </c>
      <c r="AU623" s="49" t="str">
        <f t="shared" si="119"/>
        <v/>
      </c>
      <c r="AV623" s="41">
        <f t="shared" ca="1" si="120"/>
        <v>256</v>
      </c>
      <c r="AW623" s="40">
        <f t="shared" ca="1" si="138"/>
        <v>1</v>
      </c>
      <c r="AX623" s="41">
        <f t="shared" ca="1" si="122"/>
        <v>0</v>
      </c>
      <c r="AY623" s="41">
        <f t="shared" ca="1" si="123"/>
        <v>0</v>
      </c>
      <c r="AZ623" s="42">
        <f t="shared" ca="1" si="124"/>
        <v>1</v>
      </c>
      <c r="BA623" s="47" t="str">
        <f t="shared" si="125"/>
        <v/>
      </c>
      <c r="BB623" s="47" t="e">
        <f t="shared" si="126"/>
        <v>#VALUE!</v>
      </c>
      <c r="BC623" s="47">
        <f t="shared" si="127"/>
        <v>0</v>
      </c>
      <c r="BD623" s="47">
        <f t="shared" si="128"/>
        <v>0</v>
      </c>
      <c r="BE623" s="47" t="e">
        <f t="shared" si="129"/>
        <v>#VALUE!</v>
      </c>
      <c r="BF623" s="47" t="e">
        <f t="shared" si="130"/>
        <v>#VALUE!</v>
      </c>
      <c r="BG623" s="47" t="e">
        <f t="shared" si="131"/>
        <v>#VALUE!</v>
      </c>
      <c r="BH623" s="47" t="e">
        <f>MATCH($BA623,NoteCommaRef!$B$4:$B$10,0)</f>
        <v>#N/A</v>
      </c>
      <c r="BI623" s="47">
        <f>MATCH($BK623,NoteCommaRef!$H$4:$H$1000,0)</f>
        <v>11</v>
      </c>
      <c r="BJ623" s="47">
        <f>MATCH($BL623,NoteCommaRef!$H$4:$H$1000,0)</f>
        <v>11</v>
      </c>
      <c r="BK623" s="47">
        <f t="shared" si="139"/>
        <v>1</v>
      </c>
      <c r="BL623" s="47">
        <f t="shared" si="140"/>
        <v>1</v>
      </c>
      <c r="BM623" s="48">
        <f ca="1">IF(ISNA($BH623),1,OFFSET(NoteCommaRef!$E$3,$BH623,0))</f>
        <v>1</v>
      </c>
      <c r="BN623" s="48">
        <f t="shared" si="141"/>
        <v>1</v>
      </c>
      <c r="BO623" s="48">
        <f t="shared" si="142"/>
        <v>1</v>
      </c>
      <c r="BP623" s="48">
        <f t="shared" si="143"/>
        <v>1</v>
      </c>
      <c r="BQ623" s="48">
        <f ca="1">IF(ISNA($BI623),1,OFFSET(NoteCommaRef!$K$3,$BI623,0))</f>
        <v>1</v>
      </c>
      <c r="BR623" s="48">
        <f ca="1">IF(ISNA($BJ623),1,OFFSET(NoteCommaRef!$K$3,$BJ623,0))</f>
        <v>1</v>
      </c>
    </row>
    <row r="624" spans="3:70" x14ac:dyDescent="0.2">
      <c r="C624" s="1" t="str">
        <f t="shared" si="96"/>
        <v/>
      </c>
      <c r="D624" s="1" t="str">
        <f t="shared" si="97"/>
        <v/>
      </c>
      <c r="E624" s="1" t="str">
        <f t="shared" si="75"/>
        <v/>
      </c>
      <c r="F624" s="32" t="str">
        <f t="shared" si="76"/>
        <v/>
      </c>
      <c r="G624" s="1" t="str">
        <f t="shared" si="77"/>
        <v/>
      </c>
      <c r="H624" s="1" t="str">
        <f t="shared" si="78"/>
        <v/>
      </c>
      <c r="I624" s="1" t="str">
        <f t="shared" si="79"/>
        <v/>
      </c>
      <c r="J624" s="1" t="str">
        <f t="shared" si="80"/>
        <v/>
      </c>
      <c r="K624" s="1" t="str">
        <f t="shared" si="81"/>
        <v/>
      </c>
      <c r="L624" s="1" t="str">
        <f ca="1">IF(COUNTBLANK($AO624),IF(COUNTBLANK($D624),"",OFFSET(ChannelSetup!$E$6,0,$D624-1)),$AO624)</f>
        <v/>
      </c>
      <c r="M624" s="1" t="str">
        <f ca="1">IF(COUNTBLANK($AP624),IF(COUNTBLANK($D624),"",OFFSET(ChannelSetup!$E$7,0,$D624-1)),$AP624)</f>
        <v/>
      </c>
      <c r="N624" s="1" t="str">
        <f ca="1">IF(COUNTBLANK($D624),"",IF(COUNTBLANK($AI624),OFFSET(ChannelSetup!$E$4,0,$D624-1),$AI624))</f>
        <v/>
      </c>
      <c r="O624" s="1" t="str">
        <f t="shared" si="82"/>
        <v/>
      </c>
      <c r="Q624" s="32">
        <f t="shared" si="98"/>
        <v>6</v>
      </c>
      <c r="R624" s="32">
        <f t="shared" si="99"/>
        <v>3</v>
      </c>
      <c r="S624" s="32">
        <f t="shared" si="100"/>
        <v>3</v>
      </c>
      <c r="T624" s="32">
        <f t="shared" si="101"/>
        <v>2</v>
      </c>
      <c r="U624" s="32">
        <f t="shared" si="102"/>
        <v>2</v>
      </c>
      <c r="V624" s="32">
        <f t="shared" si="103"/>
        <v>2</v>
      </c>
      <c r="W624" s="32">
        <f t="shared" si="104"/>
        <v>2</v>
      </c>
      <c r="X624" s="32">
        <f t="shared" si="105"/>
        <v>2</v>
      </c>
      <c r="Y624" s="32">
        <f t="shared" si="106"/>
        <v>2</v>
      </c>
      <c r="Z624" s="32">
        <f t="shared" si="107"/>
        <v>2</v>
      </c>
      <c r="AA624" s="32">
        <f t="shared" si="108"/>
        <v>2</v>
      </c>
      <c r="AB624" s="32">
        <f t="shared" si="109"/>
        <v>2</v>
      </c>
      <c r="AD624" s="64"/>
      <c r="AE624" s="51"/>
      <c r="AF624" s="51"/>
      <c r="AG624" s="61"/>
      <c r="AH624" s="62"/>
      <c r="AI624" s="61"/>
      <c r="AJ624" s="62"/>
      <c r="AK624" s="61"/>
      <c r="AL624" s="62"/>
      <c r="AM624" s="60"/>
      <c r="AN624" s="60"/>
      <c r="AO624" s="60"/>
      <c r="AP624" s="60"/>
      <c r="AQ624" s="51"/>
      <c r="AT624" s="39" t="str">
        <f t="shared" si="118"/>
        <v/>
      </c>
      <c r="AU624" s="49" t="str">
        <f t="shared" si="119"/>
        <v/>
      </c>
      <c r="AV624" s="41">
        <f t="shared" ca="1" si="120"/>
        <v>256</v>
      </c>
      <c r="AW624" s="40">
        <f t="shared" ca="1" si="138"/>
        <v>1</v>
      </c>
      <c r="AX624" s="41">
        <f t="shared" ca="1" si="122"/>
        <v>0</v>
      </c>
      <c r="AY624" s="41">
        <f t="shared" ca="1" si="123"/>
        <v>0</v>
      </c>
      <c r="AZ624" s="42">
        <f t="shared" ca="1" si="124"/>
        <v>1</v>
      </c>
      <c r="BA624" s="47" t="str">
        <f t="shared" si="125"/>
        <v/>
      </c>
      <c r="BB624" s="47" t="e">
        <f t="shared" si="126"/>
        <v>#VALUE!</v>
      </c>
      <c r="BC624" s="47">
        <f t="shared" si="127"/>
        <v>0</v>
      </c>
      <c r="BD624" s="47">
        <f t="shared" si="128"/>
        <v>0</v>
      </c>
      <c r="BE624" s="47" t="e">
        <f t="shared" si="129"/>
        <v>#VALUE!</v>
      </c>
      <c r="BF624" s="47" t="e">
        <f t="shared" si="130"/>
        <v>#VALUE!</v>
      </c>
      <c r="BG624" s="47" t="e">
        <f t="shared" si="131"/>
        <v>#VALUE!</v>
      </c>
      <c r="BH624" s="47" t="e">
        <f>MATCH($BA624,NoteCommaRef!$B$4:$B$10,0)</f>
        <v>#N/A</v>
      </c>
      <c r="BI624" s="47">
        <f>MATCH($BK624,NoteCommaRef!$H$4:$H$1000,0)</f>
        <v>11</v>
      </c>
      <c r="BJ624" s="47">
        <f>MATCH($BL624,NoteCommaRef!$H$4:$H$1000,0)</f>
        <v>11</v>
      </c>
      <c r="BK624" s="47">
        <f t="shared" si="139"/>
        <v>1</v>
      </c>
      <c r="BL624" s="47">
        <f t="shared" si="140"/>
        <v>1</v>
      </c>
      <c r="BM624" s="48">
        <f ca="1">IF(ISNA($BH624),1,OFFSET(NoteCommaRef!$E$3,$BH624,0))</f>
        <v>1</v>
      </c>
      <c r="BN624" s="48">
        <f t="shared" si="141"/>
        <v>1</v>
      </c>
      <c r="BO624" s="48">
        <f t="shared" si="142"/>
        <v>1</v>
      </c>
      <c r="BP624" s="48">
        <f t="shared" si="143"/>
        <v>1</v>
      </c>
      <c r="BQ624" s="48">
        <f ca="1">IF(ISNA($BI624),1,OFFSET(NoteCommaRef!$K$3,$BI624,0))</f>
        <v>1</v>
      </c>
      <c r="BR624" s="48">
        <f ca="1">IF(ISNA($BJ624),1,OFFSET(NoteCommaRef!$K$3,$BJ624,0))</f>
        <v>1</v>
      </c>
    </row>
    <row r="625" spans="3:70" x14ac:dyDescent="0.2">
      <c r="C625" s="1" t="str">
        <f t="shared" si="96"/>
        <v/>
      </c>
      <c r="D625" s="1" t="str">
        <f t="shared" si="97"/>
        <v/>
      </c>
      <c r="E625" s="1" t="str">
        <f t="shared" si="75"/>
        <v/>
      </c>
      <c r="F625" s="32" t="str">
        <f t="shared" si="76"/>
        <v/>
      </c>
      <c r="G625" s="1" t="str">
        <f t="shared" si="77"/>
        <v/>
      </c>
      <c r="H625" s="1" t="str">
        <f t="shared" si="78"/>
        <v/>
      </c>
      <c r="I625" s="1" t="str">
        <f t="shared" si="79"/>
        <v/>
      </c>
      <c r="J625" s="1" t="str">
        <f t="shared" si="80"/>
        <v/>
      </c>
      <c r="K625" s="1" t="str">
        <f t="shared" si="81"/>
        <v/>
      </c>
      <c r="L625" s="1" t="str">
        <f ca="1">IF(COUNTBLANK($AO625),IF(COUNTBLANK($D625),"",OFFSET(ChannelSetup!$E$6,0,$D625-1)),$AO625)</f>
        <v/>
      </c>
      <c r="M625" s="1" t="str">
        <f ca="1">IF(COUNTBLANK($AP625),IF(COUNTBLANK($D625),"",OFFSET(ChannelSetup!$E$7,0,$D625-1)),$AP625)</f>
        <v/>
      </c>
      <c r="N625" s="1" t="str">
        <f ca="1">IF(COUNTBLANK($D625),"",IF(COUNTBLANK($AI625),OFFSET(ChannelSetup!$E$4,0,$D625-1),$AI625))</f>
        <v/>
      </c>
      <c r="O625" s="1" t="str">
        <f t="shared" si="82"/>
        <v/>
      </c>
      <c r="Q625" s="32">
        <f t="shared" si="98"/>
        <v>6</v>
      </c>
      <c r="R625" s="32">
        <f t="shared" si="99"/>
        <v>3</v>
      </c>
      <c r="S625" s="32">
        <f t="shared" si="100"/>
        <v>3</v>
      </c>
      <c r="T625" s="32">
        <f t="shared" si="101"/>
        <v>2</v>
      </c>
      <c r="U625" s="32">
        <f t="shared" si="102"/>
        <v>2</v>
      </c>
      <c r="V625" s="32">
        <f t="shared" si="103"/>
        <v>2</v>
      </c>
      <c r="W625" s="32">
        <f t="shared" si="104"/>
        <v>2</v>
      </c>
      <c r="X625" s="32">
        <f t="shared" si="105"/>
        <v>2</v>
      </c>
      <c r="Y625" s="32">
        <f t="shared" si="106"/>
        <v>2</v>
      </c>
      <c r="Z625" s="32">
        <f t="shared" si="107"/>
        <v>2</v>
      </c>
      <c r="AA625" s="32">
        <f t="shared" si="108"/>
        <v>2</v>
      </c>
      <c r="AB625" s="32">
        <f t="shared" si="109"/>
        <v>2</v>
      </c>
      <c r="AD625" s="64"/>
      <c r="AE625" s="51"/>
      <c r="AF625" s="51"/>
      <c r="AG625" s="61"/>
      <c r="AH625" s="62"/>
      <c r="AI625" s="61"/>
      <c r="AJ625" s="62"/>
      <c r="AK625" s="61"/>
      <c r="AL625" s="62"/>
      <c r="AM625" s="60"/>
      <c r="AN625" s="60"/>
      <c r="AO625" s="60"/>
      <c r="AP625" s="60"/>
      <c r="AQ625" s="51"/>
      <c r="AT625" s="39" t="str">
        <f t="shared" si="118"/>
        <v/>
      </c>
      <c r="AU625" s="49" t="str">
        <f t="shared" si="119"/>
        <v/>
      </c>
      <c r="AV625" s="41">
        <f t="shared" ca="1" si="120"/>
        <v>256</v>
      </c>
      <c r="AW625" s="40">
        <f t="shared" ca="1" si="138"/>
        <v>1</v>
      </c>
      <c r="AX625" s="41">
        <f t="shared" ca="1" si="122"/>
        <v>0</v>
      </c>
      <c r="AY625" s="41">
        <f t="shared" ca="1" si="123"/>
        <v>0</v>
      </c>
      <c r="AZ625" s="42">
        <f t="shared" ca="1" si="124"/>
        <v>1</v>
      </c>
      <c r="BA625" s="47" t="str">
        <f t="shared" si="125"/>
        <v/>
      </c>
      <c r="BB625" s="47" t="e">
        <f t="shared" si="126"/>
        <v>#VALUE!</v>
      </c>
      <c r="BC625" s="47">
        <f t="shared" si="127"/>
        <v>0</v>
      </c>
      <c r="BD625" s="47">
        <f t="shared" si="128"/>
        <v>0</v>
      </c>
      <c r="BE625" s="47" t="e">
        <f t="shared" si="129"/>
        <v>#VALUE!</v>
      </c>
      <c r="BF625" s="47" t="e">
        <f t="shared" si="130"/>
        <v>#VALUE!</v>
      </c>
      <c r="BG625" s="47" t="e">
        <f t="shared" si="131"/>
        <v>#VALUE!</v>
      </c>
      <c r="BH625" s="47" t="e">
        <f>MATCH($BA625,NoteCommaRef!$B$4:$B$10,0)</f>
        <v>#N/A</v>
      </c>
      <c r="BI625" s="47">
        <f>MATCH($BK625,NoteCommaRef!$H$4:$H$1000,0)</f>
        <v>11</v>
      </c>
      <c r="BJ625" s="47">
        <f>MATCH($BL625,NoteCommaRef!$H$4:$H$1000,0)</f>
        <v>11</v>
      </c>
      <c r="BK625" s="47">
        <f t="shared" si="139"/>
        <v>1</v>
      </c>
      <c r="BL625" s="47">
        <f t="shared" si="140"/>
        <v>1</v>
      </c>
      <c r="BM625" s="48">
        <f ca="1">IF(ISNA($BH625),1,OFFSET(NoteCommaRef!$E$3,$BH625,0))</f>
        <v>1</v>
      </c>
      <c r="BN625" s="48">
        <f t="shared" si="141"/>
        <v>1</v>
      </c>
      <c r="BO625" s="48">
        <f t="shared" si="142"/>
        <v>1</v>
      </c>
      <c r="BP625" s="48">
        <f t="shared" si="143"/>
        <v>1</v>
      </c>
      <c r="BQ625" s="48">
        <f ca="1">IF(ISNA($BI625),1,OFFSET(NoteCommaRef!$K$3,$BI625,0))</f>
        <v>1</v>
      </c>
      <c r="BR625" s="48">
        <f ca="1">IF(ISNA($BJ625),1,OFFSET(NoteCommaRef!$K$3,$BJ625,0))</f>
        <v>1</v>
      </c>
    </row>
    <row r="626" spans="3:70" x14ac:dyDescent="0.2">
      <c r="C626" s="1" t="str">
        <f t="shared" si="96"/>
        <v/>
      </c>
      <c r="D626" s="1" t="str">
        <f t="shared" si="97"/>
        <v/>
      </c>
      <c r="E626" s="1" t="str">
        <f t="shared" si="75"/>
        <v/>
      </c>
      <c r="F626" s="32" t="str">
        <f t="shared" si="76"/>
        <v/>
      </c>
      <c r="G626" s="1" t="str">
        <f t="shared" si="77"/>
        <v/>
      </c>
      <c r="H626" s="1" t="str">
        <f t="shared" si="78"/>
        <v/>
      </c>
      <c r="I626" s="1" t="str">
        <f t="shared" si="79"/>
        <v/>
      </c>
      <c r="J626" s="1" t="str">
        <f t="shared" si="80"/>
        <v/>
      </c>
      <c r="K626" s="1" t="str">
        <f t="shared" si="81"/>
        <v/>
      </c>
      <c r="L626" s="1" t="str">
        <f ca="1">IF(COUNTBLANK($AO626),IF(COUNTBLANK($D626),"",OFFSET(ChannelSetup!$E$6,0,$D626-1)),$AO626)</f>
        <v/>
      </c>
      <c r="M626" s="1" t="str">
        <f ca="1">IF(COUNTBLANK($AP626),IF(COUNTBLANK($D626),"",OFFSET(ChannelSetup!$E$7,0,$D626-1)),$AP626)</f>
        <v/>
      </c>
      <c r="N626" s="1" t="str">
        <f ca="1">IF(COUNTBLANK($D626),"",IF(COUNTBLANK($AI626),OFFSET(ChannelSetup!$E$4,0,$D626-1),$AI626))</f>
        <v/>
      </c>
      <c r="O626" s="1" t="str">
        <f t="shared" si="82"/>
        <v/>
      </c>
      <c r="Q626" s="32">
        <f t="shared" si="98"/>
        <v>6</v>
      </c>
      <c r="R626" s="32">
        <f t="shared" si="99"/>
        <v>3</v>
      </c>
      <c r="S626" s="32">
        <f t="shared" si="100"/>
        <v>3</v>
      </c>
      <c r="T626" s="32">
        <f t="shared" si="101"/>
        <v>2</v>
      </c>
      <c r="U626" s="32">
        <f t="shared" si="102"/>
        <v>2</v>
      </c>
      <c r="V626" s="32">
        <f t="shared" si="103"/>
        <v>2</v>
      </c>
      <c r="W626" s="32">
        <f t="shared" si="104"/>
        <v>2</v>
      </c>
      <c r="X626" s="32">
        <f t="shared" si="105"/>
        <v>2</v>
      </c>
      <c r="Y626" s="32">
        <f t="shared" si="106"/>
        <v>2</v>
      </c>
      <c r="Z626" s="32">
        <f t="shared" si="107"/>
        <v>2</v>
      </c>
      <c r="AA626" s="32">
        <f t="shared" si="108"/>
        <v>2</v>
      </c>
      <c r="AB626" s="32">
        <f t="shared" si="109"/>
        <v>2</v>
      </c>
      <c r="AD626" s="64"/>
      <c r="AE626" s="51"/>
      <c r="AF626" s="51"/>
      <c r="AG626" s="61"/>
      <c r="AH626" s="62"/>
      <c r="AI626" s="61"/>
      <c r="AJ626" s="62"/>
      <c r="AK626" s="61"/>
      <c r="AL626" s="62"/>
      <c r="AM626" s="60"/>
      <c r="AN626" s="60"/>
      <c r="AO626" s="60"/>
      <c r="AP626" s="60"/>
      <c r="AQ626" s="51"/>
      <c r="AT626" s="39" t="str">
        <f t="shared" si="118"/>
        <v/>
      </c>
      <c r="AU626" s="49" t="str">
        <f t="shared" si="119"/>
        <v/>
      </c>
      <c r="AV626" s="41">
        <f t="shared" ref="AV626:AV689" ca="1" si="144">$AW626*$BT$3</f>
        <v>256</v>
      </c>
      <c r="AW626" s="40">
        <f t="shared" ca="1" si="138"/>
        <v>1</v>
      </c>
      <c r="AX626" s="41">
        <f t="shared" ca="1" si="122"/>
        <v>0</v>
      </c>
      <c r="AY626" s="41">
        <f t="shared" ca="1" si="123"/>
        <v>0</v>
      </c>
      <c r="AZ626" s="42">
        <f t="shared" ca="1" si="124"/>
        <v>1</v>
      </c>
      <c r="BA626" s="47" t="str">
        <f t="shared" si="125"/>
        <v/>
      </c>
      <c r="BB626" s="47" t="e">
        <f t="shared" si="126"/>
        <v>#VALUE!</v>
      </c>
      <c r="BC626" s="47">
        <f t="shared" si="127"/>
        <v>0</v>
      </c>
      <c r="BD626" s="47">
        <f t="shared" si="128"/>
        <v>0</v>
      </c>
      <c r="BE626" s="47" t="e">
        <f t="shared" si="129"/>
        <v>#VALUE!</v>
      </c>
      <c r="BF626" s="47" t="e">
        <f t="shared" si="130"/>
        <v>#VALUE!</v>
      </c>
      <c r="BG626" s="47" t="e">
        <f t="shared" si="131"/>
        <v>#VALUE!</v>
      </c>
      <c r="BH626" s="47" t="e">
        <f>MATCH($BA626,NoteCommaRef!$B$4:$B$10,0)</f>
        <v>#N/A</v>
      </c>
      <c r="BI626" s="47">
        <f>MATCH($BK626,NoteCommaRef!$H$4:$H$1000,0)</f>
        <v>11</v>
      </c>
      <c r="BJ626" s="47">
        <f>MATCH($BL626,NoteCommaRef!$H$4:$H$1000,0)</f>
        <v>11</v>
      </c>
      <c r="BK626" s="47">
        <f t="shared" si="139"/>
        <v>1</v>
      </c>
      <c r="BL626" s="47">
        <f t="shared" si="140"/>
        <v>1</v>
      </c>
      <c r="BM626" s="48">
        <f ca="1">IF(ISNA($BH626),1,OFFSET(NoteCommaRef!$E$3,$BH626,0))</f>
        <v>1</v>
      </c>
      <c r="BN626" s="48">
        <f t="shared" si="141"/>
        <v>1</v>
      </c>
      <c r="BO626" s="48">
        <f t="shared" si="142"/>
        <v>1</v>
      </c>
      <c r="BP626" s="48">
        <f t="shared" si="143"/>
        <v>1</v>
      </c>
      <c r="BQ626" s="48">
        <f ca="1">IF(ISNA($BI626),1,OFFSET(NoteCommaRef!$K$3,$BI626,0))</f>
        <v>1</v>
      </c>
      <c r="BR626" s="48">
        <f ca="1">IF(ISNA($BJ626),1,OFFSET(NoteCommaRef!$K$3,$BJ626,0))</f>
        <v>1</v>
      </c>
    </row>
    <row r="627" spans="3:70" x14ac:dyDescent="0.2">
      <c r="C627" s="1" t="str">
        <f t="shared" si="96"/>
        <v/>
      </c>
      <c r="D627" s="1" t="str">
        <f t="shared" si="97"/>
        <v/>
      </c>
      <c r="E627" s="1" t="str">
        <f t="shared" si="75"/>
        <v/>
      </c>
      <c r="F627" s="32" t="str">
        <f t="shared" si="76"/>
        <v/>
      </c>
      <c r="G627" s="1" t="str">
        <f t="shared" si="77"/>
        <v/>
      </c>
      <c r="H627" s="1" t="str">
        <f t="shared" si="78"/>
        <v/>
      </c>
      <c r="I627" s="1" t="str">
        <f t="shared" si="79"/>
        <v/>
      </c>
      <c r="J627" s="1" t="str">
        <f t="shared" si="80"/>
        <v/>
      </c>
      <c r="K627" s="1" t="str">
        <f t="shared" si="81"/>
        <v/>
      </c>
      <c r="L627" s="1" t="str">
        <f ca="1">IF(COUNTBLANK($AO627),IF(COUNTBLANK($D627),"",OFFSET(ChannelSetup!$E$6,0,$D627-1)),$AO627)</f>
        <v/>
      </c>
      <c r="M627" s="1" t="str">
        <f ca="1">IF(COUNTBLANK($AP627),IF(COUNTBLANK($D627),"",OFFSET(ChannelSetup!$E$7,0,$D627-1)),$AP627)</f>
        <v/>
      </c>
      <c r="N627" s="1" t="str">
        <f ca="1">IF(COUNTBLANK($D627),"",IF(COUNTBLANK($AI627),OFFSET(ChannelSetup!$E$4,0,$D627-1),$AI627))</f>
        <v/>
      </c>
      <c r="O627" s="1" t="str">
        <f t="shared" si="82"/>
        <v/>
      </c>
      <c r="Q627" s="32">
        <f t="shared" si="98"/>
        <v>6</v>
      </c>
      <c r="R627" s="32">
        <f t="shared" si="99"/>
        <v>3</v>
      </c>
      <c r="S627" s="32">
        <f t="shared" si="100"/>
        <v>3</v>
      </c>
      <c r="T627" s="32">
        <f t="shared" si="101"/>
        <v>2</v>
      </c>
      <c r="U627" s="32">
        <f t="shared" si="102"/>
        <v>2</v>
      </c>
      <c r="V627" s="32">
        <f t="shared" si="103"/>
        <v>2</v>
      </c>
      <c r="W627" s="32">
        <f t="shared" si="104"/>
        <v>2</v>
      </c>
      <c r="X627" s="32">
        <f t="shared" si="105"/>
        <v>2</v>
      </c>
      <c r="Y627" s="32">
        <f t="shared" si="106"/>
        <v>2</v>
      </c>
      <c r="Z627" s="32">
        <f t="shared" si="107"/>
        <v>2</v>
      </c>
      <c r="AA627" s="32">
        <f t="shared" si="108"/>
        <v>2</v>
      </c>
      <c r="AB627" s="32">
        <f t="shared" si="109"/>
        <v>2</v>
      </c>
      <c r="AD627" s="64"/>
      <c r="AE627" s="51"/>
      <c r="AF627" s="51"/>
      <c r="AG627" s="61"/>
      <c r="AH627" s="62"/>
      <c r="AI627" s="61"/>
      <c r="AJ627" s="62"/>
      <c r="AK627" s="61"/>
      <c r="AL627" s="62"/>
      <c r="AM627" s="60"/>
      <c r="AN627" s="60"/>
      <c r="AO627" s="60"/>
      <c r="AP627" s="60"/>
      <c r="AQ627" s="51"/>
      <c r="AT627" s="39" t="str">
        <f t="shared" si="118"/>
        <v/>
      </c>
      <c r="AU627" s="49" t="str">
        <f t="shared" si="119"/>
        <v/>
      </c>
      <c r="AV627" s="41">
        <f t="shared" ca="1" si="144"/>
        <v>256</v>
      </c>
      <c r="AW627" s="40">
        <f t="shared" ca="1" si="138"/>
        <v>1</v>
      </c>
      <c r="AX627" s="41">
        <f t="shared" ca="1" si="122"/>
        <v>0</v>
      </c>
      <c r="AY627" s="41">
        <f t="shared" ca="1" si="123"/>
        <v>0</v>
      </c>
      <c r="AZ627" s="42">
        <f t="shared" ca="1" si="124"/>
        <v>1</v>
      </c>
      <c r="BA627" s="47" t="str">
        <f t="shared" si="125"/>
        <v/>
      </c>
      <c r="BB627" s="47" t="e">
        <f t="shared" si="126"/>
        <v>#VALUE!</v>
      </c>
      <c r="BC627" s="47">
        <f t="shared" ref="BC627:BC690" si="145">LEN(SUBSTITUTE($AU627,"b",""))-LEN(SUBSTITUTE($AU627,"#",""))</f>
        <v>0</v>
      </c>
      <c r="BD627" s="47">
        <f t="shared" ref="BD627:BD690" si="146">LEN(SUBSTITUTE($AU627,".",""))-LEN(SUBSTITUTE($AU627,"'",""))</f>
        <v>0</v>
      </c>
      <c r="BE627" s="47" t="e">
        <f t="shared" ref="BE627:BE690" si="147">FIND("[",$AU627)</f>
        <v>#VALUE!</v>
      </c>
      <c r="BF627" s="47" t="e">
        <f t="shared" ref="BF627:BF690" si="148">FIND("/",$AU627)</f>
        <v>#VALUE!</v>
      </c>
      <c r="BG627" s="47" t="e">
        <f t="shared" ref="BG627:BG690" si="149">FIND("]",$AU627)</f>
        <v>#VALUE!</v>
      </c>
      <c r="BH627" s="47" t="e">
        <f>MATCH($BA627,NoteCommaRef!$B$4:$B$10,0)</f>
        <v>#N/A</v>
      </c>
      <c r="BI627" s="47">
        <f>MATCH($BK627,NoteCommaRef!$H$4:$H$1000,0)</f>
        <v>11</v>
      </c>
      <c r="BJ627" s="47">
        <f>MATCH($BL627,NoteCommaRef!$H$4:$H$1000,0)</f>
        <v>11</v>
      </c>
      <c r="BK627" s="47">
        <f t="shared" si="139"/>
        <v>1</v>
      </c>
      <c r="BL627" s="47">
        <f t="shared" si="140"/>
        <v>1</v>
      </c>
      <c r="BM627" s="48">
        <f ca="1">IF(ISNA($BH627),1,OFFSET(NoteCommaRef!$E$3,$BH627,0))</f>
        <v>1</v>
      </c>
      <c r="BN627" s="48">
        <f t="shared" si="141"/>
        <v>1</v>
      </c>
      <c r="BO627" s="48">
        <f t="shared" si="142"/>
        <v>1</v>
      </c>
      <c r="BP627" s="48">
        <f t="shared" si="143"/>
        <v>1</v>
      </c>
      <c r="BQ627" s="48">
        <f ca="1">IF(ISNA($BI627),1,OFFSET(NoteCommaRef!$K$3,$BI627,0))</f>
        <v>1</v>
      </c>
      <c r="BR627" s="48">
        <f ca="1">IF(ISNA($BJ627),1,OFFSET(NoteCommaRef!$K$3,$BJ627,0))</f>
        <v>1</v>
      </c>
    </row>
    <row r="628" spans="3:70" x14ac:dyDescent="0.2">
      <c r="C628" s="1" t="str">
        <f t="shared" si="96"/>
        <v/>
      </c>
      <c r="D628" s="1" t="str">
        <f t="shared" si="97"/>
        <v/>
      </c>
      <c r="E628" s="1" t="str">
        <f t="shared" si="75"/>
        <v/>
      </c>
      <c r="F628" s="32" t="str">
        <f t="shared" si="76"/>
        <v/>
      </c>
      <c r="G628" s="1" t="str">
        <f t="shared" si="77"/>
        <v/>
      </c>
      <c r="H628" s="1" t="str">
        <f t="shared" si="78"/>
        <v/>
      </c>
      <c r="I628" s="1" t="str">
        <f t="shared" si="79"/>
        <v/>
      </c>
      <c r="J628" s="1" t="str">
        <f t="shared" si="80"/>
        <v/>
      </c>
      <c r="K628" s="1" t="str">
        <f t="shared" si="81"/>
        <v/>
      </c>
      <c r="L628" s="1" t="str">
        <f ca="1">IF(COUNTBLANK($AO628),IF(COUNTBLANK($D628),"",OFFSET(ChannelSetup!$E$6,0,$D628-1)),$AO628)</f>
        <v/>
      </c>
      <c r="M628" s="1" t="str">
        <f ca="1">IF(COUNTBLANK($AP628),IF(COUNTBLANK($D628),"",OFFSET(ChannelSetup!$E$7,0,$D628-1)),$AP628)</f>
        <v/>
      </c>
      <c r="N628" s="1" t="str">
        <f ca="1">IF(COUNTBLANK($D628),"",IF(COUNTBLANK($AI628),OFFSET(ChannelSetup!$E$4,0,$D628-1),$AI628))</f>
        <v/>
      </c>
      <c r="O628" s="1" t="str">
        <f t="shared" si="82"/>
        <v/>
      </c>
      <c r="Q628" s="32">
        <f t="shared" si="98"/>
        <v>6</v>
      </c>
      <c r="R628" s="32">
        <f t="shared" si="99"/>
        <v>3</v>
      </c>
      <c r="S628" s="32">
        <f t="shared" si="100"/>
        <v>3</v>
      </c>
      <c r="T628" s="32">
        <f t="shared" si="101"/>
        <v>2</v>
      </c>
      <c r="U628" s="32">
        <f t="shared" si="102"/>
        <v>2</v>
      </c>
      <c r="V628" s="32">
        <f t="shared" si="103"/>
        <v>2</v>
      </c>
      <c r="W628" s="32">
        <f t="shared" si="104"/>
        <v>2</v>
      </c>
      <c r="X628" s="32">
        <f t="shared" si="105"/>
        <v>2</v>
      </c>
      <c r="Y628" s="32">
        <f t="shared" si="106"/>
        <v>2</v>
      </c>
      <c r="Z628" s="32">
        <f t="shared" si="107"/>
        <v>2</v>
      </c>
      <c r="AA628" s="32">
        <f t="shared" si="108"/>
        <v>2</v>
      </c>
      <c r="AB628" s="32">
        <f t="shared" si="109"/>
        <v>2</v>
      </c>
      <c r="AD628" s="64"/>
      <c r="AE628" s="51"/>
      <c r="AF628" s="51"/>
      <c r="AG628" s="61"/>
      <c r="AH628" s="62"/>
      <c r="AI628" s="61"/>
      <c r="AJ628" s="62"/>
      <c r="AK628" s="61"/>
      <c r="AL628" s="62"/>
      <c r="AM628" s="60"/>
      <c r="AN628" s="60"/>
      <c r="AO628" s="60"/>
      <c r="AP628" s="60"/>
      <c r="AQ628" s="51"/>
      <c r="AT628" s="39" t="str">
        <f t="shared" si="118"/>
        <v/>
      </c>
      <c r="AU628" s="49" t="str">
        <f t="shared" si="119"/>
        <v/>
      </c>
      <c r="AV628" s="41">
        <f t="shared" ca="1" si="144"/>
        <v>256</v>
      </c>
      <c r="AW628" s="40">
        <f t="shared" ca="1" si="138"/>
        <v>1</v>
      </c>
      <c r="AX628" s="41">
        <f t="shared" ca="1" si="122"/>
        <v>0</v>
      </c>
      <c r="AY628" s="41">
        <f t="shared" ca="1" si="123"/>
        <v>0</v>
      </c>
      <c r="AZ628" s="42">
        <f t="shared" ca="1" si="124"/>
        <v>1</v>
      </c>
      <c r="BA628" s="47" t="str">
        <f t="shared" si="125"/>
        <v/>
      </c>
      <c r="BB628" s="47" t="e">
        <f t="shared" si="126"/>
        <v>#VALUE!</v>
      </c>
      <c r="BC628" s="47">
        <f t="shared" si="145"/>
        <v>0</v>
      </c>
      <c r="BD628" s="47">
        <f t="shared" si="146"/>
        <v>0</v>
      </c>
      <c r="BE628" s="47" t="e">
        <f t="shared" si="147"/>
        <v>#VALUE!</v>
      </c>
      <c r="BF628" s="47" t="e">
        <f t="shared" si="148"/>
        <v>#VALUE!</v>
      </c>
      <c r="BG628" s="47" t="e">
        <f t="shared" si="149"/>
        <v>#VALUE!</v>
      </c>
      <c r="BH628" s="47" t="e">
        <f>MATCH($BA628,NoteCommaRef!$B$4:$B$10,0)</f>
        <v>#N/A</v>
      </c>
      <c r="BI628" s="47">
        <f>MATCH($BK628,NoteCommaRef!$H$4:$H$1000,0)</f>
        <v>11</v>
      </c>
      <c r="BJ628" s="47">
        <f>MATCH($BL628,NoteCommaRef!$H$4:$H$1000,0)</f>
        <v>11</v>
      </c>
      <c r="BK628" s="47">
        <f t="shared" si="139"/>
        <v>1</v>
      </c>
      <c r="BL628" s="47">
        <f t="shared" si="140"/>
        <v>1</v>
      </c>
      <c r="BM628" s="48">
        <f ca="1">IF(ISNA($BH628),1,OFFSET(NoteCommaRef!$E$3,$BH628,0))</f>
        <v>1</v>
      </c>
      <c r="BN628" s="48">
        <f t="shared" si="141"/>
        <v>1</v>
      </c>
      <c r="BO628" s="48">
        <f t="shared" si="142"/>
        <v>1</v>
      </c>
      <c r="BP628" s="48">
        <f t="shared" si="143"/>
        <v>1</v>
      </c>
      <c r="BQ628" s="48">
        <f ca="1">IF(ISNA($BI628),1,OFFSET(NoteCommaRef!$K$3,$BI628,0))</f>
        <v>1</v>
      </c>
      <c r="BR628" s="48">
        <f ca="1">IF(ISNA($BJ628),1,OFFSET(NoteCommaRef!$K$3,$BJ628,0))</f>
        <v>1</v>
      </c>
    </row>
    <row r="629" spans="3:70" x14ac:dyDescent="0.2">
      <c r="C629" s="1" t="str">
        <f t="shared" si="96"/>
        <v/>
      </c>
      <c r="D629" s="1" t="str">
        <f t="shared" si="97"/>
        <v/>
      </c>
      <c r="E629" s="1" t="str">
        <f t="shared" ref="E629:E692" si="150">IF(COUNTBLANK($AF629),"",$AF629)</f>
        <v/>
      </c>
      <c r="F629" s="32" t="str">
        <f t="shared" ref="F629:F692" si="151">IF(OR(COUNTBLANK($AG629),$AG629="x"),"",$AV629)</f>
        <v/>
      </c>
      <c r="G629" s="1" t="str">
        <f t="shared" ref="G629:G692" si="152">IF(COUNTBLANK($AH629),"",$AH629)</f>
        <v/>
      </c>
      <c r="H629" s="1" t="str">
        <f t="shared" ref="H629:H692" si="153">IF(COUNTBLANK($AK629),"",$AK629)</f>
        <v/>
      </c>
      <c r="I629" s="1" t="str">
        <f t="shared" ref="I629:I692" si="154">IF(COUNTBLANK($D629),"",IF(COUNTBLANK($AL629),1,$AL629))</f>
        <v/>
      </c>
      <c r="J629" s="1" t="str">
        <f t="shared" ref="J629:J692" si="155">IF(COUNTBLANK($AM629),"",$AM629)</f>
        <v/>
      </c>
      <c r="K629" s="1" t="str">
        <f t="shared" ref="K629:K692" si="156">IF(COUNTBLANK($AN629),"",$AN629)</f>
        <v/>
      </c>
      <c r="L629" s="1" t="str">
        <f ca="1">IF(COUNTBLANK($AO629),IF(COUNTBLANK($D629),"",OFFSET(ChannelSetup!$E$6,0,$D629-1)),$AO629)</f>
        <v/>
      </c>
      <c r="M629" s="1" t="str">
        <f ca="1">IF(COUNTBLANK($AP629),IF(COUNTBLANK($D629),"",OFFSET(ChannelSetup!$E$7,0,$D629-1)),$AP629)</f>
        <v/>
      </c>
      <c r="N629" s="1" t="str">
        <f ca="1">IF(COUNTBLANK($D629),"",IF(COUNTBLANK($AI629),OFFSET(ChannelSetup!$E$4,0,$D629-1),$AI629))</f>
        <v/>
      </c>
      <c r="O629" s="1" t="str">
        <f t="shared" ref="O629:O692" si="157">IF(COUNTBLANK($AJ629),"",$AJ629)</f>
        <v/>
      </c>
      <c r="Q629" s="32">
        <f t="shared" si="98"/>
        <v>6</v>
      </c>
      <c r="R629" s="32">
        <f t="shared" si="99"/>
        <v>3</v>
      </c>
      <c r="S629" s="32">
        <f t="shared" si="100"/>
        <v>3</v>
      </c>
      <c r="T629" s="32">
        <f t="shared" si="101"/>
        <v>2</v>
      </c>
      <c r="U629" s="32">
        <f t="shared" si="102"/>
        <v>2</v>
      </c>
      <c r="V629" s="32">
        <f t="shared" si="103"/>
        <v>2</v>
      </c>
      <c r="W629" s="32">
        <f t="shared" si="104"/>
        <v>2</v>
      </c>
      <c r="X629" s="32">
        <f t="shared" si="105"/>
        <v>2</v>
      </c>
      <c r="Y629" s="32">
        <f t="shared" si="106"/>
        <v>2</v>
      </c>
      <c r="Z629" s="32">
        <f t="shared" si="107"/>
        <v>2</v>
      </c>
      <c r="AA629" s="32">
        <f t="shared" si="108"/>
        <v>2</v>
      </c>
      <c r="AB629" s="32">
        <f t="shared" si="109"/>
        <v>2</v>
      </c>
      <c r="AD629" s="64"/>
      <c r="AE629" s="51"/>
      <c r="AF629" s="51"/>
      <c r="AG629" s="61"/>
      <c r="AH629" s="62"/>
      <c r="AI629" s="61"/>
      <c r="AJ629" s="62"/>
      <c r="AK629" s="61"/>
      <c r="AL629" s="62"/>
      <c r="AM629" s="60"/>
      <c r="AN629" s="60"/>
      <c r="AO629" s="60"/>
      <c r="AP629" s="60"/>
      <c r="AQ629" s="51"/>
      <c r="AT629" s="39" t="str">
        <f t="shared" si="118"/>
        <v/>
      </c>
      <c r="AU629" s="49" t="str">
        <f t="shared" si="119"/>
        <v/>
      </c>
      <c r="AV629" s="41">
        <f t="shared" ca="1" si="144"/>
        <v>256</v>
      </c>
      <c r="AW629" s="40">
        <f t="shared" ca="1" si="138"/>
        <v>1</v>
      </c>
      <c r="AX629" s="41">
        <f t="shared" ca="1" si="122"/>
        <v>0</v>
      </c>
      <c r="AY629" s="41">
        <f t="shared" ca="1" si="123"/>
        <v>0</v>
      </c>
      <c r="AZ629" s="42">
        <f t="shared" ca="1" si="124"/>
        <v>1</v>
      </c>
      <c r="BA629" s="47" t="str">
        <f t="shared" si="125"/>
        <v/>
      </c>
      <c r="BB629" s="47" t="e">
        <f t="shared" si="126"/>
        <v>#VALUE!</v>
      </c>
      <c r="BC629" s="47">
        <f t="shared" si="145"/>
        <v>0</v>
      </c>
      <c r="BD629" s="47">
        <f t="shared" si="146"/>
        <v>0</v>
      </c>
      <c r="BE629" s="47" t="e">
        <f t="shared" si="147"/>
        <v>#VALUE!</v>
      </c>
      <c r="BF629" s="47" t="e">
        <f t="shared" si="148"/>
        <v>#VALUE!</v>
      </c>
      <c r="BG629" s="47" t="e">
        <f t="shared" si="149"/>
        <v>#VALUE!</v>
      </c>
      <c r="BH629" s="47" t="e">
        <f>MATCH($BA629,NoteCommaRef!$B$4:$B$10,0)</f>
        <v>#N/A</v>
      </c>
      <c r="BI629" s="47">
        <f>MATCH($BK629,NoteCommaRef!$H$4:$H$1000,0)</f>
        <v>11</v>
      </c>
      <c r="BJ629" s="47">
        <f>MATCH($BL629,NoteCommaRef!$H$4:$H$1000,0)</f>
        <v>11</v>
      </c>
      <c r="BK629" s="47">
        <f t="shared" si="139"/>
        <v>1</v>
      </c>
      <c r="BL629" s="47">
        <f t="shared" si="140"/>
        <v>1</v>
      </c>
      <c r="BM629" s="48">
        <f ca="1">IF(ISNA($BH629),1,OFFSET(NoteCommaRef!$E$3,$BH629,0))</f>
        <v>1</v>
      </c>
      <c r="BN629" s="48">
        <f t="shared" si="141"/>
        <v>1</v>
      </c>
      <c r="BO629" s="48">
        <f t="shared" si="142"/>
        <v>1</v>
      </c>
      <c r="BP629" s="48">
        <f t="shared" si="143"/>
        <v>1</v>
      </c>
      <c r="BQ629" s="48">
        <f ca="1">IF(ISNA($BI629),1,OFFSET(NoteCommaRef!$K$3,$BI629,0))</f>
        <v>1</v>
      </c>
      <c r="BR629" s="48">
        <f ca="1">IF(ISNA($BJ629),1,OFFSET(NoteCommaRef!$K$3,$BJ629,0))</f>
        <v>1</v>
      </c>
    </row>
    <row r="630" spans="3:70" x14ac:dyDescent="0.2">
      <c r="C630" s="1" t="str">
        <f t="shared" si="96"/>
        <v/>
      </c>
      <c r="D630" s="1" t="str">
        <f t="shared" si="97"/>
        <v/>
      </c>
      <c r="E630" s="1" t="str">
        <f t="shared" si="150"/>
        <v/>
      </c>
      <c r="F630" s="32" t="str">
        <f t="shared" si="151"/>
        <v/>
      </c>
      <c r="G630" s="1" t="str">
        <f t="shared" si="152"/>
        <v/>
      </c>
      <c r="H630" s="1" t="str">
        <f t="shared" si="153"/>
        <v/>
      </c>
      <c r="I630" s="1" t="str">
        <f t="shared" si="154"/>
        <v/>
      </c>
      <c r="J630" s="1" t="str">
        <f t="shared" si="155"/>
        <v/>
      </c>
      <c r="K630" s="1" t="str">
        <f t="shared" si="156"/>
        <v/>
      </c>
      <c r="L630" s="1" t="str">
        <f ca="1">IF(COUNTBLANK($AO630),IF(COUNTBLANK($D630),"",OFFSET(ChannelSetup!$E$6,0,$D630-1)),$AO630)</f>
        <v/>
      </c>
      <c r="M630" s="1" t="str">
        <f ca="1">IF(COUNTBLANK($AP630),IF(COUNTBLANK($D630),"",OFFSET(ChannelSetup!$E$7,0,$D630-1)),$AP630)</f>
        <v/>
      </c>
      <c r="N630" s="1" t="str">
        <f ca="1">IF(COUNTBLANK($D630),"",IF(COUNTBLANK($AI630),OFFSET(ChannelSetup!$E$4,0,$D630-1),$AI630))</f>
        <v/>
      </c>
      <c r="O630" s="1" t="str">
        <f t="shared" si="157"/>
        <v/>
      </c>
      <c r="Q630" s="32">
        <f t="shared" si="98"/>
        <v>6</v>
      </c>
      <c r="R630" s="32">
        <f t="shared" si="99"/>
        <v>3</v>
      </c>
      <c r="S630" s="32">
        <f t="shared" si="100"/>
        <v>3</v>
      </c>
      <c r="T630" s="32">
        <f t="shared" si="101"/>
        <v>2</v>
      </c>
      <c r="U630" s="32">
        <f t="shared" si="102"/>
        <v>2</v>
      </c>
      <c r="V630" s="32">
        <f t="shared" si="103"/>
        <v>2</v>
      </c>
      <c r="W630" s="32">
        <f t="shared" si="104"/>
        <v>2</v>
      </c>
      <c r="X630" s="32">
        <f t="shared" si="105"/>
        <v>2</v>
      </c>
      <c r="Y630" s="32">
        <f t="shared" si="106"/>
        <v>2</v>
      </c>
      <c r="Z630" s="32">
        <f t="shared" si="107"/>
        <v>2</v>
      </c>
      <c r="AA630" s="32">
        <f t="shared" si="108"/>
        <v>2</v>
      </c>
      <c r="AB630" s="32">
        <f t="shared" si="109"/>
        <v>2</v>
      </c>
      <c r="AD630" s="64"/>
      <c r="AE630" s="51"/>
      <c r="AF630" s="51"/>
      <c r="AG630" s="61"/>
      <c r="AH630" s="62"/>
      <c r="AI630" s="61"/>
      <c r="AJ630" s="62"/>
      <c r="AK630" s="61"/>
      <c r="AL630" s="62"/>
      <c r="AM630" s="60"/>
      <c r="AN630" s="60"/>
      <c r="AO630" s="60"/>
      <c r="AP630" s="60"/>
      <c r="AQ630" s="51"/>
      <c r="AT630" s="39" t="str">
        <f t="shared" si="118"/>
        <v/>
      </c>
      <c r="AU630" s="49" t="str">
        <f t="shared" si="119"/>
        <v/>
      </c>
      <c r="AV630" s="41">
        <f t="shared" ca="1" si="144"/>
        <v>256</v>
      </c>
      <c r="AW630" s="40">
        <f t="shared" ca="1" si="138"/>
        <v>1</v>
      </c>
      <c r="AX630" s="41">
        <f t="shared" ca="1" si="122"/>
        <v>0</v>
      </c>
      <c r="AY630" s="41">
        <f t="shared" ca="1" si="123"/>
        <v>0</v>
      </c>
      <c r="AZ630" s="42">
        <f t="shared" ca="1" si="124"/>
        <v>1</v>
      </c>
      <c r="BA630" s="47" t="str">
        <f t="shared" si="125"/>
        <v/>
      </c>
      <c r="BB630" s="47" t="e">
        <f t="shared" si="126"/>
        <v>#VALUE!</v>
      </c>
      <c r="BC630" s="47">
        <f t="shared" si="145"/>
        <v>0</v>
      </c>
      <c r="BD630" s="47">
        <f t="shared" si="146"/>
        <v>0</v>
      </c>
      <c r="BE630" s="47" t="e">
        <f t="shared" si="147"/>
        <v>#VALUE!</v>
      </c>
      <c r="BF630" s="47" t="e">
        <f t="shared" si="148"/>
        <v>#VALUE!</v>
      </c>
      <c r="BG630" s="47" t="e">
        <f t="shared" si="149"/>
        <v>#VALUE!</v>
      </c>
      <c r="BH630" s="47" t="e">
        <f>MATCH($BA630,NoteCommaRef!$B$4:$B$10,0)</f>
        <v>#N/A</v>
      </c>
      <c r="BI630" s="47">
        <f>MATCH($BK630,NoteCommaRef!$H$4:$H$1000,0)</f>
        <v>11</v>
      </c>
      <c r="BJ630" s="47">
        <f>MATCH($BL630,NoteCommaRef!$H$4:$H$1000,0)</f>
        <v>11</v>
      </c>
      <c r="BK630" s="47">
        <f t="shared" si="139"/>
        <v>1</v>
      </c>
      <c r="BL630" s="47">
        <f t="shared" si="140"/>
        <v>1</v>
      </c>
      <c r="BM630" s="48">
        <f ca="1">IF(ISNA($BH630),1,OFFSET(NoteCommaRef!$E$3,$BH630,0))</f>
        <v>1</v>
      </c>
      <c r="BN630" s="48">
        <f t="shared" si="141"/>
        <v>1</v>
      </c>
      <c r="BO630" s="48">
        <f t="shared" si="142"/>
        <v>1</v>
      </c>
      <c r="BP630" s="48">
        <f t="shared" si="143"/>
        <v>1</v>
      </c>
      <c r="BQ630" s="48">
        <f ca="1">IF(ISNA($BI630),1,OFFSET(NoteCommaRef!$K$3,$BI630,0))</f>
        <v>1</v>
      </c>
      <c r="BR630" s="48">
        <f ca="1">IF(ISNA($BJ630),1,OFFSET(NoteCommaRef!$K$3,$BJ630,0))</f>
        <v>1</v>
      </c>
    </row>
    <row r="631" spans="3:70" x14ac:dyDescent="0.2">
      <c r="C631" s="1" t="str">
        <f t="shared" si="96"/>
        <v/>
      </c>
      <c r="D631" s="1" t="str">
        <f t="shared" si="97"/>
        <v/>
      </c>
      <c r="E631" s="1" t="str">
        <f t="shared" si="150"/>
        <v/>
      </c>
      <c r="F631" s="32" t="str">
        <f t="shared" si="151"/>
        <v/>
      </c>
      <c r="G631" s="1" t="str">
        <f t="shared" si="152"/>
        <v/>
      </c>
      <c r="H631" s="1" t="str">
        <f t="shared" si="153"/>
        <v/>
      </c>
      <c r="I631" s="1" t="str">
        <f t="shared" si="154"/>
        <v/>
      </c>
      <c r="J631" s="1" t="str">
        <f t="shared" si="155"/>
        <v/>
      </c>
      <c r="K631" s="1" t="str">
        <f t="shared" si="156"/>
        <v/>
      </c>
      <c r="L631" s="1" t="str">
        <f ca="1">IF(COUNTBLANK($AO631),IF(COUNTBLANK($D631),"",OFFSET(ChannelSetup!$E$6,0,$D631-1)),$AO631)</f>
        <v/>
      </c>
      <c r="M631" s="1" t="str">
        <f ca="1">IF(COUNTBLANK($AP631),IF(COUNTBLANK($D631),"",OFFSET(ChannelSetup!$E$7,0,$D631-1)),$AP631)</f>
        <v/>
      </c>
      <c r="N631" s="1" t="str">
        <f ca="1">IF(COUNTBLANK($D631),"",IF(COUNTBLANK($AI631),OFFSET(ChannelSetup!$E$4,0,$D631-1),$AI631))</f>
        <v/>
      </c>
      <c r="O631" s="1" t="str">
        <f t="shared" si="157"/>
        <v/>
      </c>
      <c r="Q631" s="32">
        <f t="shared" si="98"/>
        <v>6</v>
      </c>
      <c r="R631" s="32">
        <f t="shared" si="99"/>
        <v>3</v>
      </c>
      <c r="S631" s="32">
        <f t="shared" si="100"/>
        <v>3</v>
      </c>
      <c r="T631" s="32">
        <f t="shared" si="101"/>
        <v>2</v>
      </c>
      <c r="U631" s="32">
        <f t="shared" si="102"/>
        <v>2</v>
      </c>
      <c r="V631" s="32">
        <f t="shared" si="103"/>
        <v>2</v>
      </c>
      <c r="W631" s="32">
        <f t="shared" si="104"/>
        <v>2</v>
      </c>
      <c r="X631" s="32">
        <f t="shared" si="105"/>
        <v>2</v>
      </c>
      <c r="Y631" s="32">
        <f t="shared" si="106"/>
        <v>2</v>
      </c>
      <c r="Z631" s="32">
        <f t="shared" si="107"/>
        <v>2</v>
      </c>
      <c r="AA631" s="32">
        <f t="shared" si="108"/>
        <v>2</v>
      </c>
      <c r="AB631" s="32">
        <f t="shared" si="109"/>
        <v>2</v>
      </c>
      <c r="AD631" s="64"/>
      <c r="AE631" s="51"/>
      <c r="AF631" s="51"/>
      <c r="AG631" s="61"/>
      <c r="AH631" s="62"/>
      <c r="AI631" s="61"/>
      <c r="AJ631" s="62"/>
      <c r="AK631" s="61"/>
      <c r="AL631" s="62"/>
      <c r="AM631" s="60"/>
      <c r="AN631" s="60"/>
      <c r="AO631" s="60"/>
      <c r="AP631" s="60"/>
      <c r="AQ631" s="51"/>
      <c r="AT631" s="39" t="str">
        <f t="shared" si="118"/>
        <v/>
      </c>
      <c r="AU631" s="49" t="str">
        <f t="shared" si="119"/>
        <v/>
      </c>
      <c r="AV631" s="41">
        <f t="shared" ca="1" si="144"/>
        <v>256</v>
      </c>
      <c r="AW631" s="40">
        <f t="shared" ca="1" si="138"/>
        <v>1</v>
      </c>
      <c r="AX631" s="41">
        <f t="shared" ca="1" si="122"/>
        <v>0</v>
      </c>
      <c r="AY631" s="41">
        <f t="shared" ca="1" si="123"/>
        <v>0</v>
      </c>
      <c r="AZ631" s="42">
        <f t="shared" ca="1" si="124"/>
        <v>1</v>
      </c>
      <c r="BA631" s="47" t="str">
        <f t="shared" si="125"/>
        <v/>
      </c>
      <c r="BB631" s="47" t="e">
        <f t="shared" si="126"/>
        <v>#VALUE!</v>
      </c>
      <c r="BC631" s="47">
        <f t="shared" si="145"/>
        <v>0</v>
      </c>
      <c r="BD631" s="47">
        <f t="shared" si="146"/>
        <v>0</v>
      </c>
      <c r="BE631" s="47" t="e">
        <f t="shared" si="147"/>
        <v>#VALUE!</v>
      </c>
      <c r="BF631" s="47" t="e">
        <f t="shared" si="148"/>
        <v>#VALUE!</v>
      </c>
      <c r="BG631" s="47" t="e">
        <f t="shared" si="149"/>
        <v>#VALUE!</v>
      </c>
      <c r="BH631" s="47" t="e">
        <f>MATCH($BA631,NoteCommaRef!$B$4:$B$10,0)</f>
        <v>#N/A</v>
      </c>
      <c r="BI631" s="47">
        <f>MATCH($BK631,NoteCommaRef!$H$4:$H$1000,0)</f>
        <v>11</v>
      </c>
      <c r="BJ631" s="47">
        <f>MATCH($BL631,NoteCommaRef!$H$4:$H$1000,0)</f>
        <v>11</v>
      </c>
      <c r="BK631" s="47">
        <f t="shared" si="139"/>
        <v>1</v>
      </c>
      <c r="BL631" s="47">
        <f t="shared" si="140"/>
        <v>1</v>
      </c>
      <c r="BM631" s="48">
        <f ca="1">IF(ISNA($BH631),1,OFFSET(NoteCommaRef!$E$3,$BH631,0))</f>
        <v>1</v>
      </c>
      <c r="BN631" s="48">
        <f t="shared" si="141"/>
        <v>1</v>
      </c>
      <c r="BO631" s="48">
        <f t="shared" si="142"/>
        <v>1</v>
      </c>
      <c r="BP631" s="48">
        <f t="shared" si="143"/>
        <v>1</v>
      </c>
      <c r="BQ631" s="48">
        <f ca="1">IF(ISNA($BI631),1,OFFSET(NoteCommaRef!$K$3,$BI631,0))</f>
        <v>1</v>
      </c>
      <c r="BR631" s="48">
        <f ca="1">IF(ISNA($BJ631),1,OFFSET(NoteCommaRef!$K$3,$BJ631,0))</f>
        <v>1</v>
      </c>
    </row>
    <row r="632" spans="3:70" x14ac:dyDescent="0.2">
      <c r="C632" s="1" t="str">
        <f t="shared" si="96"/>
        <v/>
      </c>
      <c r="D632" s="1" t="str">
        <f t="shared" si="97"/>
        <v/>
      </c>
      <c r="E632" s="1" t="str">
        <f t="shared" si="150"/>
        <v/>
      </c>
      <c r="F632" s="32" t="str">
        <f t="shared" si="151"/>
        <v/>
      </c>
      <c r="G632" s="1" t="str">
        <f t="shared" si="152"/>
        <v/>
      </c>
      <c r="H632" s="1" t="str">
        <f t="shared" si="153"/>
        <v/>
      </c>
      <c r="I632" s="1" t="str">
        <f t="shared" si="154"/>
        <v/>
      </c>
      <c r="J632" s="1" t="str">
        <f t="shared" si="155"/>
        <v/>
      </c>
      <c r="K632" s="1" t="str">
        <f t="shared" si="156"/>
        <v/>
      </c>
      <c r="L632" s="1" t="str">
        <f ca="1">IF(COUNTBLANK($AO632),IF(COUNTBLANK($D632),"",OFFSET(ChannelSetup!$E$6,0,$D632-1)),$AO632)</f>
        <v/>
      </c>
      <c r="M632" s="1" t="str">
        <f ca="1">IF(COUNTBLANK($AP632),IF(COUNTBLANK($D632),"",OFFSET(ChannelSetup!$E$7,0,$D632-1)),$AP632)</f>
        <v/>
      </c>
      <c r="N632" s="1" t="str">
        <f ca="1">IF(COUNTBLANK($D632),"",IF(COUNTBLANK($AI632),OFFSET(ChannelSetup!$E$4,0,$D632-1),$AI632))</f>
        <v/>
      </c>
      <c r="O632" s="1" t="str">
        <f t="shared" si="157"/>
        <v/>
      </c>
      <c r="Q632" s="32">
        <f t="shared" si="98"/>
        <v>6</v>
      </c>
      <c r="R632" s="32">
        <f t="shared" si="99"/>
        <v>3</v>
      </c>
      <c r="S632" s="32">
        <f t="shared" si="100"/>
        <v>3</v>
      </c>
      <c r="T632" s="32">
        <f t="shared" si="101"/>
        <v>2</v>
      </c>
      <c r="U632" s="32">
        <f t="shared" si="102"/>
        <v>2</v>
      </c>
      <c r="V632" s="32">
        <f t="shared" si="103"/>
        <v>2</v>
      </c>
      <c r="W632" s="32">
        <f t="shared" si="104"/>
        <v>2</v>
      </c>
      <c r="X632" s="32">
        <f t="shared" si="105"/>
        <v>2</v>
      </c>
      <c r="Y632" s="32">
        <f t="shared" si="106"/>
        <v>2</v>
      </c>
      <c r="Z632" s="32">
        <f t="shared" si="107"/>
        <v>2</v>
      </c>
      <c r="AA632" s="32">
        <f t="shared" si="108"/>
        <v>2</v>
      </c>
      <c r="AB632" s="32">
        <f t="shared" si="109"/>
        <v>2</v>
      </c>
      <c r="AD632" s="64"/>
      <c r="AE632" s="51"/>
      <c r="AF632" s="51"/>
      <c r="AG632" s="61"/>
      <c r="AH632" s="62"/>
      <c r="AI632" s="61"/>
      <c r="AJ632" s="62"/>
      <c r="AK632" s="61"/>
      <c r="AL632" s="62"/>
      <c r="AM632" s="60"/>
      <c r="AN632" s="60"/>
      <c r="AO632" s="60"/>
      <c r="AP632" s="60"/>
      <c r="AQ632" s="51"/>
      <c r="AT632" s="39" t="str">
        <f t="shared" si="118"/>
        <v/>
      </c>
      <c r="AU632" s="49" t="str">
        <f t="shared" si="119"/>
        <v/>
      </c>
      <c r="AV632" s="41">
        <f t="shared" ca="1" si="144"/>
        <v>256</v>
      </c>
      <c r="AW632" s="40">
        <f t="shared" ca="1" si="138"/>
        <v>1</v>
      </c>
      <c r="AX632" s="41">
        <f t="shared" ca="1" si="122"/>
        <v>0</v>
      </c>
      <c r="AY632" s="41">
        <f t="shared" ca="1" si="123"/>
        <v>0</v>
      </c>
      <c r="AZ632" s="42">
        <f t="shared" ca="1" si="124"/>
        <v>1</v>
      </c>
      <c r="BA632" s="47" t="str">
        <f t="shared" si="125"/>
        <v/>
      </c>
      <c r="BB632" s="47" t="e">
        <f t="shared" si="126"/>
        <v>#VALUE!</v>
      </c>
      <c r="BC632" s="47">
        <f t="shared" si="145"/>
        <v>0</v>
      </c>
      <c r="BD632" s="47">
        <f t="shared" si="146"/>
        <v>0</v>
      </c>
      <c r="BE632" s="47" t="e">
        <f t="shared" si="147"/>
        <v>#VALUE!</v>
      </c>
      <c r="BF632" s="47" t="e">
        <f t="shared" si="148"/>
        <v>#VALUE!</v>
      </c>
      <c r="BG632" s="47" t="e">
        <f t="shared" si="149"/>
        <v>#VALUE!</v>
      </c>
      <c r="BH632" s="47" t="e">
        <f>MATCH($BA632,NoteCommaRef!$B$4:$B$10,0)</f>
        <v>#N/A</v>
      </c>
      <c r="BI632" s="47">
        <f>MATCH($BK632,NoteCommaRef!$H$4:$H$1000,0)</f>
        <v>11</v>
      </c>
      <c r="BJ632" s="47">
        <f>MATCH($BL632,NoteCommaRef!$H$4:$H$1000,0)</f>
        <v>11</v>
      </c>
      <c r="BK632" s="47">
        <f t="shared" si="139"/>
        <v>1</v>
      </c>
      <c r="BL632" s="47">
        <f t="shared" si="140"/>
        <v>1</v>
      </c>
      <c r="BM632" s="48">
        <f ca="1">IF(ISNA($BH632),1,OFFSET(NoteCommaRef!$E$3,$BH632,0))</f>
        <v>1</v>
      </c>
      <c r="BN632" s="48">
        <f t="shared" si="141"/>
        <v>1</v>
      </c>
      <c r="BO632" s="48">
        <f t="shared" si="142"/>
        <v>1</v>
      </c>
      <c r="BP632" s="48">
        <f t="shared" si="143"/>
        <v>1</v>
      </c>
      <c r="BQ632" s="48">
        <f ca="1">IF(ISNA($BI632),1,OFFSET(NoteCommaRef!$K$3,$BI632,0))</f>
        <v>1</v>
      </c>
      <c r="BR632" s="48">
        <f ca="1">IF(ISNA($BJ632),1,OFFSET(NoteCommaRef!$K$3,$BJ632,0))</f>
        <v>1</v>
      </c>
    </row>
    <row r="633" spans="3:70" x14ac:dyDescent="0.2">
      <c r="C633" s="1" t="str">
        <f t="shared" si="96"/>
        <v/>
      </c>
      <c r="D633" s="1" t="str">
        <f t="shared" si="97"/>
        <v/>
      </c>
      <c r="E633" s="1" t="str">
        <f t="shared" si="150"/>
        <v/>
      </c>
      <c r="F633" s="32" t="str">
        <f t="shared" si="151"/>
        <v/>
      </c>
      <c r="G633" s="1" t="str">
        <f t="shared" si="152"/>
        <v/>
      </c>
      <c r="H633" s="1" t="str">
        <f t="shared" si="153"/>
        <v/>
      </c>
      <c r="I633" s="1" t="str">
        <f t="shared" si="154"/>
        <v/>
      </c>
      <c r="J633" s="1" t="str">
        <f t="shared" si="155"/>
        <v/>
      </c>
      <c r="K633" s="1" t="str">
        <f t="shared" si="156"/>
        <v/>
      </c>
      <c r="L633" s="1" t="str">
        <f ca="1">IF(COUNTBLANK($AO633),IF(COUNTBLANK($D633),"",OFFSET(ChannelSetup!$E$6,0,$D633-1)),$AO633)</f>
        <v/>
      </c>
      <c r="M633" s="1" t="str">
        <f ca="1">IF(COUNTBLANK($AP633),IF(COUNTBLANK($D633),"",OFFSET(ChannelSetup!$E$7,0,$D633-1)),$AP633)</f>
        <v/>
      </c>
      <c r="N633" s="1" t="str">
        <f ca="1">IF(COUNTBLANK($D633),"",IF(COUNTBLANK($AI633),OFFSET(ChannelSetup!$E$4,0,$D633-1),$AI633))</f>
        <v/>
      </c>
      <c r="O633" s="1" t="str">
        <f t="shared" si="157"/>
        <v/>
      </c>
      <c r="Q633" s="32">
        <f t="shared" si="98"/>
        <v>6</v>
      </c>
      <c r="R633" s="32">
        <f t="shared" si="99"/>
        <v>3</v>
      </c>
      <c r="S633" s="32">
        <f t="shared" si="100"/>
        <v>3</v>
      </c>
      <c r="T633" s="32">
        <f t="shared" si="101"/>
        <v>2</v>
      </c>
      <c r="U633" s="32">
        <f t="shared" si="102"/>
        <v>2</v>
      </c>
      <c r="V633" s="32">
        <f t="shared" si="103"/>
        <v>2</v>
      </c>
      <c r="W633" s="32">
        <f t="shared" si="104"/>
        <v>2</v>
      </c>
      <c r="X633" s="32">
        <f t="shared" si="105"/>
        <v>2</v>
      </c>
      <c r="Y633" s="32">
        <f t="shared" si="106"/>
        <v>2</v>
      </c>
      <c r="Z633" s="32">
        <f t="shared" si="107"/>
        <v>2</v>
      </c>
      <c r="AA633" s="32">
        <f t="shared" si="108"/>
        <v>2</v>
      </c>
      <c r="AB633" s="32">
        <f t="shared" si="109"/>
        <v>2</v>
      </c>
      <c r="AD633" s="64"/>
      <c r="AE633" s="51"/>
      <c r="AF633" s="51"/>
      <c r="AG633" s="61"/>
      <c r="AH633" s="62"/>
      <c r="AI633" s="61"/>
      <c r="AJ633" s="62"/>
      <c r="AK633" s="61"/>
      <c r="AL633" s="62"/>
      <c r="AM633" s="60"/>
      <c r="AN633" s="60"/>
      <c r="AO633" s="60"/>
      <c r="AP633" s="60"/>
      <c r="AQ633" s="51"/>
      <c r="AT633" s="39" t="str">
        <f t="shared" si="118"/>
        <v/>
      </c>
      <c r="AU633" s="49" t="str">
        <f t="shared" si="119"/>
        <v/>
      </c>
      <c r="AV633" s="41">
        <f t="shared" ca="1" si="144"/>
        <v>256</v>
      </c>
      <c r="AW633" s="40">
        <f t="shared" ca="1" si="138"/>
        <v>1</v>
      </c>
      <c r="AX633" s="41">
        <f t="shared" ca="1" si="122"/>
        <v>0</v>
      </c>
      <c r="AY633" s="41">
        <f t="shared" ca="1" si="123"/>
        <v>0</v>
      </c>
      <c r="AZ633" s="42">
        <f t="shared" ca="1" si="124"/>
        <v>1</v>
      </c>
      <c r="BA633" s="47" t="str">
        <f t="shared" si="125"/>
        <v/>
      </c>
      <c r="BB633" s="47" t="e">
        <f t="shared" si="126"/>
        <v>#VALUE!</v>
      </c>
      <c r="BC633" s="47">
        <f t="shared" si="145"/>
        <v>0</v>
      </c>
      <c r="BD633" s="47">
        <f t="shared" si="146"/>
        <v>0</v>
      </c>
      <c r="BE633" s="47" t="e">
        <f t="shared" si="147"/>
        <v>#VALUE!</v>
      </c>
      <c r="BF633" s="47" t="e">
        <f t="shared" si="148"/>
        <v>#VALUE!</v>
      </c>
      <c r="BG633" s="47" t="e">
        <f t="shared" si="149"/>
        <v>#VALUE!</v>
      </c>
      <c r="BH633" s="47" t="e">
        <f>MATCH($BA633,NoteCommaRef!$B$4:$B$10,0)</f>
        <v>#N/A</v>
      </c>
      <c r="BI633" s="47">
        <f>MATCH($BK633,NoteCommaRef!$H$4:$H$1000,0)</f>
        <v>11</v>
      </c>
      <c r="BJ633" s="47">
        <f>MATCH($BL633,NoteCommaRef!$H$4:$H$1000,0)</f>
        <v>11</v>
      </c>
      <c r="BK633" s="47">
        <f t="shared" si="139"/>
        <v>1</v>
      </c>
      <c r="BL633" s="47">
        <f t="shared" si="140"/>
        <v>1</v>
      </c>
      <c r="BM633" s="48">
        <f ca="1">IF(ISNA($BH633),1,OFFSET(NoteCommaRef!$E$3,$BH633,0))</f>
        <v>1</v>
      </c>
      <c r="BN633" s="48">
        <f t="shared" si="141"/>
        <v>1</v>
      </c>
      <c r="BO633" s="48">
        <f t="shared" si="142"/>
        <v>1</v>
      </c>
      <c r="BP633" s="48">
        <f t="shared" si="143"/>
        <v>1</v>
      </c>
      <c r="BQ633" s="48">
        <f ca="1">IF(ISNA($BI633),1,OFFSET(NoteCommaRef!$K$3,$BI633,0))</f>
        <v>1</v>
      </c>
      <c r="BR633" s="48">
        <f ca="1">IF(ISNA($BJ633),1,OFFSET(NoteCommaRef!$K$3,$BJ633,0))</f>
        <v>1</v>
      </c>
    </row>
    <row r="634" spans="3:70" x14ac:dyDescent="0.2">
      <c r="C634" s="1" t="str">
        <f t="shared" si="96"/>
        <v/>
      </c>
      <c r="D634" s="1" t="str">
        <f t="shared" si="97"/>
        <v/>
      </c>
      <c r="E634" s="1" t="str">
        <f t="shared" si="150"/>
        <v/>
      </c>
      <c r="F634" s="32" t="str">
        <f t="shared" si="151"/>
        <v/>
      </c>
      <c r="G634" s="1" t="str">
        <f t="shared" si="152"/>
        <v/>
      </c>
      <c r="H634" s="1" t="str">
        <f t="shared" si="153"/>
        <v/>
      </c>
      <c r="I634" s="1" t="str">
        <f t="shared" si="154"/>
        <v/>
      </c>
      <c r="J634" s="1" t="str">
        <f t="shared" si="155"/>
        <v/>
      </c>
      <c r="K634" s="1" t="str">
        <f t="shared" si="156"/>
        <v/>
      </c>
      <c r="L634" s="1" t="str">
        <f ca="1">IF(COUNTBLANK($AO634),IF(COUNTBLANK($D634),"",OFFSET(ChannelSetup!$E$6,0,$D634-1)),$AO634)</f>
        <v/>
      </c>
      <c r="M634" s="1" t="str">
        <f ca="1">IF(COUNTBLANK($AP634),IF(COUNTBLANK($D634),"",OFFSET(ChannelSetup!$E$7,0,$D634-1)),$AP634)</f>
        <v/>
      </c>
      <c r="N634" s="1" t="str">
        <f ca="1">IF(COUNTBLANK($D634),"",IF(COUNTBLANK($AI634),OFFSET(ChannelSetup!$E$4,0,$D634-1),$AI634))</f>
        <v/>
      </c>
      <c r="O634" s="1" t="str">
        <f t="shared" si="157"/>
        <v/>
      </c>
      <c r="Q634" s="32">
        <f t="shared" si="98"/>
        <v>6</v>
      </c>
      <c r="R634" s="32">
        <f t="shared" si="99"/>
        <v>3</v>
      </c>
      <c r="S634" s="32">
        <f t="shared" si="100"/>
        <v>3</v>
      </c>
      <c r="T634" s="32">
        <f t="shared" si="101"/>
        <v>2</v>
      </c>
      <c r="U634" s="32">
        <f t="shared" si="102"/>
        <v>2</v>
      </c>
      <c r="V634" s="32">
        <f t="shared" si="103"/>
        <v>2</v>
      </c>
      <c r="W634" s="32">
        <f t="shared" si="104"/>
        <v>2</v>
      </c>
      <c r="X634" s="32">
        <f t="shared" si="105"/>
        <v>2</v>
      </c>
      <c r="Y634" s="32">
        <f t="shared" si="106"/>
        <v>2</v>
      </c>
      <c r="Z634" s="32">
        <f t="shared" si="107"/>
        <v>2</v>
      </c>
      <c r="AA634" s="32">
        <f t="shared" si="108"/>
        <v>2</v>
      </c>
      <c r="AB634" s="32">
        <f t="shared" si="109"/>
        <v>2</v>
      </c>
      <c r="AD634" s="64"/>
      <c r="AE634" s="51"/>
      <c r="AF634" s="51"/>
      <c r="AG634" s="61"/>
      <c r="AH634" s="62"/>
      <c r="AI634" s="61"/>
      <c r="AJ634" s="62"/>
      <c r="AK634" s="61"/>
      <c r="AL634" s="62"/>
      <c r="AM634" s="60"/>
      <c r="AN634" s="60"/>
      <c r="AO634" s="60"/>
      <c r="AP634" s="60"/>
      <c r="AQ634" s="51"/>
      <c r="AT634" s="39" t="str">
        <f t="shared" si="118"/>
        <v/>
      </c>
      <c r="AU634" s="49" t="str">
        <f t="shared" si="119"/>
        <v/>
      </c>
      <c r="AV634" s="41">
        <f t="shared" ca="1" si="144"/>
        <v>256</v>
      </c>
      <c r="AW634" s="40">
        <f t="shared" ca="1" si="138"/>
        <v>1</v>
      </c>
      <c r="AX634" s="41">
        <f t="shared" ca="1" si="122"/>
        <v>0</v>
      </c>
      <c r="AY634" s="41">
        <f t="shared" ca="1" si="123"/>
        <v>0</v>
      </c>
      <c r="AZ634" s="42">
        <f t="shared" ca="1" si="124"/>
        <v>1</v>
      </c>
      <c r="BA634" s="47" t="str">
        <f t="shared" si="125"/>
        <v/>
      </c>
      <c r="BB634" s="47" t="e">
        <f t="shared" si="126"/>
        <v>#VALUE!</v>
      </c>
      <c r="BC634" s="47">
        <f t="shared" si="145"/>
        <v>0</v>
      </c>
      <c r="BD634" s="47">
        <f t="shared" si="146"/>
        <v>0</v>
      </c>
      <c r="BE634" s="47" t="e">
        <f t="shared" si="147"/>
        <v>#VALUE!</v>
      </c>
      <c r="BF634" s="47" t="e">
        <f t="shared" si="148"/>
        <v>#VALUE!</v>
      </c>
      <c r="BG634" s="47" t="e">
        <f t="shared" si="149"/>
        <v>#VALUE!</v>
      </c>
      <c r="BH634" s="47" t="e">
        <f>MATCH($BA634,NoteCommaRef!$B$4:$B$10,0)</f>
        <v>#N/A</v>
      </c>
      <c r="BI634" s="47">
        <f>MATCH($BK634,NoteCommaRef!$H$4:$H$1000,0)</f>
        <v>11</v>
      </c>
      <c r="BJ634" s="47">
        <f>MATCH($BL634,NoteCommaRef!$H$4:$H$1000,0)</f>
        <v>11</v>
      </c>
      <c r="BK634" s="47">
        <f t="shared" si="139"/>
        <v>1</v>
      </c>
      <c r="BL634" s="47">
        <f t="shared" si="140"/>
        <v>1</v>
      </c>
      <c r="BM634" s="48">
        <f ca="1">IF(ISNA($BH634),1,OFFSET(NoteCommaRef!$E$3,$BH634,0))</f>
        <v>1</v>
      </c>
      <c r="BN634" s="48">
        <f t="shared" si="141"/>
        <v>1</v>
      </c>
      <c r="BO634" s="48">
        <f t="shared" si="142"/>
        <v>1</v>
      </c>
      <c r="BP634" s="48">
        <f t="shared" si="143"/>
        <v>1</v>
      </c>
      <c r="BQ634" s="48">
        <f ca="1">IF(ISNA($BI634),1,OFFSET(NoteCommaRef!$K$3,$BI634,0))</f>
        <v>1</v>
      </c>
      <c r="BR634" s="48">
        <f ca="1">IF(ISNA($BJ634),1,OFFSET(NoteCommaRef!$K$3,$BJ634,0))</f>
        <v>1</v>
      </c>
    </row>
    <row r="635" spans="3:70" x14ac:dyDescent="0.2">
      <c r="C635" s="1" t="str">
        <f t="shared" si="96"/>
        <v/>
      </c>
      <c r="D635" s="1" t="str">
        <f t="shared" si="97"/>
        <v/>
      </c>
      <c r="E635" s="1" t="str">
        <f t="shared" si="150"/>
        <v/>
      </c>
      <c r="F635" s="32" t="str">
        <f t="shared" si="151"/>
        <v/>
      </c>
      <c r="G635" s="1" t="str">
        <f t="shared" si="152"/>
        <v/>
      </c>
      <c r="H635" s="1" t="str">
        <f t="shared" si="153"/>
        <v/>
      </c>
      <c r="I635" s="1" t="str">
        <f t="shared" si="154"/>
        <v/>
      </c>
      <c r="J635" s="1" t="str">
        <f t="shared" si="155"/>
        <v/>
      </c>
      <c r="K635" s="1" t="str">
        <f t="shared" si="156"/>
        <v/>
      </c>
      <c r="L635" s="1" t="str">
        <f ca="1">IF(COUNTBLANK($AO635),IF(COUNTBLANK($D635),"",OFFSET(ChannelSetup!$E$6,0,$D635-1)),$AO635)</f>
        <v/>
      </c>
      <c r="M635" s="1" t="str">
        <f ca="1">IF(COUNTBLANK($AP635),IF(COUNTBLANK($D635),"",OFFSET(ChannelSetup!$E$7,0,$D635-1)),$AP635)</f>
        <v/>
      </c>
      <c r="N635" s="1" t="str">
        <f ca="1">IF(COUNTBLANK($D635),"",IF(COUNTBLANK($AI635),OFFSET(ChannelSetup!$E$4,0,$D635-1),$AI635))</f>
        <v/>
      </c>
      <c r="O635" s="1" t="str">
        <f t="shared" si="157"/>
        <v/>
      </c>
      <c r="Q635" s="32">
        <f t="shared" si="98"/>
        <v>6</v>
      </c>
      <c r="R635" s="32">
        <f t="shared" si="99"/>
        <v>3</v>
      </c>
      <c r="S635" s="32">
        <f t="shared" si="100"/>
        <v>3</v>
      </c>
      <c r="T635" s="32">
        <f t="shared" si="101"/>
        <v>2</v>
      </c>
      <c r="U635" s="32">
        <f t="shared" si="102"/>
        <v>2</v>
      </c>
      <c r="V635" s="32">
        <f t="shared" si="103"/>
        <v>2</v>
      </c>
      <c r="W635" s="32">
        <f t="shared" si="104"/>
        <v>2</v>
      </c>
      <c r="X635" s="32">
        <f t="shared" si="105"/>
        <v>2</v>
      </c>
      <c r="Y635" s="32">
        <f t="shared" si="106"/>
        <v>2</v>
      </c>
      <c r="Z635" s="32">
        <f t="shared" si="107"/>
        <v>2</v>
      </c>
      <c r="AA635" s="32">
        <f t="shared" si="108"/>
        <v>2</v>
      </c>
      <c r="AB635" s="32">
        <f t="shared" si="109"/>
        <v>2</v>
      </c>
      <c r="AD635" s="64"/>
      <c r="AE635" s="51"/>
      <c r="AF635" s="51"/>
      <c r="AG635" s="61"/>
      <c r="AH635" s="62"/>
      <c r="AI635" s="61"/>
      <c r="AJ635" s="62"/>
      <c r="AK635" s="61"/>
      <c r="AL635" s="62"/>
      <c r="AM635" s="60"/>
      <c r="AN635" s="60"/>
      <c r="AO635" s="60"/>
      <c r="AP635" s="60"/>
      <c r="AQ635" s="51"/>
      <c r="AT635" s="39" t="str">
        <f t="shared" si="118"/>
        <v/>
      </c>
      <c r="AU635" s="49" t="str">
        <f t="shared" si="119"/>
        <v/>
      </c>
      <c r="AV635" s="41">
        <f t="shared" ca="1" si="144"/>
        <v>256</v>
      </c>
      <c r="AW635" s="40">
        <f t="shared" ca="1" si="138"/>
        <v>1</v>
      </c>
      <c r="AX635" s="41">
        <f t="shared" ca="1" si="122"/>
        <v>0</v>
      </c>
      <c r="AY635" s="41">
        <f t="shared" ca="1" si="123"/>
        <v>0</v>
      </c>
      <c r="AZ635" s="42">
        <f t="shared" ca="1" si="124"/>
        <v>1</v>
      </c>
      <c r="BA635" s="47" t="str">
        <f t="shared" si="125"/>
        <v/>
      </c>
      <c r="BB635" s="47" t="e">
        <f t="shared" si="126"/>
        <v>#VALUE!</v>
      </c>
      <c r="BC635" s="47">
        <f t="shared" si="145"/>
        <v>0</v>
      </c>
      <c r="BD635" s="47">
        <f t="shared" si="146"/>
        <v>0</v>
      </c>
      <c r="BE635" s="47" t="e">
        <f t="shared" si="147"/>
        <v>#VALUE!</v>
      </c>
      <c r="BF635" s="47" t="e">
        <f t="shared" si="148"/>
        <v>#VALUE!</v>
      </c>
      <c r="BG635" s="47" t="e">
        <f t="shared" si="149"/>
        <v>#VALUE!</v>
      </c>
      <c r="BH635" s="47" t="e">
        <f>MATCH($BA635,NoteCommaRef!$B$4:$B$10,0)</f>
        <v>#N/A</v>
      </c>
      <c r="BI635" s="47">
        <f>MATCH($BK635,NoteCommaRef!$H$4:$H$1000,0)</f>
        <v>11</v>
      </c>
      <c r="BJ635" s="47">
        <f>MATCH($BL635,NoteCommaRef!$H$4:$H$1000,0)</f>
        <v>11</v>
      </c>
      <c r="BK635" s="47">
        <f t="shared" si="139"/>
        <v>1</v>
      </c>
      <c r="BL635" s="47">
        <f t="shared" si="140"/>
        <v>1</v>
      </c>
      <c r="BM635" s="48">
        <f ca="1">IF(ISNA($BH635),1,OFFSET(NoteCommaRef!$E$3,$BH635,0))</f>
        <v>1</v>
      </c>
      <c r="BN635" s="48">
        <f t="shared" si="141"/>
        <v>1</v>
      </c>
      <c r="BO635" s="48">
        <f t="shared" si="142"/>
        <v>1</v>
      </c>
      <c r="BP635" s="48">
        <f t="shared" si="143"/>
        <v>1</v>
      </c>
      <c r="BQ635" s="48">
        <f ca="1">IF(ISNA($BI635),1,OFFSET(NoteCommaRef!$K$3,$BI635,0))</f>
        <v>1</v>
      </c>
      <c r="BR635" s="48">
        <f ca="1">IF(ISNA($BJ635),1,OFFSET(NoteCommaRef!$K$3,$BJ635,0))</f>
        <v>1</v>
      </c>
    </row>
    <row r="636" spans="3:70" x14ac:dyDescent="0.2">
      <c r="C636" s="1" t="str">
        <f t="shared" si="96"/>
        <v/>
      </c>
      <c r="D636" s="1" t="str">
        <f t="shared" si="97"/>
        <v/>
      </c>
      <c r="E636" s="1" t="str">
        <f t="shared" si="150"/>
        <v/>
      </c>
      <c r="F636" s="32" t="str">
        <f t="shared" si="151"/>
        <v/>
      </c>
      <c r="G636" s="1" t="str">
        <f t="shared" si="152"/>
        <v/>
      </c>
      <c r="H636" s="1" t="str">
        <f t="shared" si="153"/>
        <v/>
      </c>
      <c r="I636" s="1" t="str">
        <f t="shared" si="154"/>
        <v/>
      </c>
      <c r="J636" s="1" t="str">
        <f t="shared" si="155"/>
        <v/>
      </c>
      <c r="K636" s="1" t="str">
        <f t="shared" si="156"/>
        <v/>
      </c>
      <c r="L636" s="1" t="str">
        <f ca="1">IF(COUNTBLANK($AO636),IF(COUNTBLANK($D636),"",OFFSET(ChannelSetup!$E$6,0,$D636-1)),$AO636)</f>
        <v/>
      </c>
      <c r="M636" s="1" t="str">
        <f ca="1">IF(COUNTBLANK($AP636),IF(COUNTBLANK($D636),"",OFFSET(ChannelSetup!$E$7,0,$D636-1)),$AP636)</f>
        <v/>
      </c>
      <c r="N636" s="1" t="str">
        <f ca="1">IF(COUNTBLANK($D636),"",IF(COUNTBLANK($AI636),OFFSET(ChannelSetup!$E$4,0,$D636-1),$AI636))</f>
        <v/>
      </c>
      <c r="O636" s="1" t="str">
        <f t="shared" si="157"/>
        <v/>
      </c>
      <c r="Q636" s="32">
        <f t="shared" si="98"/>
        <v>6</v>
      </c>
      <c r="R636" s="32">
        <f t="shared" si="99"/>
        <v>3</v>
      </c>
      <c r="S636" s="32">
        <f t="shared" si="100"/>
        <v>3</v>
      </c>
      <c r="T636" s="32">
        <f t="shared" si="101"/>
        <v>2</v>
      </c>
      <c r="U636" s="32">
        <f t="shared" si="102"/>
        <v>2</v>
      </c>
      <c r="V636" s="32">
        <f t="shared" si="103"/>
        <v>2</v>
      </c>
      <c r="W636" s="32">
        <f t="shared" si="104"/>
        <v>2</v>
      </c>
      <c r="X636" s="32">
        <f t="shared" si="105"/>
        <v>2</v>
      </c>
      <c r="Y636" s="32">
        <f t="shared" si="106"/>
        <v>2</v>
      </c>
      <c r="Z636" s="32">
        <f t="shared" si="107"/>
        <v>2</v>
      </c>
      <c r="AA636" s="32">
        <f t="shared" si="108"/>
        <v>2</v>
      </c>
      <c r="AB636" s="32">
        <f t="shared" si="109"/>
        <v>2</v>
      </c>
      <c r="AD636" s="64"/>
      <c r="AE636" s="51"/>
      <c r="AF636" s="51"/>
      <c r="AG636" s="61"/>
      <c r="AH636" s="62"/>
      <c r="AI636" s="61"/>
      <c r="AJ636" s="62"/>
      <c r="AK636" s="61"/>
      <c r="AL636" s="62"/>
      <c r="AM636" s="60"/>
      <c r="AN636" s="60"/>
      <c r="AO636" s="60"/>
      <c r="AP636" s="60"/>
      <c r="AQ636" s="51"/>
      <c r="AT636" s="39" t="str">
        <f t="shared" si="118"/>
        <v/>
      </c>
      <c r="AU636" s="49" t="str">
        <f t="shared" si="119"/>
        <v/>
      </c>
      <c r="AV636" s="41">
        <f t="shared" ca="1" si="144"/>
        <v>256</v>
      </c>
      <c r="AW636" s="40">
        <f t="shared" ca="1" si="138"/>
        <v>1</v>
      </c>
      <c r="AX636" s="41">
        <f t="shared" ca="1" si="122"/>
        <v>0</v>
      </c>
      <c r="AY636" s="41">
        <f t="shared" ca="1" si="123"/>
        <v>0</v>
      </c>
      <c r="AZ636" s="42">
        <f t="shared" ca="1" si="124"/>
        <v>1</v>
      </c>
      <c r="BA636" s="47" t="str">
        <f t="shared" si="125"/>
        <v/>
      </c>
      <c r="BB636" s="47" t="e">
        <f t="shared" si="126"/>
        <v>#VALUE!</v>
      </c>
      <c r="BC636" s="47">
        <f t="shared" si="145"/>
        <v>0</v>
      </c>
      <c r="BD636" s="47">
        <f t="shared" si="146"/>
        <v>0</v>
      </c>
      <c r="BE636" s="47" t="e">
        <f t="shared" si="147"/>
        <v>#VALUE!</v>
      </c>
      <c r="BF636" s="47" t="e">
        <f t="shared" si="148"/>
        <v>#VALUE!</v>
      </c>
      <c r="BG636" s="47" t="e">
        <f t="shared" si="149"/>
        <v>#VALUE!</v>
      </c>
      <c r="BH636" s="47" t="e">
        <f>MATCH($BA636,NoteCommaRef!$B$4:$B$10,0)</f>
        <v>#N/A</v>
      </c>
      <c r="BI636" s="47">
        <f>MATCH($BK636,NoteCommaRef!$H$4:$H$1000,0)</f>
        <v>11</v>
      </c>
      <c r="BJ636" s="47">
        <f>MATCH($BL636,NoteCommaRef!$H$4:$H$1000,0)</f>
        <v>11</v>
      </c>
      <c r="BK636" s="47">
        <f t="shared" si="139"/>
        <v>1</v>
      </c>
      <c r="BL636" s="47">
        <f t="shared" si="140"/>
        <v>1</v>
      </c>
      <c r="BM636" s="48">
        <f ca="1">IF(ISNA($BH636),1,OFFSET(NoteCommaRef!$E$3,$BH636,0))</f>
        <v>1</v>
      </c>
      <c r="BN636" s="48">
        <f t="shared" si="141"/>
        <v>1</v>
      </c>
      <c r="BO636" s="48">
        <f t="shared" si="142"/>
        <v>1</v>
      </c>
      <c r="BP636" s="48">
        <f t="shared" si="143"/>
        <v>1</v>
      </c>
      <c r="BQ636" s="48">
        <f ca="1">IF(ISNA($BI636),1,OFFSET(NoteCommaRef!$K$3,$BI636,0))</f>
        <v>1</v>
      </c>
      <c r="BR636" s="48">
        <f ca="1">IF(ISNA($BJ636),1,OFFSET(NoteCommaRef!$K$3,$BJ636,0))</f>
        <v>1</v>
      </c>
    </row>
    <row r="637" spans="3:70" x14ac:dyDescent="0.2">
      <c r="C637" s="1" t="str">
        <f t="shared" si="96"/>
        <v/>
      </c>
      <c r="D637" s="1" t="str">
        <f t="shared" si="97"/>
        <v/>
      </c>
      <c r="E637" s="1" t="str">
        <f t="shared" si="150"/>
        <v/>
      </c>
      <c r="F637" s="32" t="str">
        <f t="shared" si="151"/>
        <v/>
      </c>
      <c r="G637" s="1" t="str">
        <f t="shared" si="152"/>
        <v/>
      </c>
      <c r="H637" s="1" t="str">
        <f t="shared" si="153"/>
        <v/>
      </c>
      <c r="I637" s="1" t="str">
        <f t="shared" si="154"/>
        <v/>
      </c>
      <c r="J637" s="1" t="str">
        <f t="shared" si="155"/>
        <v/>
      </c>
      <c r="K637" s="1" t="str">
        <f t="shared" si="156"/>
        <v/>
      </c>
      <c r="L637" s="1" t="str">
        <f ca="1">IF(COUNTBLANK($AO637),IF(COUNTBLANK($D637),"",OFFSET(ChannelSetup!$E$6,0,$D637-1)),$AO637)</f>
        <v/>
      </c>
      <c r="M637" s="1" t="str">
        <f ca="1">IF(COUNTBLANK($AP637),IF(COUNTBLANK($D637),"",OFFSET(ChannelSetup!$E$7,0,$D637-1)),$AP637)</f>
        <v/>
      </c>
      <c r="N637" s="1" t="str">
        <f ca="1">IF(COUNTBLANK($D637),"",IF(COUNTBLANK($AI637),OFFSET(ChannelSetup!$E$4,0,$D637-1),$AI637))</f>
        <v/>
      </c>
      <c r="O637" s="1" t="str">
        <f t="shared" si="157"/>
        <v/>
      </c>
      <c r="Q637" s="32">
        <f t="shared" si="98"/>
        <v>6</v>
      </c>
      <c r="R637" s="32">
        <f t="shared" si="99"/>
        <v>3</v>
      </c>
      <c r="S637" s="32">
        <f t="shared" si="100"/>
        <v>3</v>
      </c>
      <c r="T637" s="32">
        <f t="shared" si="101"/>
        <v>2</v>
      </c>
      <c r="U637" s="32">
        <f t="shared" si="102"/>
        <v>2</v>
      </c>
      <c r="V637" s="32">
        <f t="shared" si="103"/>
        <v>2</v>
      </c>
      <c r="W637" s="32">
        <f t="shared" si="104"/>
        <v>2</v>
      </c>
      <c r="X637" s="32">
        <f t="shared" si="105"/>
        <v>2</v>
      </c>
      <c r="Y637" s="32">
        <f t="shared" si="106"/>
        <v>2</v>
      </c>
      <c r="Z637" s="32">
        <f t="shared" si="107"/>
        <v>2</v>
      </c>
      <c r="AA637" s="32">
        <f t="shared" si="108"/>
        <v>2</v>
      </c>
      <c r="AB637" s="32">
        <f t="shared" si="109"/>
        <v>2</v>
      </c>
      <c r="AD637" s="64"/>
      <c r="AE637" s="51"/>
      <c r="AF637" s="51"/>
      <c r="AG637" s="61"/>
      <c r="AH637" s="62"/>
      <c r="AI637" s="61"/>
      <c r="AJ637" s="62"/>
      <c r="AK637" s="61"/>
      <c r="AL637" s="62"/>
      <c r="AM637" s="60"/>
      <c r="AN637" s="60"/>
      <c r="AO637" s="60"/>
      <c r="AP637" s="60"/>
      <c r="AQ637" s="51"/>
      <c r="AT637" s="39" t="str">
        <f t="shared" si="118"/>
        <v/>
      </c>
      <c r="AU637" s="49" t="str">
        <f t="shared" si="119"/>
        <v/>
      </c>
      <c r="AV637" s="41">
        <f t="shared" ca="1" si="144"/>
        <v>256</v>
      </c>
      <c r="AW637" s="40">
        <f t="shared" ca="1" si="138"/>
        <v>1</v>
      </c>
      <c r="AX637" s="41">
        <f t="shared" ca="1" si="122"/>
        <v>0</v>
      </c>
      <c r="AY637" s="41">
        <f t="shared" ca="1" si="123"/>
        <v>0</v>
      </c>
      <c r="AZ637" s="42">
        <f t="shared" ca="1" si="124"/>
        <v>1</v>
      </c>
      <c r="BA637" s="47" t="str">
        <f t="shared" si="125"/>
        <v/>
      </c>
      <c r="BB637" s="47" t="e">
        <f t="shared" si="126"/>
        <v>#VALUE!</v>
      </c>
      <c r="BC637" s="47">
        <f t="shared" si="145"/>
        <v>0</v>
      </c>
      <c r="BD637" s="47">
        <f t="shared" si="146"/>
        <v>0</v>
      </c>
      <c r="BE637" s="47" t="e">
        <f t="shared" si="147"/>
        <v>#VALUE!</v>
      </c>
      <c r="BF637" s="47" t="e">
        <f t="shared" si="148"/>
        <v>#VALUE!</v>
      </c>
      <c r="BG637" s="47" t="e">
        <f t="shared" si="149"/>
        <v>#VALUE!</v>
      </c>
      <c r="BH637" s="47" t="e">
        <f>MATCH($BA637,NoteCommaRef!$B$4:$B$10,0)</f>
        <v>#N/A</v>
      </c>
      <c r="BI637" s="47">
        <f>MATCH($BK637,NoteCommaRef!$H$4:$H$1000,0)</f>
        <v>11</v>
      </c>
      <c r="BJ637" s="47">
        <f>MATCH($BL637,NoteCommaRef!$H$4:$H$1000,0)</f>
        <v>11</v>
      </c>
      <c r="BK637" s="47">
        <f t="shared" si="139"/>
        <v>1</v>
      </c>
      <c r="BL637" s="47">
        <f t="shared" si="140"/>
        <v>1</v>
      </c>
      <c r="BM637" s="48">
        <f ca="1">IF(ISNA($BH637),1,OFFSET(NoteCommaRef!$E$3,$BH637,0))</f>
        <v>1</v>
      </c>
      <c r="BN637" s="48">
        <f t="shared" si="141"/>
        <v>1</v>
      </c>
      <c r="BO637" s="48">
        <f t="shared" si="142"/>
        <v>1</v>
      </c>
      <c r="BP637" s="48">
        <f t="shared" si="143"/>
        <v>1</v>
      </c>
      <c r="BQ637" s="48">
        <f ca="1">IF(ISNA($BI637),1,OFFSET(NoteCommaRef!$K$3,$BI637,0))</f>
        <v>1</v>
      </c>
      <c r="BR637" s="48">
        <f ca="1">IF(ISNA($BJ637),1,OFFSET(NoteCommaRef!$K$3,$BJ637,0))</f>
        <v>1</v>
      </c>
    </row>
    <row r="638" spans="3:70" x14ac:dyDescent="0.2">
      <c r="C638" s="1" t="str">
        <f t="shared" si="96"/>
        <v/>
      </c>
      <c r="D638" s="1" t="str">
        <f t="shared" si="97"/>
        <v/>
      </c>
      <c r="E638" s="1" t="str">
        <f t="shared" si="150"/>
        <v/>
      </c>
      <c r="F638" s="32" t="str">
        <f t="shared" si="151"/>
        <v/>
      </c>
      <c r="G638" s="1" t="str">
        <f t="shared" si="152"/>
        <v/>
      </c>
      <c r="H638" s="1" t="str">
        <f t="shared" si="153"/>
        <v/>
      </c>
      <c r="I638" s="1" t="str">
        <f t="shared" si="154"/>
        <v/>
      </c>
      <c r="J638" s="1" t="str">
        <f t="shared" si="155"/>
        <v/>
      </c>
      <c r="K638" s="1" t="str">
        <f t="shared" si="156"/>
        <v/>
      </c>
      <c r="L638" s="1" t="str">
        <f ca="1">IF(COUNTBLANK($AO638),IF(COUNTBLANK($D638),"",OFFSET(ChannelSetup!$E$6,0,$D638-1)),$AO638)</f>
        <v/>
      </c>
      <c r="M638" s="1" t="str">
        <f ca="1">IF(COUNTBLANK($AP638),IF(COUNTBLANK($D638),"",OFFSET(ChannelSetup!$E$7,0,$D638-1)),$AP638)</f>
        <v/>
      </c>
      <c r="N638" s="1" t="str">
        <f ca="1">IF(COUNTBLANK($D638),"",IF(COUNTBLANK($AI638),OFFSET(ChannelSetup!$E$4,0,$D638-1),$AI638))</f>
        <v/>
      </c>
      <c r="O638" s="1" t="str">
        <f t="shared" si="157"/>
        <v/>
      </c>
      <c r="Q638" s="32">
        <f t="shared" si="98"/>
        <v>6</v>
      </c>
      <c r="R638" s="32">
        <f t="shared" si="99"/>
        <v>3</v>
      </c>
      <c r="S638" s="32">
        <f t="shared" si="100"/>
        <v>3</v>
      </c>
      <c r="T638" s="32">
        <f t="shared" si="101"/>
        <v>2</v>
      </c>
      <c r="U638" s="32">
        <f t="shared" si="102"/>
        <v>2</v>
      </c>
      <c r="V638" s="32">
        <f t="shared" si="103"/>
        <v>2</v>
      </c>
      <c r="W638" s="32">
        <f t="shared" si="104"/>
        <v>2</v>
      </c>
      <c r="X638" s="32">
        <f t="shared" si="105"/>
        <v>2</v>
      </c>
      <c r="Y638" s="32">
        <f t="shared" si="106"/>
        <v>2</v>
      </c>
      <c r="Z638" s="32">
        <f t="shared" si="107"/>
        <v>2</v>
      </c>
      <c r="AA638" s="32">
        <f t="shared" si="108"/>
        <v>2</v>
      </c>
      <c r="AB638" s="32">
        <f t="shared" si="109"/>
        <v>2</v>
      </c>
      <c r="AD638" s="64"/>
      <c r="AE638" s="51"/>
      <c r="AF638" s="51"/>
      <c r="AG638" s="61"/>
      <c r="AH638" s="62"/>
      <c r="AI638" s="61"/>
      <c r="AJ638" s="62"/>
      <c r="AK638" s="61"/>
      <c r="AL638" s="62"/>
      <c r="AM638" s="60"/>
      <c r="AN638" s="60"/>
      <c r="AO638" s="60"/>
      <c r="AP638" s="60"/>
      <c r="AQ638" s="51"/>
      <c r="AT638" s="39" t="str">
        <f t="shared" si="118"/>
        <v/>
      </c>
      <c r="AU638" s="49" t="str">
        <f t="shared" si="119"/>
        <v/>
      </c>
      <c r="AV638" s="41">
        <f t="shared" ca="1" si="144"/>
        <v>256</v>
      </c>
      <c r="AW638" s="40">
        <f t="shared" ca="1" si="138"/>
        <v>1</v>
      </c>
      <c r="AX638" s="41">
        <f t="shared" ca="1" si="122"/>
        <v>0</v>
      </c>
      <c r="AY638" s="41">
        <f t="shared" ca="1" si="123"/>
        <v>0</v>
      </c>
      <c r="AZ638" s="42">
        <f t="shared" ca="1" si="124"/>
        <v>1</v>
      </c>
      <c r="BA638" s="47" t="str">
        <f t="shared" si="125"/>
        <v/>
      </c>
      <c r="BB638" s="47" t="e">
        <f t="shared" si="126"/>
        <v>#VALUE!</v>
      </c>
      <c r="BC638" s="47">
        <f t="shared" si="145"/>
        <v>0</v>
      </c>
      <c r="BD638" s="47">
        <f t="shared" si="146"/>
        <v>0</v>
      </c>
      <c r="BE638" s="47" t="e">
        <f t="shared" si="147"/>
        <v>#VALUE!</v>
      </c>
      <c r="BF638" s="47" t="e">
        <f t="shared" si="148"/>
        <v>#VALUE!</v>
      </c>
      <c r="BG638" s="47" t="e">
        <f t="shared" si="149"/>
        <v>#VALUE!</v>
      </c>
      <c r="BH638" s="47" t="e">
        <f>MATCH($BA638,NoteCommaRef!$B$4:$B$10,0)</f>
        <v>#N/A</v>
      </c>
      <c r="BI638" s="47">
        <f>MATCH($BK638,NoteCommaRef!$H$4:$H$1000,0)</f>
        <v>11</v>
      </c>
      <c r="BJ638" s="47">
        <f>MATCH($BL638,NoteCommaRef!$H$4:$H$1000,0)</f>
        <v>11</v>
      </c>
      <c r="BK638" s="47">
        <f t="shared" si="139"/>
        <v>1</v>
      </c>
      <c r="BL638" s="47">
        <f t="shared" si="140"/>
        <v>1</v>
      </c>
      <c r="BM638" s="48">
        <f ca="1">IF(ISNA($BH638),1,OFFSET(NoteCommaRef!$E$3,$BH638,0))</f>
        <v>1</v>
      </c>
      <c r="BN638" s="48">
        <f t="shared" si="141"/>
        <v>1</v>
      </c>
      <c r="BO638" s="48">
        <f t="shared" si="142"/>
        <v>1</v>
      </c>
      <c r="BP638" s="48">
        <f t="shared" si="143"/>
        <v>1</v>
      </c>
      <c r="BQ638" s="48">
        <f ca="1">IF(ISNA($BI638),1,OFFSET(NoteCommaRef!$K$3,$BI638,0))</f>
        <v>1</v>
      </c>
      <c r="BR638" s="48">
        <f ca="1">IF(ISNA($BJ638),1,OFFSET(NoteCommaRef!$K$3,$BJ638,0))</f>
        <v>1</v>
      </c>
    </row>
    <row r="639" spans="3:70" x14ac:dyDescent="0.2">
      <c r="C639" s="1" t="str">
        <f t="shared" ref="C639:C702" si="158">IF(COUNTBLANK($AQ639),"",$AQ639)</f>
        <v/>
      </c>
      <c r="D639" s="1" t="str">
        <f t="shared" ref="D639:D702" si="159">IF(COUNTBLANK($AE639),"",$AE639)</f>
        <v/>
      </c>
      <c r="E639" s="1" t="str">
        <f t="shared" si="150"/>
        <v/>
      </c>
      <c r="F639" s="32" t="str">
        <f t="shared" si="151"/>
        <v/>
      </c>
      <c r="G639" s="1" t="str">
        <f t="shared" si="152"/>
        <v/>
      </c>
      <c r="H639" s="1" t="str">
        <f t="shared" si="153"/>
        <v/>
      </c>
      <c r="I639" s="1" t="str">
        <f t="shared" si="154"/>
        <v/>
      </c>
      <c r="J639" s="1" t="str">
        <f t="shared" si="155"/>
        <v/>
      </c>
      <c r="K639" s="1" t="str">
        <f t="shared" si="156"/>
        <v/>
      </c>
      <c r="L639" s="1" t="str">
        <f ca="1">IF(COUNTBLANK($AO639),IF(COUNTBLANK($D639),"",OFFSET(ChannelSetup!$E$6,0,$D639-1)),$AO639)</f>
        <v/>
      </c>
      <c r="M639" s="1" t="str">
        <f ca="1">IF(COUNTBLANK($AP639),IF(COUNTBLANK($D639),"",OFFSET(ChannelSetup!$E$7,0,$D639-1)),$AP639)</f>
        <v/>
      </c>
      <c r="N639" s="1" t="str">
        <f ca="1">IF(COUNTBLANK($D639),"",IF(COUNTBLANK($AI639),OFFSET(ChannelSetup!$E$4,0,$D639-1),$AI639))</f>
        <v/>
      </c>
      <c r="O639" s="1" t="str">
        <f t="shared" si="157"/>
        <v/>
      </c>
      <c r="Q639" s="32">
        <f t="shared" si="98"/>
        <v>6</v>
      </c>
      <c r="R639" s="32">
        <f t="shared" si="99"/>
        <v>3</v>
      </c>
      <c r="S639" s="32">
        <f t="shared" si="100"/>
        <v>3</v>
      </c>
      <c r="T639" s="32">
        <f t="shared" si="101"/>
        <v>2</v>
      </c>
      <c r="U639" s="32">
        <f t="shared" si="102"/>
        <v>2</v>
      </c>
      <c r="V639" s="32">
        <f t="shared" si="103"/>
        <v>2</v>
      </c>
      <c r="W639" s="32">
        <f t="shared" si="104"/>
        <v>2</v>
      </c>
      <c r="X639" s="32">
        <f t="shared" si="105"/>
        <v>2</v>
      </c>
      <c r="Y639" s="32">
        <f t="shared" si="106"/>
        <v>2</v>
      </c>
      <c r="Z639" s="32">
        <f t="shared" si="107"/>
        <v>2</v>
      </c>
      <c r="AA639" s="32">
        <f t="shared" si="108"/>
        <v>2</v>
      </c>
      <c r="AB639" s="32">
        <f t="shared" si="109"/>
        <v>2</v>
      </c>
      <c r="AD639" s="64"/>
      <c r="AE639" s="51"/>
      <c r="AF639" s="51"/>
      <c r="AG639" s="61"/>
      <c r="AH639" s="62"/>
      <c r="AI639" s="61"/>
      <c r="AJ639" s="62"/>
      <c r="AK639" s="61"/>
      <c r="AL639" s="62"/>
      <c r="AM639" s="60"/>
      <c r="AN639" s="60"/>
      <c r="AO639" s="60"/>
      <c r="AP639" s="60"/>
      <c r="AQ639" s="51"/>
      <c r="AT639" s="39" t="str">
        <f t="shared" si="118"/>
        <v/>
      </c>
      <c r="AU639" s="49" t="str">
        <f t="shared" si="119"/>
        <v/>
      </c>
      <c r="AV639" s="41">
        <f t="shared" ca="1" si="144"/>
        <v>256</v>
      </c>
      <c r="AW639" s="40">
        <f t="shared" ca="1" si="138"/>
        <v>1</v>
      </c>
      <c r="AX639" s="41">
        <f t="shared" ca="1" si="122"/>
        <v>0</v>
      </c>
      <c r="AY639" s="41">
        <f t="shared" ca="1" si="123"/>
        <v>0</v>
      </c>
      <c r="AZ639" s="42">
        <f t="shared" ca="1" si="124"/>
        <v>1</v>
      </c>
      <c r="BA639" s="47" t="str">
        <f t="shared" si="125"/>
        <v/>
      </c>
      <c r="BB639" s="47" t="e">
        <f t="shared" si="126"/>
        <v>#VALUE!</v>
      </c>
      <c r="BC639" s="47">
        <f t="shared" si="145"/>
        <v>0</v>
      </c>
      <c r="BD639" s="47">
        <f t="shared" si="146"/>
        <v>0</v>
      </c>
      <c r="BE639" s="47" t="e">
        <f t="shared" si="147"/>
        <v>#VALUE!</v>
      </c>
      <c r="BF639" s="47" t="e">
        <f t="shared" si="148"/>
        <v>#VALUE!</v>
      </c>
      <c r="BG639" s="47" t="e">
        <f t="shared" si="149"/>
        <v>#VALUE!</v>
      </c>
      <c r="BH639" s="47" t="e">
        <f>MATCH($BA639,NoteCommaRef!$B$4:$B$10,0)</f>
        <v>#N/A</v>
      </c>
      <c r="BI639" s="47">
        <f>MATCH($BK639,NoteCommaRef!$H$4:$H$1000,0)</f>
        <v>11</v>
      </c>
      <c r="BJ639" s="47">
        <f>MATCH($BL639,NoteCommaRef!$H$4:$H$1000,0)</f>
        <v>11</v>
      </c>
      <c r="BK639" s="47">
        <f t="shared" si="139"/>
        <v>1</v>
      </c>
      <c r="BL639" s="47">
        <f t="shared" si="140"/>
        <v>1</v>
      </c>
      <c r="BM639" s="48">
        <f ca="1">IF(ISNA($BH639),1,OFFSET(NoteCommaRef!$E$3,$BH639,0))</f>
        <v>1</v>
      </c>
      <c r="BN639" s="48">
        <f t="shared" si="141"/>
        <v>1</v>
      </c>
      <c r="BO639" s="48">
        <f t="shared" si="142"/>
        <v>1</v>
      </c>
      <c r="BP639" s="48">
        <f t="shared" si="143"/>
        <v>1</v>
      </c>
      <c r="BQ639" s="48">
        <f ca="1">IF(ISNA($BI639),1,OFFSET(NoteCommaRef!$K$3,$BI639,0))</f>
        <v>1</v>
      </c>
      <c r="BR639" s="48">
        <f ca="1">IF(ISNA($BJ639),1,OFFSET(NoteCommaRef!$K$3,$BJ639,0))</f>
        <v>1</v>
      </c>
    </row>
    <row r="640" spans="3:70" x14ac:dyDescent="0.2">
      <c r="C640" s="1" t="str">
        <f t="shared" si="158"/>
        <v/>
      </c>
      <c r="D640" s="1" t="str">
        <f t="shared" si="159"/>
        <v/>
      </c>
      <c r="E640" s="1" t="str">
        <f t="shared" si="150"/>
        <v/>
      </c>
      <c r="F640" s="32" t="str">
        <f t="shared" si="151"/>
        <v/>
      </c>
      <c r="G640" s="1" t="str">
        <f t="shared" si="152"/>
        <v/>
      </c>
      <c r="H640" s="1" t="str">
        <f t="shared" si="153"/>
        <v/>
      </c>
      <c r="I640" s="1" t="str">
        <f t="shared" si="154"/>
        <v/>
      </c>
      <c r="J640" s="1" t="str">
        <f t="shared" si="155"/>
        <v/>
      </c>
      <c r="K640" s="1" t="str">
        <f t="shared" si="156"/>
        <v/>
      </c>
      <c r="L640" s="1" t="str">
        <f ca="1">IF(COUNTBLANK($AO640),IF(COUNTBLANK($D640),"",OFFSET(ChannelSetup!$E$6,0,$D640-1)),$AO640)</f>
        <v/>
      </c>
      <c r="M640" s="1" t="str">
        <f ca="1">IF(COUNTBLANK($AP640),IF(COUNTBLANK($D640),"",OFFSET(ChannelSetup!$E$7,0,$D640-1)),$AP640)</f>
        <v/>
      </c>
      <c r="N640" s="1" t="str">
        <f ca="1">IF(COUNTBLANK($D640),"",IF(COUNTBLANK($AI640),OFFSET(ChannelSetup!$E$4,0,$D640-1),$AI640))</f>
        <v/>
      </c>
      <c r="O640" s="1" t="str">
        <f t="shared" si="157"/>
        <v/>
      </c>
      <c r="Q640" s="32">
        <f t="shared" si="98"/>
        <v>6</v>
      </c>
      <c r="R640" s="32">
        <f t="shared" si="99"/>
        <v>3</v>
      </c>
      <c r="S640" s="32">
        <f t="shared" si="100"/>
        <v>3</v>
      </c>
      <c r="T640" s="32">
        <f t="shared" si="101"/>
        <v>2</v>
      </c>
      <c r="U640" s="32">
        <f t="shared" si="102"/>
        <v>2</v>
      </c>
      <c r="V640" s="32">
        <f t="shared" si="103"/>
        <v>2</v>
      </c>
      <c r="W640" s="32">
        <f t="shared" si="104"/>
        <v>2</v>
      </c>
      <c r="X640" s="32">
        <f t="shared" si="105"/>
        <v>2</v>
      </c>
      <c r="Y640" s="32">
        <f t="shared" si="106"/>
        <v>2</v>
      </c>
      <c r="Z640" s="32">
        <f t="shared" si="107"/>
        <v>2</v>
      </c>
      <c r="AA640" s="32">
        <f t="shared" si="108"/>
        <v>2</v>
      </c>
      <c r="AB640" s="32">
        <f t="shared" si="109"/>
        <v>2</v>
      </c>
      <c r="AD640" s="64"/>
      <c r="AE640" s="51"/>
      <c r="AF640" s="51"/>
      <c r="AG640" s="61"/>
      <c r="AH640" s="62"/>
      <c r="AI640" s="61"/>
      <c r="AJ640" s="62"/>
      <c r="AK640" s="61"/>
      <c r="AL640" s="62"/>
      <c r="AM640" s="60"/>
      <c r="AN640" s="60"/>
      <c r="AO640" s="60"/>
      <c r="AP640" s="60"/>
      <c r="AQ640" s="51"/>
      <c r="AT640" s="39" t="str">
        <f t="shared" si="118"/>
        <v/>
      </c>
      <c r="AU640" s="49" t="str">
        <f t="shared" si="119"/>
        <v/>
      </c>
      <c r="AV640" s="41">
        <f t="shared" ca="1" si="144"/>
        <v>256</v>
      </c>
      <c r="AW640" s="40">
        <f t="shared" ca="1" si="138"/>
        <v>1</v>
      </c>
      <c r="AX640" s="41">
        <f t="shared" ca="1" si="122"/>
        <v>0</v>
      </c>
      <c r="AY640" s="41">
        <f t="shared" ca="1" si="123"/>
        <v>0</v>
      </c>
      <c r="AZ640" s="42">
        <f t="shared" ca="1" si="124"/>
        <v>1</v>
      </c>
      <c r="BA640" s="47" t="str">
        <f t="shared" si="125"/>
        <v/>
      </c>
      <c r="BB640" s="47" t="e">
        <f t="shared" si="126"/>
        <v>#VALUE!</v>
      </c>
      <c r="BC640" s="47">
        <f t="shared" si="145"/>
        <v>0</v>
      </c>
      <c r="BD640" s="47">
        <f t="shared" si="146"/>
        <v>0</v>
      </c>
      <c r="BE640" s="47" t="e">
        <f t="shared" si="147"/>
        <v>#VALUE!</v>
      </c>
      <c r="BF640" s="47" t="e">
        <f t="shared" si="148"/>
        <v>#VALUE!</v>
      </c>
      <c r="BG640" s="47" t="e">
        <f t="shared" si="149"/>
        <v>#VALUE!</v>
      </c>
      <c r="BH640" s="47" t="e">
        <f>MATCH($BA640,NoteCommaRef!$B$4:$B$10,0)</f>
        <v>#N/A</v>
      </c>
      <c r="BI640" s="47">
        <f>MATCH($BK640,NoteCommaRef!$H$4:$H$1000,0)</f>
        <v>11</v>
      </c>
      <c r="BJ640" s="47">
        <f>MATCH($BL640,NoteCommaRef!$H$4:$H$1000,0)</f>
        <v>11</v>
      </c>
      <c r="BK640" s="47">
        <f t="shared" si="139"/>
        <v>1</v>
      </c>
      <c r="BL640" s="47">
        <f t="shared" si="140"/>
        <v>1</v>
      </c>
      <c r="BM640" s="48">
        <f ca="1">IF(ISNA($BH640),1,OFFSET(NoteCommaRef!$E$3,$BH640,0))</f>
        <v>1</v>
      </c>
      <c r="BN640" s="48">
        <f t="shared" si="141"/>
        <v>1</v>
      </c>
      <c r="BO640" s="48">
        <f t="shared" si="142"/>
        <v>1</v>
      </c>
      <c r="BP640" s="48">
        <f t="shared" si="143"/>
        <v>1</v>
      </c>
      <c r="BQ640" s="48">
        <f ca="1">IF(ISNA($BI640),1,OFFSET(NoteCommaRef!$K$3,$BI640,0))</f>
        <v>1</v>
      </c>
      <c r="BR640" s="48">
        <f ca="1">IF(ISNA($BJ640),1,OFFSET(NoteCommaRef!$K$3,$BJ640,0))</f>
        <v>1</v>
      </c>
    </row>
    <row r="641" spans="3:70" x14ac:dyDescent="0.2">
      <c r="C641" s="1" t="str">
        <f t="shared" si="158"/>
        <v/>
      </c>
      <c r="D641" s="1" t="str">
        <f t="shared" si="159"/>
        <v/>
      </c>
      <c r="E641" s="1" t="str">
        <f t="shared" si="150"/>
        <v/>
      </c>
      <c r="F641" s="32" t="str">
        <f t="shared" si="151"/>
        <v/>
      </c>
      <c r="G641" s="1" t="str">
        <f t="shared" si="152"/>
        <v/>
      </c>
      <c r="H641" s="1" t="str">
        <f t="shared" si="153"/>
        <v/>
      </c>
      <c r="I641" s="1" t="str">
        <f t="shared" si="154"/>
        <v/>
      </c>
      <c r="J641" s="1" t="str">
        <f t="shared" si="155"/>
        <v/>
      </c>
      <c r="K641" s="1" t="str">
        <f t="shared" si="156"/>
        <v/>
      </c>
      <c r="L641" s="1" t="str">
        <f ca="1">IF(COUNTBLANK($AO641),IF(COUNTBLANK($D641),"",OFFSET(ChannelSetup!$E$6,0,$D641-1)),$AO641)</f>
        <v/>
      </c>
      <c r="M641" s="1" t="str">
        <f ca="1">IF(COUNTBLANK($AP641),IF(COUNTBLANK($D641),"",OFFSET(ChannelSetup!$E$7,0,$D641-1)),$AP641)</f>
        <v/>
      </c>
      <c r="N641" s="1" t="str">
        <f ca="1">IF(COUNTBLANK($D641),"",IF(COUNTBLANK($AI641),OFFSET(ChannelSetup!$E$4,0,$D641-1),$AI641))</f>
        <v/>
      </c>
      <c r="O641" s="1" t="str">
        <f t="shared" si="157"/>
        <v/>
      </c>
      <c r="Q641" s="32">
        <f t="shared" si="98"/>
        <v>6</v>
      </c>
      <c r="R641" s="32">
        <f t="shared" si="99"/>
        <v>3</v>
      </c>
      <c r="S641" s="32">
        <f t="shared" si="100"/>
        <v>3</v>
      </c>
      <c r="T641" s="32">
        <f t="shared" si="101"/>
        <v>2</v>
      </c>
      <c r="U641" s="32">
        <f t="shared" si="102"/>
        <v>2</v>
      </c>
      <c r="V641" s="32">
        <f t="shared" si="103"/>
        <v>2</v>
      </c>
      <c r="W641" s="32">
        <f t="shared" si="104"/>
        <v>2</v>
      </c>
      <c r="X641" s="32">
        <f t="shared" si="105"/>
        <v>2</v>
      </c>
      <c r="Y641" s="32">
        <f t="shared" si="106"/>
        <v>2</v>
      </c>
      <c r="Z641" s="32">
        <f t="shared" si="107"/>
        <v>2</v>
      </c>
      <c r="AA641" s="32">
        <f t="shared" si="108"/>
        <v>2</v>
      </c>
      <c r="AB641" s="32">
        <f t="shared" si="109"/>
        <v>2</v>
      </c>
      <c r="AD641" s="64"/>
      <c r="AE641" s="51"/>
      <c r="AF641" s="51"/>
      <c r="AG641" s="61"/>
      <c r="AH641" s="62"/>
      <c r="AI641" s="61"/>
      <c r="AJ641" s="62"/>
      <c r="AK641" s="61"/>
      <c r="AL641" s="62"/>
      <c r="AM641" s="60"/>
      <c r="AN641" s="60"/>
      <c r="AO641" s="60"/>
      <c r="AP641" s="60"/>
      <c r="AQ641" s="51"/>
      <c r="AT641" s="39" t="str">
        <f t="shared" si="118"/>
        <v/>
      </c>
      <c r="AU641" s="49" t="str">
        <f t="shared" si="119"/>
        <v/>
      </c>
      <c r="AV641" s="41">
        <f t="shared" ca="1" si="144"/>
        <v>256</v>
      </c>
      <c r="AW641" s="40">
        <f t="shared" ca="1" si="138"/>
        <v>1</v>
      </c>
      <c r="AX641" s="41">
        <f t="shared" ca="1" si="122"/>
        <v>0</v>
      </c>
      <c r="AY641" s="41">
        <f t="shared" ca="1" si="123"/>
        <v>0</v>
      </c>
      <c r="AZ641" s="42">
        <f t="shared" ca="1" si="124"/>
        <v>1</v>
      </c>
      <c r="BA641" s="47" t="str">
        <f t="shared" si="125"/>
        <v/>
      </c>
      <c r="BB641" s="47" t="e">
        <f t="shared" si="126"/>
        <v>#VALUE!</v>
      </c>
      <c r="BC641" s="47">
        <f t="shared" si="145"/>
        <v>0</v>
      </c>
      <c r="BD641" s="47">
        <f t="shared" si="146"/>
        <v>0</v>
      </c>
      <c r="BE641" s="47" t="e">
        <f t="shared" si="147"/>
        <v>#VALUE!</v>
      </c>
      <c r="BF641" s="47" t="e">
        <f t="shared" si="148"/>
        <v>#VALUE!</v>
      </c>
      <c r="BG641" s="47" t="e">
        <f t="shared" si="149"/>
        <v>#VALUE!</v>
      </c>
      <c r="BH641" s="47" t="e">
        <f>MATCH($BA641,NoteCommaRef!$B$4:$B$10,0)</f>
        <v>#N/A</v>
      </c>
      <c r="BI641" s="47">
        <f>MATCH($BK641,NoteCommaRef!$H$4:$H$1000,0)</f>
        <v>11</v>
      </c>
      <c r="BJ641" s="47">
        <f>MATCH($BL641,NoteCommaRef!$H$4:$H$1000,0)</f>
        <v>11</v>
      </c>
      <c r="BK641" s="47">
        <f t="shared" si="139"/>
        <v>1</v>
      </c>
      <c r="BL641" s="47">
        <f t="shared" si="140"/>
        <v>1</v>
      </c>
      <c r="BM641" s="48">
        <f ca="1">IF(ISNA($BH641),1,OFFSET(NoteCommaRef!$E$3,$BH641,0))</f>
        <v>1</v>
      </c>
      <c r="BN641" s="48">
        <f t="shared" si="141"/>
        <v>1</v>
      </c>
      <c r="BO641" s="48">
        <f t="shared" si="142"/>
        <v>1</v>
      </c>
      <c r="BP641" s="48">
        <f t="shared" si="143"/>
        <v>1</v>
      </c>
      <c r="BQ641" s="48">
        <f ca="1">IF(ISNA($BI641),1,OFFSET(NoteCommaRef!$K$3,$BI641,0))</f>
        <v>1</v>
      </c>
      <c r="BR641" s="48">
        <f ca="1">IF(ISNA($BJ641),1,OFFSET(NoteCommaRef!$K$3,$BJ641,0))</f>
        <v>1</v>
      </c>
    </row>
    <row r="642" spans="3:70" x14ac:dyDescent="0.2">
      <c r="C642" s="1" t="str">
        <f t="shared" si="158"/>
        <v/>
      </c>
      <c r="D642" s="1" t="str">
        <f t="shared" si="159"/>
        <v/>
      </c>
      <c r="E642" s="1" t="str">
        <f t="shared" si="150"/>
        <v/>
      </c>
      <c r="F642" s="32" t="str">
        <f t="shared" si="151"/>
        <v/>
      </c>
      <c r="G642" s="1" t="str">
        <f t="shared" si="152"/>
        <v/>
      </c>
      <c r="H642" s="1" t="str">
        <f t="shared" si="153"/>
        <v/>
      </c>
      <c r="I642" s="1" t="str">
        <f t="shared" si="154"/>
        <v/>
      </c>
      <c r="J642" s="1" t="str">
        <f t="shared" si="155"/>
        <v/>
      </c>
      <c r="K642" s="1" t="str">
        <f t="shared" si="156"/>
        <v/>
      </c>
      <c r="L642" s="1" t="str">
        <f ca="1">IF(COUNTBLANK($AO642),IF(COUNTBLANK($D642),"",OFFSET(ChannelSetup!$E$6,0,$D642-1)),$AO642)</f>
        <v/>
      </c>
      <c r="M642" s="1" t="str">
        <f ca="1">IF(COUNTBLANK($AP642),IF(COUNTBLANK($D642),"",OFFSET(ChannelSetup!$E$7,0,$D642-1)),$AP642)</f>
        <v/>
      </c>
      <c r="N642" s="1" t="str">
        <f ca="1">IF(COUNTBLANK($D642),"",IF(COUNTBLANK($AI642),OFFSET(ChannelSetup!$E$4,0,$D642-1),$AI642))</f>
        <v/>
      </c>
      <c r="O642" s="1" t="str">
        <f t="shared" si="157"/>
        <v/>
      </c>
      <c r="Q642" s="32">
        <f t="shared" si="98"/>
        <v>6</v>
      </c>
      <c r="R642" s="32">
        <f t="shared" si="99"/>
        <v>3</v>
      </c>
      <c r="S642" s="32">
        <f t="shared" si="100"/>
        <v>3</v>
      </c>
      <c r="T642" s="32">
        <f t="shared" si="101"/>
        <v>2</v>
      </c>
      <c r="U642" s="32">
        <f t="shared" si="102"/>
        <v>2</v>
      </c>
      <c r="V642" s="32">
        <f t="shared" si="103"/>
        <v>2</v>
      </c>
      <c r="W642" s="32">
        <f t="shared" si="104"/>
        <v>2</v>
      </c>
      <c r="X642" s="32">
        <f t="shared" si="105"/>
        <v>2</v>
      </c>
      <c r="Y642" s="32">
        <f t="shared" si="106"/>
        <v>2</v>
      </c>
      <c r="Z642" s="32">
        <f t="shared" si="107"/>
        <v>2</v>
      </c>
      <c r="AA642" s="32">
        <f t="shared" si="108"/>
        <v>2</v>
      </c>
      <c r="AB642" s="32">
        <f t="shared" si="109"/>
        <v>2</v>
      </c>
      <c r="AD642" s="64"/>
      <c r="AE642" s="51"/>
      <c r="AF642" s="51"/>
      <c r="AG642" s="61"/>
      <c r="AH642" s="62"/>
      <c r="AI642" s="61"/>
      <c r="AJ642" s="62"/>
      <c r="AK642" s="61"/>
      <c r="AL642" s="62"/>
      <c r="AM642" s="60"/>
      <c r="AN642" s="60"/>
      <c r="AO642" s="60"/>
      <c r="AP642" s="60"/>
      <c r="AQ642" s="51"/>
      <c r="AT642" s="39" t="str">
        <f t="shared" si="118"/>
        <v/>
      </c>
      <c r="AU642" s="49" t="str">
        <f t="shared" si="119"/>
        <v/>
      </c>
      <c r="AV642" s="41">
        <f t="shared" ca="1" si="144"/>
        <v>256</v>
      </c>
      <c r="AW642" s="40">
        <f t="shared" ca="1" si="138"/>
        <v>1</v>
      </c>
      <c r="AX642" s="41">
        <f t="shared" ca="1" si="122"/>
        <v>0</v>
      </c>
      <c r="AY642" s="41">
        <f t="shared" ca="1" si="123"/>
        <v>0</v>
      </c>
      <c r="AZ642" s="42">
        <f t="shared" ca="1" si="124"/>
        <v>1</v>
      </c>
      <c r="BA642" s="47" t="str">
        <f t="shared" si="125"/>
        <v/>
      </c>
      <c r="BB642" s="47" t="e">
        <f t="shared" si="126"/>
        <v>#VALUE!</v>
      </c>
      <c r="BC642" s="47">
        <f t="shared" si="145"/>
        <v>0</v>
      </c>
      <c r="BD642" s="47">
        <f t="shared" si="146"/>
        <v>0</v>
      </c>
      <c r="BE642" s="47" t="e">
        <f t="shared" si="147"/>
        <v>#VALUE!</v>
      </c>
      <c r="BF642" s="47" t="e">
        <f t="shared" si="148"/>
        <v>#VALUE!</v>
      </c>
      <c r="BG642" s="47" t="e">
        <f t="shared" si="149"/>
        <v>#VALUE!</v>
      </c>
      <c r="BH642" s="47" t="e">
        <f>MATCH($BA642,NoteCommaRef!$B$4:$B$10,0)</f>
        <v>#N/A</v>
      </c>
      <c r="BI642" s="47">
        <f>MATCH($BK642,NoteCommaRef!$H$4:$H$1000,0)</f>
        <v>11</v>
      </c>
      <c r="BJ642" s="47">
        <f>MATCH($BL642,NoteCommaRef!$H$4:$H$1000,0)</f>
        <v>11</v>
      </c>
      <c r="BK642" s="47">
        <f t="shared" si="139"/>
        <v>1</v>
      </c>
      <c r="BL642" s="47">
        <f t="shared" si="140"/>
        <v>1</v>
      </c>
      <c r="BM642" s="48">
        <f ca="1">IF(ISNA($BH642),1,OFFSET(NoteCommaRef!$E$3,$BH642,0))</f>
        <v>1</v>
      </c>
      <c r="BN642" s="48">
        <f t="shared" si="141"/>
        <v>1</v>
      </c>
      <c r="BO642" s="48">
        <f t="shared" si="142"/>
        <v>1</v>
      </c>
      <c r="BP642" s="48">
        <f t="shared" si="143"/>
        <v>1</v>
      </c>
      <c r="BQ642" s="48">
        <f ca="1">IF(ISNA($BI642),1,OFFSET(NoteCommaRef!$K$3,$BI642,0))</f>
        <v>1</v>
      </c>
      <c r="BR642" s="48">
        <f ca="1">IF(ISNA($BJ642),1,OFFSET(NoteCommaRef!$K$3,$BJ642,0))</f>
        <v>1</v>
      </c>
    </row>
    <row r="643" spans="3:70" x14ac:dyDescent="0.2">
      <c r="C643" s="1" t="str">
        <f t="shared" si="158"/>
        <v/>
      </c>
      <c r="D643" s="1" t="str">
        <f t="shared" si="159"/>
        <v/>
      </c>
      <c r="E643" s="1" t="str">
        <f t="shared" si="150"/>
        <v/>
      </c>
      <c r="F643" s="32" t="str">
        <f t="shared" si="151"/>
        <v/>
      </c>
      <c r="G643" s="1" t="str">
        <f t="shared" si="152"/>
        <v/>
      </c>
      <c r="H643" s="1" t="str">
        <f t="shared" si="153"/>
        <v/>
      </c>
      <c r="I643" s="1" t="str">
        <f t="shared" si="154"/>
        <v/>
      </c>
      <c r="J643" s="1" t="str">
        <f t="shared" si="155"/>
        <v/>
      </c>
      <c r="K643" s="1" t="str">
        <f t="shared" si="156"/>
        <v/>
      </c>
      <c r="L643" s="1" t="str">
        <f ca="1">IF(COUNTBLANK($AO643),IF(COUNTBLANK($D643),"",OFFSET(ChannelSetup!$E$6,0,$D643-1)),$AO643)</f>
        <v/>
      </c>
      <c r="M643" s="1" t="str">
        <f ca="1">IF(COUNTBLANK($AP643),IF(COUNTBLANK($D643),"",OFFSET(ChannelSetup!$E$7,0,$D643-1)),$AP643)</f>
        <v/>
      </c>
      <c r="N643" s="1" t="str">
        <f ca="1">IF(COUNTBLANK($D643),"",IF(COUNTBLANK($AI643),OFFSET(ChannelSetup!$E$4,0,$D643-1),$AI643))</f>
        <v/>
      </c>
      <c r="O643" s="1" t="str">
        <f t="shared" si="157"/>
        <v/>
      </c>
      <c r="Q643" s="32">
        <f t="shared" ref="Q643:Q706" si="160">Q642+IF($D643=Q$3,IF(COUNTBLANK($E643),0,$E643/$AF$2),0)</f>
        <v>6</v>
      </c>
      <c r="R643" s="32">
        <f t="shared" ref="R643:R706" si="161">R642+IF($D643=R$3,IF(COUNTBLANK($E643),0,$E643/$AF$2),0)</f>
        <v>3</v>
      </c>
      <c r="S643" s="32">
        <f t="shared" ref="S643:S706" si="162">S642+IF($D643=S$3,IF(COUNTBLANK($E643),0,$E643/$AF$2),0)</f>
        <v>3</v>
      </c>
      <c r="T643" s="32">
        <f t="shared" ref="T643:T706" si="163">T642+IF($D643=T$3,IF(COUNTBLANK($E643),0,$E643/$AF$2),0)</f>
        <v>2</v>
      </c>
      <c r="U643" s="32">
        <f t="shared" ref="U643:U706" si="164">U642+IF($D643=U$3,IF(COUNTBLANK($E643),0,$E643/$AF$2),0)</f>
        <v>2</v>
      </c>
      <c r="V643" s="32">
        <f t="shared" ref="V643:V706" si="165">V642+IF($D643=V$3,IF(COUNTBLANK($E643),0,$E643/$AF$2),0)</f>
        <v>2</v>
      </c>
      <c r="W643" s="32">
        <f t="shared" ref="W643:W706" si="166">W642+IF($D643=W$3,IF(COUNTBLANK($E643),0,$E643/$AF$2),0)</f>
        <v>2</v>
      </c>
      <c r="X643" s="32">
        <f t="shared" ref="X643:X706" si="167">X642+IF($D643=X$3,IF(COUNTBLANK($E643),0,$E643/$AF$2),0)</f>
        <v>2</v>
      </c>
      <c r="Y643" s="32">
        <f t="shared" ref="Y643:Y706" si="168">Y642+IF($D643=Y$3,IF(COUNTBLANK($E643),0,$E643/$AF$2),0)</f>
        <v>2</v>
      </c>
      <c r="Z643" s="32">
        <f t="shared" ref="Z643:Z706" si="169">Z642+IF($D643=Z$3,IF(COUNTBLANK($E643),0,$E643/$AF$2),0)</f>
        <v>2</v>
      </c>
      <c r="AA643" s="32">
        <f t="shared" ref="AA643:AA706" si="170">AA642+IF($D643=AA$3,IF(COUNTBLANK($E643),0,$E643/$AF$2),0)</f>
        <v>2</v>
      </c>
      <c r="AB643" s="32">
        <f t="shared" ref="AB643:AB706" si="171">AB642+IF($D643=AB$3,IF(COUNTBLANK($E643),0,$E643/$AF$2),0)</f>
        <v>2</v>
      </c>
      <c r="AD643" s="64"/>
      <c r="AE643" s="51"/>
      <c r="AF643" s="51"/>
      <c r="AG643" s="61"/>
      <c r="AH643" s="62"/>
      <c r="AI643" s="61"/>
      <c r="AJ643" s="62"/>
      <c r="AK643" s="61"/>
      <c r="AL643" s="62"/>
      <c r="AM643" s="60"/>
      <c r="AN643" s="60"/>
      <c r="AO643" s="60"/>
      <c r="AP643" s="60"/>
      <c r="AQ643" s="51"/>
      <c r="AT643" s="39" t="str">
        <f t="shared" si="118"/>
        <v/>
      </c>
      <c r="AU643" s="49" t="str">
        <f t="shared" si="119"/>
        <v/>
      </c>
      <c r="AV643" s="41">
        <f t="shared" ca="1" si="144"/>
        <v>256</v>
      </c>
      <c r="AW643" s="40">
        <f t="shared" ca="1" si="138"/>
        <v>1</v>
      </c>
      <c r="AX643" s="41">
        <f t="shared" ca="1" si="122"/>
        <v>0</v>
      </c>
      <c r="AY643" s="41">
        <f t="shared" ca="1" si="123"/>
        <v>0</v>
      </c>
      <c r="AZ643" s="42">
        <f t="shared" ca="1" si="124"/>
        <v>1</v>
      </c>
      <c r="BA643" s="47" t="str">
        <f t="shared" si="125"/>
        <v/>
      </c>
      <c r="BB643" s="47" t="e">
        <f t="shared" si="126"/>
        <v>#VALUE!</v>
      </c>
      <c r="BC643" s="47">
        <f t="shared" si="145"/>
        <v>0</v>
      </c>
      <c r="BD643" s="47">
        <f t="shared" si="146"/>
        <v>0</v>
      </c>
      <c r="BE643" s="47" t="e">
        <f t="shared" si="147"/>
        <v>#VALUE!</v>
      </c>
      <c r="BF643" s="47" t="e">
        <f t="shared" si="148"/>
        <v>#VALUE!</v>
      </c>
      <c r="BG643" s="47" t="e">
        <f t="shared" si="149"/>
        <v>#VALUE!</v>
      </c>
      <c r="BH643" s="47" t="e">
        <f>MATCH($BA643,NoteCommaRef!$B$4:$B$10,0)</f>
        <v>#N/A</v>
      </c>
      <c r="BI643" s="47">
        <f>MATCH($BK643,NoteCommaRef!$H$4:$H$1000,0)</f>
        <v>11</v>
      </c>
      <c r="BJ643" s="47">
        <f>MATCH($BL643,NoteCommaRef!$H$4:$H$1000,0)</f>
        <v>11</v>
      </c>
      <c r="BK643" s="47">
        <f t="shared" si="139"/>
        <v>1</v>
      </c>
      <c r="BL643" s="47">
        <f t="shared" si="140"/>
        <v>1</v>
      </c>
      <c r="BM643" s="48">
        <f ca="1">IF(ISNA($BH643),1,OFFSET(NoteCommaRef!$E$3,$BH643,0))</f>
        <v>1</v>
      </c>
      <c r="BN643" s="48">
        <f t="shared" si="141"/>
        <v>1</v>
      </c>
      <c r="BO643" s="48">
        <f t="shared" si="142"/>
        <v>1</v>
      </c>
      <c r="BP643" s="48">
        <f t="shared" si="143"/>
        <v>1</v>
      </c>
      <c r="BQ643" s="48">
        <f ca="1">IF(ISNA($BI643),1,OFFSET(NoteCommaRef!$K$3,$BI643,0))</f>
        <v>1</v>
      </c>
      <c r="BR643" s="48">
        <f ca="1">IF(ISNA($BJ643),1,OFFSET(NoteCommaRef!$K$3,$BJ643,0))</f>
        <v>1</v>
      </c>
    </row>
    <row r="644" spans="3:70" x14ac:dyDescent="0.2">
      <c r="C644" s="1" t="str">
        <f t="shared" si="158"/>
        <v/>
      </c>
      <c r="D644" s="1" t="str">
        <f t="shared" si="159"/>
        <v/>
      </c>
      <c r="E644" s="1" t="str">
        <f t="shared" si="150"/>
        <v/>
      </c>
      <c r="F644" s="32" t="str">
        <f t="shared" si="151"/>
        <v/>
      </c>
      <c r="G644" s="1" t="str">
        <f t="shared" si="152"/>
        <v/>
      </c>
      <c r="H644" s="1" t="str">
        <f t="shared" si="153"/>
        <v/>
      </c>
      <c r="I644" s="1" t="str">
        <f t="shared" si="154"/>
        <v/>
      </c>
      <c r="J644" s="1" t="str">
        <f t="shared" si="155"/>
        <v/>
      </c>
      <c r="K644" s="1" t="str">
        <f t="shared" si="156"/>
        <v/>
      </c>
      <c r="L644" s="1" t="str">
        <f ca="1">IF(COUNTBLANK($AO644),IF(COUNTBLANK($D644),"",OFFSET(ChannelSetup!$E$6,0,$D644-1)),$AO644)</f>
        <v/>
      </c>
      <c r="M644" s="1" t="str">
        <f ca="1">IF(COUNTBLANK($AP644),IF(COUNTBLANK($D644),"",OFFSET(ChannelSetup!$E$7,0,$D644-1)),$AP644)</f>
        <v/>
      </c>
      <c r="N644" s="1" t="str">
        <f ca="1">IF(COUNTBLANK($D644),"",IF(COUNTBLANK($AI644),OFFSET(ChannelSetup!$E$4,0,$D644-1),$AI644))</f>
        <v/>
      </c>
      <c r="O644" s="1" t="str">
        <f t="shared" si="157"/>
        <v/>
      </c>
      <c r="Q644" s="32">
        <f t="shared" si="160"/>
        <v>6</v>
      </c>
      <c r="R644" s="32">
        <f t="shared" si="161"/>
        <v>3</v>
      </c>
      <c r="S644" s="32">
        <f t="shared" si="162"/>
        <v>3</v>
      </c>
      <c r="T644" s="32">
        <f t="shared" si="163"/>
        <v>2</v>
      </c>
      <c r="U644" s="32">
        <f t="shared" si="164"/>
        <v>2</v>
      </c>
      <c r="V644" s="32">
        <f t="shared" si="165"/>
        <v>2</v>
      </c>
      <c r="W644" s="32">
        <f t="shared" si="166"/>
        <v>2</v>
      </c>
      <c r="X644" s="32">
        <f t="shared" si="167"/>
        <v>2</v>
      </c>
      <c r="Y644" s="32">
        <f t="shared" si="168"/>
        <v>2</v>
      </c>
      <c r="Z644" s="32">
        <f t="shared" si="169"/>
        <v>2</v>
      </c>
      <c r="AA644" s="32">
        <f t="shared" si="170"/>
        <v>2</v>
      </c>
      <c r="AB644" s="32">
        <f t="shared" si="171"/>
        <v>2</v>
      </c>
      <c r="AD644" s="64"/>
      <c r="AE644" s="51"/>
      <c r="AF644" s="51"/>
      <c r="AG644" s="61"/>
      <c r="AH644" s="62"/>
      <c r="AI644" s="61"/>
      <c r="AJ644" s="62"/>
      <c r="AK644" s="61"/>
      <c r="AL644" s="62"/>
      <c r="AM644" s="60"/>
      <c r="AN644" s="60"/>
      <c r="AO644" s="60"/>
      <c r="AP644" s="60"/>
      <c r="AQ644" s="51"/>
      <c r="AT644" s="39" t="str">
        <f t="shared" si="118"/>
        <v/>
      </c>
      <c r="AU644" s="49" t="str">
        <f t="shared" si="119"/>
        <v/>
      </c>
      <c r="AV644" s="41">
        <f t="shared" ca="1" si="144"/>
        <v>256</v>
      </c>
      <c r="AW644" s="40">
        <f t="shared" ca="1" si="138"/>
        <v>1</v>
      </c>
      <c r="AX644" s="41">
        <f t="shared" ca="1" si="122"/>
        <v>0</v>
      </c>
      <c r="AY644" s="41">
        <f t="shared" ca="1" si="123"/>
        <v>0</v>
      </c>
      <c r="AZ644" s="42">
        <f t="shared" ca="1" si="124"/>
        <v>1</v>
      </c>
      <c r="BA644" s="47" t="str">
        <f t="shared" si="125"/>
        <v/>
      </c>
      <c r="BB644" s="47" t="e">
        <f t="shared" si="126"/>
        <v>#VALUE!</v>
      </c>
      <c r="BC644" s="47">
        <f t="shared" si="145"/>
        <v>0</v>
      </c>
      <c r="BD644" s="47">
        <f t="shared" si="146"/>
        <v>0</v>
      </c>
      <c r="BE644" s="47" t="e">
        <f t="shared" si="147"/>
        <v>#VALUE!</v>
      </c>
      <c r="BF644" s="47" t="e">
        <f t="shared" si="148"/>
        <v>#VALUE!</v>
      </c>
      <c r="BG644" s="47" t="e">
        <f t="shared" si="149"/>
        <v>#VALUE!</v>
      </c>
      <c r="BH644" s="47" t="e">
        <f>MATCH($BA644,NoteCommaRef!$B$4:$B$10,0)</f>
        <v>#N/A</v>
      </c>
      <c r="BI644" s="47">
        <f>MATCH($BK644,NoteCommaRef!$H$4:$H$1000,0)</f>
        <v>11</v>
      </c>
      <c r="BJ644" s="47">
        <f>MATCH($BL644,NoteCommaRef!$H$4:$H$1000,0)</f>
        <v>11</v>
      </c>
      <c r="BK644" s="47">
        <f t="shared" si="139"/>
        <v>1</v>
      </c>
      <c r="BL644" s="47">
        <f t="shared" si="140"/>
        <v>1</v>
      </c>
      <c r="BM644" s="48">
        <f ca="1">IF(ISNA($BH644),1,OFFSET(NoteCommaRef!$E$3,$BH644,0))</f>
        <v>1</v>
      </c>
      <c r="BN644" s="48">
        <f t="shared" si="141"/>
        <v>1</v>
      </c>
      <c r="BO644" s="48">
        <f t="shared" si="142"/>
        <v>1</v>
      </c>
      <c r="BP644" s="48">
        <f t="shared" si="143"/>
        <v>1</v>
      </c>
      <c r="BQ644" s="48">
        <f ca="1">IF(ISNA($BI644),1,OFFSET(NoteCommaRef!$K$3,$BI644,0))</f>
        <v>1</v>
      </c>
      <c r="BR644" s="48">
        <f ca="1">IF(ISNA($BJ644),1,OFFSET(NoteCommaRef!$K$3,$BJ644,0))</f>
        <v>1</v>
      </c>
    </row>
    <row r="645" spans="3:70" x14ac:dyDescent="0.2">
      <c r="C645" s="1" t="str">
        <f t="shared" si="158"/>
        <v/>
      </c>
      <c r="D645" s="1" t="str">
        <f t="shared" si="159"/>
        <v/>
      </c>
      <c r="E645" s="1" t="str">
        <f t="shared" si="150"/>
        <v/>
      </c>
      <c r="F645" s="32" t="str">
        <f t="shared" si="151"/>
        <v/>
      </c>
      <c r="G645" s="1" t="str">
        <f t="shared" si="152"/>
        <v/>
      </c>
      <c r="H645" s="1" t="str">
        <f t="shared" si="153"/>
        <v/>
      </c>
      <c r="I645" s="1" t="str">
        <f t="shared" si="154"/>
        <v/>
      </c>
      <c r="J645" s="1" t="str">
        <f t="shared" si="155"/>
        <v/>
      </c>
      <c r="K645" s="1" t="str">
        <f t="shared" si="156"/>
        <v/>
      </c>
      <c r="L645" s="1" t="str">
        <f ca="1">IF(COUNTBLANK($AO645),IF(COUNTBLANK($D645),"",OFFSET(ChannelSetup!$E$6,0,$D645-1)),$AO645)</f>
        <v/>
      </c>
      <c r="M645" s="1" t="str">
        <f ca="1">IF(COUNTBLANK($AP645),IF(COUNTBLANK($D645),"",OFFSET(ChannelSetup!$E$7,0,$D645-1)),$AP645)</f>
        <v/>
      </c>
      <c r="N645" s="1" t="str">
        <f ca="1">IF(COUNTBLANK($D645),"",IF(COUNTBLANK($AI645),OFFSET(ChannelSetup!$E$4,0,$D645-1),$AI645))</f>
        <v/>
      </c>
      <c r="O645" s="1" t="str">
        <f t="shared" si="157"/>
        <v/>
      </c>
      <c r="Q645" s="32">
        <f t="shared" si="160"/>
        <v>6</v>
      </c>
      <c r="R645" s="32">
        <f t="shared" si="161"/>
        <v>3</v>
      </c>
      <c r="S645" s="32">
        <f t="shared" si="162"/>
        <v>3</v>
      </c>
      <c r="T645" s="32">
        <f t="shared" si="163"/>
        <v>2</v>
      </c>
      <c r="U645" s="32">
        <f t="shared" si="164"/>
        <v>2</v>
      </c>
      <c r="V645" s="32">
        <f t="shared" si="165"/>
        <v>2</v>
      </c>
      <c r="W645" s="32">
        <f t="shared" si="166"/>
        <v>2</v>
      </c>
      <c r="X645" s="32">
        <f t="shared" si="167"/>
        <v>2</v>
      </c>
      <c r="Y645" s="32">
        <f t="shared" si="168"/>
        <v>2</v>
      </c>
      <c r="Z645" s="32">
        <f t="shared" si="169"/>
        <v>2</v>
      </c>
      <c r="AA645" s="32">
        <f t="shared" si="170"/>
        <v>2</v>
      </c>
      <c r="AB645" s="32">
        <f t="shared" si="171"/>
        <v>2</v>
      </c>
      <c r="AD645" s="64"/>
      <c r="AE645" s="51"/>
      <c r="AF645" s="51"/>
      <c r="AG645" s="61"/>
      <c r="AH645" s="62"/>
      <c r="AI645" s="61"/>
      <c r="AJ645" s="62"/>
      <c r="AK645" s="61"/>
      <c r="AL645" s="62"/>
      <c r="AM645" s="60"/>
      <c r="AN645" s="60"/>
      <c r="AO645" s="60"/>
      <c r="AP645" s="60"/>
      <c r="AQ645" s="51"/>
      <c r="AT645" s="39" t="str">
        <f t="shared" si="118"/>
        <v/>
      </c>
      <c r="AU645" s="49" t="str">
        <f t="shared" si="119"/>
        <v/>
      </c>
      <c r="AV645" s="41">
        <f t="shared" ca="1" si="144"/>
        <v>256</v>
      </c>
      <c r="AW645" s="40">
        <f t="shared" ca="1" si="138"/>
        <v>1</v>
      </c>
      <c r="AX645" s="41">
        <f t="shared" ca="1" si="122"/>
        <v>0</v>
      </c>
      <c r="AY645" s="41">
        <f t="shared" ca="1" si="123"/>
        <v>0</v>
      </c>
      <c r="AZ645" s="42">
        <f t="shared" ca="1" si="124"/>
        <v>1</v>
      </c>
      <c r="BA645" s="47" t="str">
        <f t="shared" si="125"/>
        <v/>
      </c>
      <c r="BB645" s="47" t="e">
        <f t="shared" si="126"/>
        <v>#VALUE!</v>
      </c>
      <c r="BC645" s="47">
        <f t="shared" si="145"/>
        <v>0</v>
      </c>
      <c r="BD645" s="47">
        <f t="shared" si="146"/>
        <v>0</v>
      </c>
      <c r="BE645" s="47" t="e">
        <f t="shared" si="147"/>
        <v>#VALUE!</v>
      </c>
      <c r="BF645" s="47" t="e">
        <f t="shared" si="148"/>
        <v>#VALUE!</v>
      </c>
      <c r="BG645" s="47" t="e">
        <f t="shared" si="149"/>
        <v>#VALUE!</v>
      </c>
      <c r="BH645" s="47" t="e">
        <f>MATCH($BA645,NoteCommaRef!$B$4:$B$10,0)</f>
        <v>#N/A</v>
      </c>
      <c r="BI645" s="47">
        <f>MATCH($BK645,NoteCommaRef!$H$4:$H$1000,0)</f>
        <v>11</v>
      </c>
      <c r="BJ645" s="47">
        <f>MATCH($BL645,NoteCommaRef!$H$4:$H$1000,0)</f>
        <v>11</v>
      </c>
      <c r="BK645" s="47">
        <f t="shared" si="139"/>
        <v>1</v>
      </c>
      <c r="BL645" s="47">
        <f t="shared" si="140"/>
        <v>1</v>
      </c>
      <c r="BM645" s="48">
        <f ca="1">IF(ISNA($BH645),1,OFFSET(NoteCommaRef!$E$3,$BH645,0))</f>
        <v>1</v>
      </c>
      <c r="BN645" s="48">
        <f t="shared" si="141"/>
        <v>1</v>
      </c>
      <c r="BO645" s="48">
        <f t="shared" si="142"/>
        <v>1</v>
      </c>
      <c r="BP645" s="48">
        <f t="shared" si="143"/>
        <v>1</v>
      </c>
      <c r="BQ645" s="48">
        <f ca="1">IF(ISNA($BI645),1,OFFSET(NoteCommaRef!$K$3,$BI645,0))</f>
        <v>1</v>
      </c>
      <c r="BR645" s="48">
        <f ca="1">IF(ISNA($BJ645),1,OFFSET(NoteCommaRef!$K$3,$BJ645,0))</f>
        <v>1</v>
      </c>
    </row>
    <row r="646" spans="3:70" x14ac:dyDescent="0.2">
      <c r="C646" s="1" t="str">
        <f t="shared" si="158"/>
        <v/>
      </c>
      <c r="D646" s="1" t="str">
        <f t="shared" si="159"/>
        <v/>
      </c>
      <c r="E646" s="1" t="str">
        <f t="shared" si="150"/>
        <v/>
      </c>
      <c r="F646" s="32" t="str">
        <f t="shared" si="151"/>
        <v/>
      </c>
      <c r="G646" s="1" t="str">
        <f t="shared" si="152"/>
        <v/>
      </c>
      <c r="H646" s="1" t="str">
        <f t="shared" si="153"/>
        <v/>
      </c>
      <c r="I646" s="1" t="str">
        <f t="shared" si="154"/>
        <v/>
      </c>
      <c r="J646" s="1" t="str">
        <f t="shared" si="155"/>
        <v/>
      </c>
      <c r="K646" s="1" t="str">
        <f t="shared" si="156"/>
        <v/>
      </c>
      <c r="L646" s="1" t="str">
        <f ca="1">IF(COUNTBLANK($AO646),IF(COUNTBLANK($D646),"",OFFSET(ChannelSetup!$E$6,0,$D646-1)),$AO646)</f>
        <v/>
      </c>
      <c r="M646" s="1" t="str">
        <f ca="1">IF(COUNTBLANK($AP646),IF(COUNTBLANK($D646),"",OFFSET(ChannelSetup!$E$7,0,$D646-1)),$AP646)</f>
        <v/>
      </c>
      <c r="N646" s="1" t="str">
        <f ca="1">IF(COUNTBLANK($D646),"",IF(COUNTBLANK($AI646),OFFSET(ChannelSetup!$E$4,0,$D646-1),$AI646))</f>
        <v/>
      </c>
      <c r="O646" s="1" t="str">
        <f t="shared" si="157"/>
        <v/>
      </c>
      <c r="Q646" s="32">
        <f t="shared" si="160"/>
        <v>6</v>
      </c>
      <c r="R646" s="32">
        <f t="shared" si="161"/>
        <v>3</v>
      </c>
      <c r="S646" s="32">
        <f t="shared" si="162"/>
        <v>3</v>
      </c>
      <c r="T646" s="32">
        <f t="shared" si="163"/>
        <v>2</v>
      </c>
      <c r="U646" s="32">
        <f t="shared" si="164"/>
        <v>2</v>
      </c>
      <c r="V646" s="32">
        <f t="shared" si="165"/>
        <v>2</v>
      </c>
      <c r="W646" s="32">
        <f t="shared" si="166"/>
        <v>2</v>
      </c>
      <c r="X646" s="32">
        <f t="shared" si="167"/>
        <v>2</v>
      </c>
      <c r="Y646" s="32">
        <f t="shared" si="168"/>
        <v>2</v>
      </c>
      <c r="Z646" s="32">
        <f t="shared" si="169"/>
        <v>2</v>
      </c>
      <c r="AA646" s="32">
        <f t="shared" si="170"/>
        <v>2</v>
      </c>
      <c r="AB646" s="32">
        <f t="shared" si="171"/>
        <v>2</v>
      </c>
      <c r="AD646" s="64"/>
      <c r="AE646" s="51"/>
      <c r="AF646" s="51"/>
      <c r="AG646" s="61"/>
      <c r="AH646" s="62"/>
      <c r="AI646" s="61"/>
      <c r="AJ646" s="62"/>
      <c r="AK646" s="61"/>
      <c r="AL646" s="62"/>
      <c r="AM646" s="60"/>
      <c r="AN646" s="60"/>
      <c r="AO646" s="60"/>
      <c r="AP646" s="60"/>
      <c r="AQ646" s="51"/>
      <c r="AT646" s="39" t="str">
        <f t="shared" si="118"/>
        <v/>
      </c>
      <c r="AU646" s="49" t="str">
        <f t="shared" si="119"/>
        <v/>
      </c>
      <c r="AV646" s="41">
        <f t="shared" ca="1" si="144"/>
        <v>256</v>
      </c>
      <c r="AW646" s="40">
        <f t="shared" ca="1" si="138"/>
        <v>1</v>
      </c>
      <c r="AX646" s="41">
        <f t="shared" ca="1" si="122"/>
        <v>0</v>
      </c>
      <c r="AY646" s="41">
        <f t="shared" ca="1" si="123"/>
        <v>0</v>
      </c>
      <c r="AZ646" s="42">
        <f t="shared" ca="1" si="124"/>
        <v>1</v>
      </c>
      <c r="BA646" s="47" t="str">
        <f t="shared" si="125"/>
        <v/>
      </c>
      <c r="BB646" s="47" t="e">
        <f t="shared" si="126"/>
        <v>#VALUE!</v>
      </c>
      <c r="BC646" s="47">
        <f t="shared" si="145"/>
        <v>0</v>
      </c>
      <c r="BD646" s="47">
        <f t="shared" si="146"/>
        <v>0</v>
      </c>
      <c r="BE646" s="47" t="e">
        <f t="shared" si="147"/>
        <v>#VALUE!</v>
      </c>
      <c r="BF646" s="47" t="e">
        <f t="shared" si="148"/>
        <v>#VALUE!</v>
      </c>
      <c r="BG646" s="47" t="e">
        <f t="shared" si="149"/>
        <v>#VALUE!</v>
      </c>
      <c r="BH646" s="47" t="e">
        <f>MATCH($BA646,NoteCommaRef!$B$4:$B$10,0)</f>
        <v>#N/A</v>
      </c>
      <c r="BI646" s="47">
        <f>MATCH($BK646,NoteCommaRef!$H$4:$H$1000,0)</f>
        <v>11</v>
      </c>
      <c r="BJ646" s="47">
        <f>MATCH($BL646,NoteCommaRef!$H$4:$H$1000,0)</f>
        <v>11</v>
      </c>
      <c r="BK646" s="47">
        <f t="shared" si="139"/>
        <v>1</v>
      </c>
      <c r="BL646" s="47">
        <f t="shared" si="140"/>
        <v>1</v>
      </c>
      <c r="BM646" s="48">
        <f ca="1">IF(ISNA($BH646),1,OFFSET(NoteCommaRef!$E$3,$BH646,0))</f>
        <v>1</v>
      </c>
      <c r="BN646" s="48">
        <f t="shared" si="141"/>
        <v>1</v>
      </c>
      <c r="BO646" s="48">
        <f t="shared" si="142"/>
        <v>1</v>
      </c>
      <c r="BP646" s="48">
        <f t="shared" si="143"/>
        <v>1</v>
      </c>
      <c r="BQ646" s="48">
        <f ca="1">IF(ISNA($BI646),1,OFFSET(NoteCommaRef!$K$3,$BI646,0))</f>
        <v>1</v>
      </c>
      <c r="BR646" s="48">
        <f ca="1">IF(ISNA($BJ646),1,OFFSET(NoteCommaRef!$K$3,$BJ646,0))</f>
        <v>1</v>
      </c>
    </row>
    <row r="647" spans="3:70" x14ac:dyDescent="0.2">
      <c r="C647" s="1" t="str">
        <f t="shared" si="158"/>
        <v/>
      </c>
      <c r="D647" s="1" t="str">
        <f t="shared" si="159"/>
        <v/>
      </c>
      <c r="E647" s="1" t="str">
        <f t="shared" si="150"/>
        <v/>
      </c>
      <c r="F647" s="32" t="str">
        <f t="shared" si="151"/>
        <v/>
      </c>
      <c r="G647" s="1" t="str">
        <f t="shared" si="152"/>
        <v/>
      </c>
      <c r="H647" s="1" t="str">
        <f t="shared" si="153"/>
        <v/>
      </c>
      <c r="I647" s="1" t="str">
        <f t="shared" si="154"/>
        <v/>
      </c>
      <c r="J647" s="1" t="str">
        <f t="shared" si="155"/>
        <v/>
      </c>
      <c r="K647" s="1" t="str">
        <f t="shared" si="156"/>
        <v/>
      </c>
      <c r="L647" s="1" t="str">
        <f ca="1">IF(COUNTBLANK($AO647),IF(COUNTBLANK($D647),"",OFFSET(ChannelSetup!$E$6,0,$D647-1)),$AO647)</f>
        <v/>
      </c>
      <c r="M647" s="1" t="str">
        <f ca="1">IF(COUNTBLANK($AP647),IF(COUNTBLANK($D647),"",OFFSET(ChannelSetup!$E$7,0,$D647-1)),$AP647)</f>
        <v/>
      </c>
      <c r="N647" s="1" t="str">
        <f ca="1">IF(COUNTBLANK($D647),"",IF(COUNTBLANK($AI647),OFFSET(ChannelSetup!$E$4,0,$D647-1),$AI647))</f>
        <v/>
      </c>
      <c r="O647" s="1" t="str">
        <f t="shared" si="157"/>
        <v/>
      </c>
      <c r="Q647" s="32">
        <f t="shared" si="160"/>
        <v>6</v>
      </c>
      <c r="R647" s="32">
        <f t="shared" si="161"/>
        <v>3</v>
      </c>
      <c r="S647" s="32">
        <f t="shared" si="162"/>
        <v>3</v>
      </c>
      <c r="T647" s="32">
        <f t="shared" si="163"/>
        <v>2</v>
      </c>
      <c r="U647" s="32">
        <f t="shared" si="164"/>
        <v>2</v>
      </c>
      <c r="V647" s="32">
        <f t="shared" si="165"/>
        <v>2</v>
      </c>
      <c r="W647" s="32">
        <f t="shared" si="166"/>
        <v>2</v>
      </c>
      <c r="X647" s="32">
        <f t="shared" si="167"/>
        <v>2</v>
      </c>
      <c r="Y647" s="32">
        <f t="shared" si="168"/>
        <v>2</v>
      </c>
      <c r="Z647" s="32">
        <f t="shared" si="169"/>
        <v>2</v>
      </c>
      <c r="AA647" s="32">
        <f t="shared" si="170"/>
        <v>2</v>
      </c>
      <c r="AB647" s="32">
        <f t="shared" si="171"/>
        <v>2</v>
      </c>
      <c r="AD647" s="64"/>
      <c r="AE647" s="51"/>
      <c r="AF647" s="51"/>
      <c r="AG647" s="61"/>
      <c r="AH647" s="62"/>
      <c r="AI647" s="61"/>
      <c r="AJ647" s="62"/>
      <c r="AK647" s="61"/>
      <c r="AL647" s="62"/>
      <c r="AM647" s="60"/>
      <c r="AN647" s="60"/>
      <c r="AO647" s="60"/>
      <c r="AP647" s="60"/>
      <c r="AQ647" s="51"/>
      <c r="AT647" s="39" t="str">
        <f t="shared" si="118"/>
        <v/>
      </c>
      <c r="AU647" s="49" t="str">
        <f t="shared" si="119"/>
        <v/>
      </c>
      <c r="AV647" s="41">
        <f t="shared" ca="1" si="144"/>
        <v>256</v>
      </c>
      <c r="AW647" s="40">
        <f t="shared" ca="1" si="138"/>
        <v>1</v>
      </c>
      <c r="AX647" s="41">
        <f t="shared" ca="1" si="122"/>
        <v>0</v>
      </c>
      <c r="AY647" s="41">
        <f t="shared" ca="1" si="123"/>
        <v>0</v>
      </c>
      <c r="AZ647" s="42">
        <f t="shared" ca="1" si="124"/>
        <v>1</v>
      </c>
      <c r="BA647" s="47" t="str">
        <f t="shared" si="125"/>
        <v/>
      </c>
      <c r="BB647" s="47" t="e">
        <f t="shared" si="126"/>
        <v>#VALUE!</v>
      </c>
      <c r="BC647" s="47">
        <f t="shared" si="145"/>
        <v>0</v>
      </c>
      <c r="BD647" s="47">
        <f t="shared" si="146"/>
        <v>0</v>
      </c>
      <c r="BE647" s="47" t="e">
        <f t="shared" si="147"/>
        <v>#VALUE!</v>
      </c>
      <c r="BF647" s="47" t="e">
        <f t="shared" si="148"/>
        <v>#VALUE!</v>
      </c>
      <c r="BG647" s="47" t="e">
        <f t="shared" si="149"/>
        <v>#VALUE!</v>
      </c>
      <c r="BH647" s="47" t="e">
        <f>MATCH($BA647,NoteCommaRef!$B$4:$B$10,0)</f>
        <v>#N/A</v>
      </c>
      <c r="BI647" s="47">
        <f>MATCH($BK647,NoteCommaRef!$H$4:$H$1000,0)</f>
        <v>11</v>
      </c>
      <c r="BJ647" s="47">
        <f>MATCH($BL647,NoteCommaRef!$H$4:$H$1000,0)</f>
        <v>11</v>
      </c>
      <c r="BK647" s="47">
        <f t="shared" si="139"/>
        <v>1</v>
      </c>
      <c r="BL647" s="47">
        <f t="shared" si="140"/>
        <v>1</v>
      </c>
      <c r="BM647" s="48">
        <f ca="1">IF(ISNA($BH647),1,OFFSET(NoteCommaRef!$E$3,$BH647,0))</f>
        <v>1</v>
      </c>
      <c r="BN647" s="48">
        <f t="shared" si="141"/>
        <v>1</v>
      </c>
      <c r="BO647" s="48">
        <f t="shared" si="142"/>
        <v>1</v>
      </c>
      <c r="BP647" s="48">
        <f t="shared" si="143"/>
        <v>1</v>
      </c>
      <c r="BQ647" s="48">
        <f ca="1">IF(ISNA($BI647),1,OFFSET(NoteCommaRef!$K$3,$BI647,0))</f>
        <v>1</v>
      </c>
      <c r="BR647" s="48">
        <f ca="1">IF(ISNA($BJ647),1,OFFSET(NoteCommaRef!$K$3,$BJ647,0))</f>
        <v>1</v>
      </c>
    </row>
    <row r="648" spans="3:70" x14ac:dyDescent="0.2">
      <c r="C648" s="1" t="str">
        <f t="shared" si="158"/>
        <v/>
      </c>
      <c r="D648" s="1" t="str">
        <f t="shared" si="159"/>
        <v/>
      </c>
      <c r="E648" s="1" t="str">
        <f t="shared" si="150"/>
        <v/>
      </c>
      <c r="F648" s="32" t="str">
        <f t="shared" si="151"/>
        <v/>
      </c>
      <c r="G648" s="1" t="str">
        <f t="shared" si="152"/>
        <v/>
      </c>
      <c r="H648" s="1" t="str">
        <f t="shared" si="153"/>
        <v/>
      </c>
      <c r="I648" s="1" t="str">
        <f t="shared" si="154"/>
        <v/>
      </c>
      <c r="J648" s="1" t="str">
        <f t="shared" si="155"/>
        <v/>
      </c>
      <c r="K648" s="1" t="str">
        <f t="shared" si="156"/>
        <v/>
      </c>
      <c r="L648" s="1" t="str">
        <f ca="1">IF(COUNTBLANK($AO648),IF(COUNTBLANK($D648),"",OFFSET(ChannelSetup!$E$6,0,$D648-1)),$AO648)</f>
        <v/>
      </c>
      <c r="M648" s="1" t="str">
        <f ca="1">IF(COUNTBLANK($AP648),IF(COUNTBLANK($D648),"",OFFSET(ChannelSetup!$E$7,0,$D648-1)),$AP648)</f>
        <v/>
      </c>
      <c r="N648" s="1" t="str">
        <f ca="1">IF(COUNTBLANK($D648),"",IF(COUNTBLANK($AI648),OFFSET(ChannelSetup!$E$4,0,$D648-1),$AI648))</f>
        <v/>
      </c>
      <c r="O648" s="1" t="str">
        <f t="shared" si="157"/>
        <v/>
      </c>
      <c r="Q648" s="32">
        <f t="shared" si="160"/>
        <v>6</v>
      </c>
      <c r="R648" s="32">
        <f t="shared" si="161"/>
        <v>3</v>
      </c>
      <c r="S648" s="32">
        <f t="shared" si="162"/>
        <v>3</v>
      </c>
      <c r="T648" s="32">
        <f t="shared" si="163"/>
        <v>2</v>
      </c>
      <c r="U648" s="32">
        <f t="shared" si="164"/>
        <v>2</v>
      </c>
      <c r="V648" s="32">
        <f t="shared" si="165"/>
        <v>2</v>
      </c>
      <c r="W648" s="32">
        <f t="shared" si="166"/>
        <v>2</v>
      </c>
      <c r="X648" s="32">
        <f t="shared" si="167"/>
        <v>2</v>
      </c>
      <c r="Y648" s="32">
        <f t="shared" si="168"/>
        <v>2</v>
      </c>
      <c r="Z648" s="32">
        <f t="shared" si="169"/>
        <v>2</v>
      </c>
      <c r="AA648" s="32">
        <f t="shared" si="170"/>
        <v>2</v>
      </c>
      <c r="AB648" s="32">
        <f t="shared" si="171"/>
        <v>2</v>
      </c>
      <c r="AD648" s="64"/>
      <c r="AE648" s="51"/>
      <c r="AF648" s="51"/>
      <c r="AG648" s="61"/>
      <c r="AH648" s="62"/>
      <c r="AI648" s="61"/>
      <c r="AJ648" s="62"/>
      <c r="AK648" s="61"/>
      <c r="AL648" s="62"/>
      <c r="AM648" s="60"/>
      <c r="AN648" s="60"/>
      <c r="AO648" s="60"/>
      <c r="AP648" s="60"/>
      <c r="AQ648" s="51"/>
      <c r="AT648" s="39" t="str">
        <f t="shared" si="118"/>
        <v/>
      </c>
      <c r="AU648" s="49" t="str">
        <f t="shared" si="119"/>
        <v/>
      </c>
      <c r="AV648" s="41">
        <f t="shared" ca="1" si="144"/>
        <v>256</v>
      </c>
      <c r="AW648" s="40">
        <f t="shared" ca="1" si="138"/>
        <v>1</v>
      </c>
      <c r="AX648" s="41">
        <f t="shared" ca="1" si="122"/>
        <v>0</v>
      </c>
      <c r="AY648" s="41">
        <f t="shared" ca="1" si="123"/>
        <v>0</v>
      </c>
      <c r="AZ648" s="42">
        <f t="shared" ca="1" si="124"/>
        <v>1</v>
      </c>
      <c r="BA648" s="47" t="str">
        <f t="shared" si="125"/>
        <v/>
      </c>
      <c r="BB648" s="47" t="e">
        <f t="shared" si="126"/>
        <v>#VALUE!</v>
      </c>
      <c r="BC648" s="47">
        <f t="shared" si="145"/>
        <v>0</v>
      </c>
      <c r="BD648" s="47">
        <f t="shared" si="146"/>
        <v>0</v>
      </c>
      <c r="BE648" s="47" t="e">
        <f t="shared" si="147"/>
        <v>#VALUE!</v>
      </c>
      <c r="BF648" s="47" t="e">
        <f t="shared" si="148"/>
        <v>#VALUE!</v>
      </c>
      <c r="BG648" s="47" t="e">
        <f t="shared" si="149"/>
        <v>#VALUE!</v>
      </c>
      <c r="BH648" s="47" t="e">
        <f>MATCH($BA648,NoteCommaRef!$B$4:$B$10,0)</f>
        <v>#N/A</v>
      </c>
      <c r="BI648" s="47">
        <f>MATCH($BK648,NoteCommaRef!$H$4:$H$1000,0)</f>
        <v>11</v>
      </c>
      <c r="BJ648" s="47">
        <f>MATCH($BL648,NoteCommaRef!$H$4:$H$1000,0)</f>
        <v>11</v>
      </c>
      <c r="BK648" s="47">
        <f t="shared" si="139"/>
        <v>1</v>
      </c>
      <c r="BL648" s="47">
        <f t="shared" si="140"/>
        <v>1</v>
      </c>
      <c r="BM648" s="48">
        <f ca="1">IF(ISNA($BH648),1,OFFSET(NoteCommaRef!$E$3,$BH648,0))</f>
        <v>1</v>
      </c>
      <c r="BN648" s="48">
        <f t="shared" si="141"/>
        <v>1</v>
      </c>
      <c r="BO648" s="48">
        <f t="shared" si="142"/>
        <v>1</v>
      </c>
      <c r="BP648" s="48">
        <f t="shared" si="143"/>
        <v>1</v>
      </c>
      <c r="BQ648" s="48">
        <f ca="1">IF(ISNA($BI648),1,OFFSET(NoteCommaRef!$K$3,$BI648,0))</f>
        <v>1</v>
      </c>
      <c r="BR648" s="48">
        <f ca="1">IF(ISNA($BJ648),1,OFFSET(NoteCommaRef!$K$3,$BJ648,0))</f>
        <v>1</v>
      </c>
    </row>
    <row r="649" spans="3:70" x14ac:dyDescent="0.2">
      <c r="C649" s="1" t="str">
        <f t="shared" si="158"/>
        <v/>
      </c>
      <c r="D649" s="1" t="str">
        <f t="shared" si="159"/>
        <v/>
      </c>
      <c r="E649" s="1" t="str">
        <f t="shared" si="150"/>
        <v/>
      </c>
      <c r="F649" s="32" t="str">
        <f t="shared" si="151"/>
        <v/>
      </c>
      <c r="G649" s="1" t="str">
        <f t="shared" si="152"/>
        <v/>
      </c>
      <c r="H649" s="1" t="str">
        <f t="shared" si="153"/>
        <v/>
      </c>
      <c r="I649" s="1" t="str">
        <f t="shared" si="154"/>
        <v/>
      </c>
      <c r="J649" s="1" t="str">
        <f t="shared" si="155"/>
        <v/>
      </c>
      <c r="K649" s="1" t="str">
        <f t="shared" si="156"/>
        <v/>
      </c>
      <c r="L649" s="1" t="str">
        <f ca="1">IF(COUNTBLANK($AO649),IF(COUNTBLANK($D649),"",OFFSET(ChannelSetup!$E$6,0,$D649-1)),$AO649)</f>
        <v/>
      </c>
      <c r="M649" s="1" t="str">
        <f ca="1">IF(COUNTBLANK($AP649),IF(COUNTBLANK($D649),"",OFFSET(ChannelSetup!$E$7,0,$D649-1)),$AP649)</f>
        <v/>
      </c>
      <c r="N649" s="1" t="str">
        <f ca="1">IF(COUNTBLANK($D649),"",IF(COUNTBLANK($AI649),OFFSET(ChannelSetup!$E$4,0,$D649-1),$AI649))</f>
        <v/>
      </c>
      <c r="O649" s="1" t="str">
        <f t="shared" si="157"/>
        <v/>
      </c>
      <c r="Q649" s="32">
        <f t="shared" si="160"/>
        <v>6</v>
      </c>
      <c r="R649" s="32">
        <f t="shared" si="161"/>
        <v>3</v>
      </c>
      <c r="S649" s="32">
        <f t="shared" si="162"/>
        <v>3</v>
      </c>
      <c r="T649" s="32">
        <f t="shared" si="163"/>
        <v>2</v>
      </c>
      <c r="U649" s="32">
        <f t="shared" si="164"/>
        <v>2</v>
      </c>
      <c r="V649" s="32">
        <f t="shared" si="165"/>
        <v>2</v>
      </c>
      <c r="W649" s="32">
        <f t="shared" si="166"/>
        <v>2</v>
      </c>
      <c r="X649" s="32">
        <f t="shared" si="167"/>
        <v>2</v>
      </c>
      <c r="Y649" s="32">
        <f t="shared" si="168"/>
        <v>2</v>
      </c>
      <c r="Z649" s="32">
        <f t="shared" si="169"/>
        <v>2</v>
      </c>
      <c r="AA649" s="32">
        <f t="shared" si="170"/>
        <v>2</v>
      </c>
      <c r="AB649" s="32">
        <f t="shared" si="171"/>
        <v>2</v>
      </c>
      <c r="AD649" s="64"/>
      <c r="AE649" s="51"/>
      <c r="AF649" s="51"/>
      <c r="AG649" s="61"/>
      <c r="AH649" s="62"/>
      <c r="AI649" s="61"/>
      <c r="AJ649" s="62"/>
      <c r="AK649" s="61"/>
      <c r="AL649" s="62"/>
      <c r="AM649" s="60"/>
      <c r="AN649" s="60"/>
      <c r="AO649" s="60"/>
      <c r="AP649" s="60"/>
      <c r="AQ649" s="51"/>
      <c r="AT649" s="39" t="str">
        <f t="shared" si="118"/>
        <v/>
      </c>
      <c r="AU649" s="49" t="str">
        <f t="shared" si="119"/>
        <v/>
      </c>
      <c r="AV649" s="41">
        <f t="shared" ca="1" si="144"/>
        <v>256</v>
      </c>
      <c r="AW649" s="40">
        <f t="shared" ca="1" si="138"/>
        <v>1</v>
      </c>
      <c r="AX649" s="41">
        <f t="shared" ca="1" si="122"/>
        <v>0</v>
      </c>
      <c r="AY649" s="41">
        <f t="shared" ca="1" si="123"/>
        <v>0</v>
      </c>
      <c r="AZ649" s="42">
        <f t="shared" ca="1" si="124"/>
        <v>1</v>
      </c>
      <c r="BA649" s="47" t="str">
        <f t="shared" si="125"/>
        <v/>
      </c>
      <c r="BB649" s="47" t="e">
        <f t="shared" si="126"/>
        <v>#VALUE!</v>
      </c>
      <c r="BC649" s="47">
        <f t="shared" si="145"/>
        <v>0</v>
      </c>
      <c r="BD649" s="47">
        <f t="shared" si="146"/>
        <v>0</v>
      </c>
      <c r="BE649" s="47" t="e">
        <f t="shared" si="147"/>
        <v>#VALUE!</v>
      </c>
      <c r="BF649" s="47" t="e">
        <f t="shared" si="148"/>
        <v>#VALUE!</v>
      </c>
      <c r="BG649" s="47" t="e">
        <f t="shared" si="149"/>
        <v>#VALUE!</v>
      </c>
      <c r="BH649" s="47" t="e">
        <f>MATCH($BA649,NoteCommaRef!$B$4:$B$10,0)</f>
        <v>#N/A</v>
      </c>
      <c r="BI649" s="47">
        <f>MATCH($BK649,NoteCommaRef!$H$4:$H$1000,0)</f>
        <v>11</v>
      </c>
      <c r="BJ649" s="47">
        <f>MATCH($BL649,NoteCommaRef!$H$4:$H$1000,0)</f>
        <v>11</v>
      </c>
      <c r="BK649" s="47">
        <f t="shared" si="139"/>
        <v>1</v>
      </c>
      <c r="BL649" s="47">
        <f t="shared" si="140"/>
        <v>1</v>
      </c>
      <c r="BM649" s="48">
        <f ca="1">IF(ISNA($BH649),1,OFFSET(NoteCommaRef!$E$3,$BH649,0))</f>
        <v>1</v>
      </c>
      <c r="BN649" s="48">
        <f t="shared" si="141"/>
        <v>1</v>
      </c>
      <c r="BO649" s="48">
        <f t="shared" si="142"/>
        <v>1</v>
      </c>
      <c r="BP649" s="48">
        <f t="shared" si="143"/>
        <v>1</v>
      </c>
      <c r="BQ649" s="48">
        <f ca="1">IF(ISNA($BI649),1,OFFSET(NoteCommaRef!$K$3,$BI649,0))</f>
        <v>1</v>
      </c>
      <c r="BR649" s="48">
        <f ca="1">IF(ISNA($BJ649),1,OFFSET(NoteCommaRef!$K$3,$BJ649,0))</f>
        <v>1</v>
      </c>
    </row>
    <row r="650" spans="3:70" x14ac:dyDescent="0.2">
      <c r="C650" s="1" t="str">
        <f t="shared" si="158"/>
        <v/>
      </c>
      <c r="D650" s="1" t="str">
        <f t="shared" si="159"/>
        <v/>
      </c>
      <c r="E650" s="1" t="str">
        <f t="shared" si="150"/>
        <v/>
      </c>
      <c r="F650" s="32" t="str">
        <f t="shared" si="151"/>
        <v/>
      </c>
      <c r="G650" s="1" t="str">
        <f t="shared" si="152"/>
        <v/>
      </c>
      <c r="H650" s="1" t="str">
        <f t="shared" si="153"/>
        <v/>
      </c>
      <c r="I650" s="1" t="str">
        <f t="shared" si="154"/>
        <v/>
      </c>
      <c r="J650" s="1" t="str">
        <f t="shared" si="155"/>
        <v/>
      </c>
      <c r="K650" s="1" t="str">
        <f t="shared" si="156"/>
        <v/>
      </c>
      <c r="L650" s="1" t="str">
        <f ca="1">IF(COUNTBLANK($AO650),IF(COUNTBLANK($D650),"",OFFSET(ChannelSetup!$E$6,0,$D650-1)),$AO650)</f>
        <v/>
      </c>
      <c r="M650" s="1" t="str">
        <f ca="1">IF(COUNTBLANK($AP650),IF(COUNTBLANK($D650),"",OFFSET(ChannelSetup!$E$7,0,$D650-1)),$AP650)</f>
        <v/>
      </c>
      <c r="N650" s="1" t="str">
        <f ca="1">IF(COUNTBLANK($D650),"",IF(COUNTBLANK($AI650),OFFSET(ChannelSetup!$E$4,0,$D650-1),$AI650))</f>
        <v/>
      </c>
      <c r="O650" s="1" t="str">
        <f t="shared" si="157"/>
        <v/>
      </c>
      <c r="Q650" s="32">
        <f t="shared" si="160"/>
        <v>6</v>
      </c>
      <c r="R650" s="32">
        <f t="shared" si="161"/>
        <v>3</v>
      </c>
      <c r="S650" s="32">
        <f t="shared" si="162"/>
        <v>3</v>
      </c>
      <c r="T650" s="32">
        <f t="shared" si="163"/>
        <v>2</v>
      </c>
      <c r="U650" s="32">
        <f t="shared" si="164"/>
        <v>2</v>
      </c>
      <c r="V650" s="32">
        <f t="shared" si="165"/>
        <v>2</v>
      </c>
      <c r="W650" s="32">
        <f t="shared" si="166"/>
        <v>2</v>
      </c>
      <c r="X650" s="32">
        <f t="shared" si="167"/>
        <v>2</v>
      </c>
      <c r="Y650" s="32">
        <f t="shared" si="168"/>
        <v>2</v>
      </c>
      <c r="Z650" s="32">
        <f t="shared" si="169"/>
        <v>2</v>
      </c>
      <c r="AA650" s="32">
        <f t="shared" si="170"/>
        <v>2</v>
      </c>
      <c r="AB650" s="32">
        <f t="shared" si="171"/>
        <v>2</v>
      </c>
      <c r="AD650" s="64"/>
      <c r="AE650" s="51"/>
      <c r="AF650" s="51"/>
      <c r="AG650" s="61"/>
      <c r="AH650" s="62"/>
      <c r="AI650" s="61"/>
      <c r="AJ650" s="62"/>
      <c r="AK650" s="61"/>
      <c r="AL650" s="62"/>
      <c r="AM650" s="60"/>
      <c r="AN650" s="60"/>
      <c r="AO650" s="60"/>
      <c r="AP650" s="60"/>
      <c r="AQ650" s="51"/>
      <c r="AT650" s="39" t="str">
        <f t="shared" si="118"/>
        <v/>
      </c>
      <c r="AU650" s="49" t="str">
        <f t="shared" si="119"/>
        <v/>
      </c>
      <c r="AV650" s="41">
        <f t="shared" ca="1" si="144"/>
        <v>256</v>
      </c>
      <c r="AW650" s="40">
        <f t="shared" ca="1" si="138"/>
        <v>1</v>
      </c>
      <c r="AX650" s="41">
        <f t="shared" ca="1" si="122"/>
        <v>0</v>
      </c>
      <c r="AY650" s="41">
        <f t="shared" ca="1" si="123"/>
        <v>0</v>
      </c>
      <c r="AZ650" s="42">
        <f t="shared" ca="1" si="124"/>
        <v>1</v>
      </c>
      <c r="BA650" s="47" t="str">
        <f t="shared" si="125"/>
        <v/>
      </c>
      <c r="BB650" s="47" t="e">
        <f t="shared" si="126"/>
        <v>#VALUE!</v>
      </c>
      <c r="BC650" s="47">
        <f t="shared" si="145"/>
        <v>0</v>
      </c>
      <c r="BD650" s="47">
        <f t="shared" si="146"/>
        <v>0</v>
      </c>
      <c r="BE650" s="47" t="e">
        <f t="shared" si="147"/>
        <v>#VALUE!</v>
      </c>
      <c r="BF650" s="47" t="e">
        <f t="shared" si="148"/>
        <v>#VALUE!</v>
      </c>
      <c r="BG650" s="47" t="e">
        <f t="shared" si="149"/>
        <v>#VALUE!</v>
      </c>
      <c r="BH650" s="47" t="e">
        <f>MATCH($BA650,NoteCommaRef!$B$4:$B$10,0)</f>
        <v>#N/A</v>
      </c>
      <c r="BI650" s="47">
        <f>MATCH($BK650,NoteCommaRef!$H$4:$H$1000,0)</f>
        <v>11</v>
      </c>
      <c r="BJ650" s="47">
        <f>MATCH($BL650,NoteCommaRef!$H$4:$H$1000,0)</f>
        <v>11</v>
      </c>
      <c r="BK650" s="47">
        <f t="shared" si="139"/>
        <v>1</v>
      </c>
      <c r="BL650" s="47">
        <f t="shared" si="140"/>
        <v>1</v>
      </c>
      <c r="BM650" s="48">
        <f ca="1">IF(ISNA($BH650),1,OFFSET(NoteCommaRef!$E$3,$BH650,0))</f>
        <v>1</v>
      </c>
      <c r="BN650" s="48">
        <f t="shared" si="141"/>
        <v>1</v>
      </c>
      <c r="BO650" s="48">
        <f t="shared" si="142"/>
        <v>1</v>
      </c>
      <c r="BP650" s="48">
        <f t="shared" si="143"/>
        <v>1</v>
      </c>
      <c r="BQ650" s="48">
        <f ca="1">IF(ISNA($BI650),1,OFFSET(NoteCommaRef!$K$3,$BI650,0))</f>
        <v>1</v>
      </c>
      <c r="BR650" s="48">
        <f ca="1">IF(ISNA($BJ650),1,OFFSET(NoteCommaRef!$K$3,$BJ650,0))</f>
        <v>1</v>
      </c>
    </row>
    <row r="651" spans="3:70" x14ac:dyDescent="0.2">
      <c r="C651" s="1" t="str">
        <f t="shared" si="158"/>
        <v/>
      </c>
      <c r="D651" s="1" t="str">
        <f t="shared" si="159"/>
        <v/>
      </c>
      <c r="E651" s="1" t="str">
        <f t="shared" si="150"/>
        <v/>
      </c>
      <c r="F651" s="32" t="str">
        <f t="shared" si="151"/>
        <v/>
      </c>
      <c r="G651" s="1" t="str">
        <f t="shared" si="152"/>
        <v/>
      </c>
      <c r="H651" s="1" t="str">
        <f t="shared" si="153"/>
        <v/>
      </c>
      <c r="I651" s="1" t="str">
        <f t="shared" si="154"/>
        <v/>
      </c>
      <c r="J651" s="1" t="str">
        <f t="shared" si="155"/>
        <v/>
      </c>
      <c r="K651" s="1" t="str">
        <f t="shared" si="156"/>
        <v/>
      </c>
      <c r="L651" s="1" t="str">
        <f ca="1">IF(COUNTBLANK($AO651),IF(COUNTBLANK($D651),"",OFFSET(ChannelSetup!$E$6,0,$D651-1)),$AO651)</f>
        <v/>
      </c>
      <c r="M651" s="1" t="str">
        <f ca="1">IF(COUNTBLANK($AP651),IF(COUNTBLANK($D651),"",OFFSET(ChannelSetup!$E$7,0,$D651-1)),$AP651)</f>
        <v/>
      </c>
      <c r="N651" s="1" t="str">
        <f ca="1">IF(COUNTBLANK($D651),"",IF(COUNTBLANK($AI651),OFFSET(ChannelSetup!$E$4,0,$D651-1),$AI651))</f>
        <v/>
      </c>
      <c r="O651" s="1" t="str">
        <f t="shared" si="157"/>
        <v/>
      </c>
      <c r="Q651" s="32">
        <f t="shared" si="160"/>
        <v>6</v>
      </c>
      <c r="R651" s="32">
        <f t="shared" si="161"/>
        <v>3</v>
      </c>
      <c r="S651" s="32">
        <f t="shared" si="162"/>
        <v>3</v>
      </c>
      <c r="T651" s="32">
        <f t="shared" si="163"/>
        <v>2</v>
      </c>
      <c r="U651" s="32">
        <f t="shared" si="164"/>
        <v>2</v>
      </c>
      <c r="V651" s="32">
        <f t="shared" si="165"/>
        <v>2</v>
      </c>
      <c r="W651" s="32">
        <f t="shared" si="166"/>
        <v>2</v>
      </c>
      <c r="X651" s="32">
        <f t="shared" si="167"/>
        <v>2</v>
      </c>
      <c r="Y651" s="32">
        <f t="shared" si="168"/>
        <v>2</v>
      </c>
      <c r="Z651" s="32">
        <f t="shared" si="169"/>
        <v>2</v>
      </c>
      <c r="AA651" s="32">
        <f t="shared" si="170"/>
        <v>2</v>
      </c>
      <c r="AB651" s="32">
        <f t="shared" si="171"/>
        <v>2</v>
      </c>
      <c r="AD651" s="64"/>
      <c r="AE651" s="51"/>
      <c r="AF651" s="51"/>
      <c r="AG651" s="61"/>
      <c r="AH651" s="62"/>
      <c r="AI651" s="61"/>
      <c r="AJ651" s="62"/>
      <c r="AK651" s="61"/>
      <c r="AL651" s="62"/>
      <c r="AM651" s="60"/>
      <c r="AN651" s="60"/>
      <c r="AO651" s="60"/>
      <c r="AP651" s="60"/>
      <c r="AQ651" s="51"/>
      <c r="AT651" s="39" t="str">
        <f t="shared" si="118"/>
        <v/>
      </c>
      <c r="AU651" s="49" t="str">
        <f t="shared" si="119"/>
        <v/>
      </c>
      <c r="AV651" s="41">
        <f t="shared" ca="1" si="144"/>
        <v>256</v>
      </c>
      <c r="AW651" s="40">
        <f t="shared" ca="1" si="138"/>
        <v>1</v>
      </c>
      <c r="AX651" s="41">
        <f t="shared" ca="1" si="122"/>
        <v>0</v>
      </c>
      <c r="AY651" s="41">
        <f t="shared" ca="1" si="123"/>
        <v>0</v>
      </c>
      <c r="AZ651" s="42">
        <f t="shared" ca="1" si="124"/>
        <v>1</v>
      </c>
      <c r="BA651" s="47" t="str">
        <f t="shared" si="125"/>
        <v/>
      </c>
      <c r="BB651" s="47" t="e">
        <f t="shared" si="126"/>
        <v>#VALUE!</v>
      </c>
      <c r="BC651" s="47">
        <f t="shared" si="145"/>
        <v>0</v>
      </c>
      <c r="BD651" s="47">
        <f t="shared" si="146"/>
        <v>0</v>
      </c>
      <c r="BE651" s="47" t="e">
        <f t="shared" si="147"/>
        <v>#VALUE!</v>
      </c>
      <c r="BF651" s="47" t="e">
        <f t="shared" si="148"/>
        <v>#VALUE!</v>
      </c>
      <c r="BG651" s="47" t="e">
        <f t="shared" si="149"/>
        <v>#VALUE!</v>
      </c>
      <c r="BH651" s="47" t="e">
        <f>MATCH($BA651,NoteCommaRef!$B$4:$B$10,0)</f>
        <v>#N/A</v>
      </c>
      <c r="BI651" s="47">
        <f>MATCH($BK651,NoteCommaRef!$H$4:$H$1000,0)</f>
        <v>11</v>
      </c>
      <c r="BJ651" s="47">
        <f>MATCH($BL651,NoteCommaRef!$H$4:$H$1000,0)</f>
        <v>11</v>
      </c>
      <c r="BK651" s="47">
        <f t="shared" si="139"/>
        <v>1</v>
      </c>
      <c r="BL651" s="47">
        <f t="shared" si="140"/>
        <v>1</v>
      </c>
      <c r="BM651" s="48">
        <f ca="1">IF(ISNA($BH651),1,OFFSET(NoteCommaRef!$E$3,$BH651,0))</f>
        <v>1</v>
      </c>
      <c r="BN651" s="48">
        <f t="shared" si="141"/>
        <v>1</v>
      </c>
      <c r="BO651" s="48">
        <f t="shared" si="142"/>
        <v>1</v>
      </c>
      <c r="BP651" s="48">
        <f t="shared" si="143"/>
        <v>1</v>
      </c>
      <c r="BQ651" s="48">
        <f ca="1">IF(ISNA($BI651),1,OFFSET(NoteCommaRef!$K$3,$BI651,0))</f>
        <v>1</v>
      </c>
      <c r="BR651" s="48">
        <f ca="1">IF(ISNA($BJ651),1,OFFSET(NoteCommaRef!$K$3,$BJ651,0))</f>
        <v>1</v>
      </c>
    </row>
    <row r="652" spans="3:70" x14ac:dyDescent="0.2">
      <c r="C652" s="1" t="str">
        <f t="shared" si="158"/>
        <v/>
      </c>
      <c r="D652" s="1" t="str">
        <f t="shared" si="159"/>
        <v/>
      </c>
      <c r="E652" s="1" t="str">
        <f t="shared" si="150"/>
        <v/>
      </c>
      <c r="F652" s="32" t="str">
        <f t="shared" si="151"/>
        <v/>
      </c>
      <c r="G652" s="1" t="str">
        <f t="shared" si="152"/>
        <v/>
      </c>
      <c r="H652" s="1" t="str">
        <f t="shared" si="153"/>
        <v/>
      </c>
      <c r="I652" s="1" t="str">
        <f t="shared" si="154"/>
        <v/>
      </c>
      <c r="J652" s="1" t="str">
        <f t="shared" si="155"/>
        <v/>
      </c>
      <c r="K652" s="1" t="str">
        <f t="shared" si="156"/>
        <v/>
      </c>
      <c r="L652" s="1" t="str">
        <f ca="1">IF(COUNTBLANK($AO652),IF(COUNTBLANK($D652),"",OFFSET(ChannelSetup!$E$6,0,$D652-1)),$AO652)</f>
        <v/>
      </c>
      <c r="M652" s="1" t="str">
        <f ca="1">IF(COUNTBLANK($AP652),IF(COUNTBLANK($D652),"",OFFSET(ChannelSetup!$E$7,0,$D652-1)),$AP652)</f>
        <v/>
      </c>
      <c r="N652" s="1" t="str">
        <f ca="1">IF(COUNTBLANK($D652),"",IF(COUNTBLANK($AI652),OFFSET(ChannelSetup!$E$4,0,$D652-1),$AI652))</f>
        <v/>
      </c>
      <c r="O652" s="1" t="str">
        <f t="shared" si="157"/>
        <v/>
      </c>
      <c r="Q652" s="32">
        <f t="shared" si="160"/>
        <v>6</v>
      </c>
      <c r="R652" s="32">
        <f t="shared" si="161"/>
        <v>3</v>
      </c>
      <c r="S652" s="32">
        <f t="shared" si="162"/>
        <v>3</v>
      </c>
      <c r="T652" s="32">
        <f t="shared" si="163"/>
        <v>2</v>
      </c>
      <c r="U652" s="32">
        <f t="shared" si="164"/>
        <v>2</v>
      </c>
      <c r="V652" s="32">
        <f t="shared" si="165"/>
        <v>2</v>
      </c>
      <c r="W652" s="32">
        <f t="shared" si="166"/>
        <v>2</v>
      </c>
      <c r="X652" s="32">
        <f t="shared" si="167"/>
        <v>2</v>
      </c>
      <c r="Y652" s="32">
        <f t="shared" si="168"/>
        <v>2</v>
      </c>
      <c r="Z652" s="32">
        <f t="shared" si="169"/>
        <v>2</v>
      </c>
      <c r="AA652" s="32">
        <f t="shared" si="170"/>
        <v>2</v>
      </c>
      <c r="AB652" s="32">
        <f t="shared" si="171"/>
        <v>2</v>
      </c>
      <c r="AD652" s="64"/>
      <c r="AE652" s="51"/>
      <c r="AF652" s="51"/>
      <c r="AG652" s="61"/>
      <c r="AH652" s="62"/>
      <c r="AI652" s="61"/>
      <c r="AJ652" s="62"/>
      <c r="AK652" s="61"/>
      <c r="AL652" s="62"/>
      <c r="AM652" s="60"/>
      <c r="AN652" s="60"/>
      <c r="AO652" s="60"/>
      <c r="AP652" s="60"/>
      <c r="AQ652" s="51"/>
      <c r="AT652" s="39" t="str">
        <f t="shared" si="118"/>
        <v/>
      </c>
      <c r="AU652" s="49" t="str">
        <f t="shared" si="119"/>
        <v/>
      </c>
      <c r="AV652" s="41">
        <f t="shared" ca="1" si="144"/>
        <v>256</v>
      </c>
      <c r="AW652" s="40">
        <f t="shared" ca="1" si="138"/>
        <v>1</v>
      </c>
      <c r="AX652" s="41">
        <f t="shared" ca="1" si="122"/>
        <v>0</v>
      </c>
      <c r="AY652" s="41">
        <f t="shared" ca="1" si="123"/>
        <v>0</v>
      </c>
      <c r="AZ652" s="42">
        <f t="shared" ca="1" si="124"/>
        <v>1</v>
      </c>
      <c r="BA652" s="47" t="str">
        <f t="shared" si="125"/>
        <v/>
      </c>
      <c r="BB652" s="47" t="e">
        <f t="shared" si="126"/>
        <v>#VALUE!</v>
      </c>
      <c r="BC652" s="47">
        <f t="shared" si="145"/>
        <v>0</v>
      </c>
      <c r="BD652" s="47">
        <f t="shared" si="146"/>
        <v>0</v>
      </c>
      <c r="BE652" s="47" t="e">
        <f t="shared" si="147"/>
        <v>#VALUE!</v>
      </c>
      <c r="BF652" s="47" t="e">
        <f t="shared" si="148"/>
        <v>#VALUE!</v>
      </c>
      <c r="BG652" s="47" t="e">
        <f t="shared" si="149"/>
        <v>#VALUE!</v>
      </c>
      <c r="BH652" s="47" t="e">
        <f>MATCH($BA652,NoteCommaRef!$B$4:$B$10,0)</f>
        <v>#N/A</v>
      </c>
      <c r="BI652" s="47">
        <f>MATCH($BK652,NoteCommaRef!$H$4:$H$1000,0)</f>
        <v>11</v>
      </c>
      <c r="BJ652" s="47">
        <f>MATCH($BL652,NoteCommaRef!$H$4:$H$1000,0)</f>
        <v>11</v>
      </c>
      <c r="BK652" s="47">
        <f t="shared" si="139"/>
        <v>1</v>
      </c>
      <c r="BL652" s="47">
        <f t="shared" si="140"/>
        <v>1</v>
      </c>
      <c r="BM652" s="48">
        <f ca="1">IF(ISNA($BH652),1,OFFSET(NoteCommaRef!$E$3,$BH652,0))</f>
        <v>1</v>
      </c>
      <c r="BN652" s="48">
        <f t="shared" si="141"/>
        <v>1</v>
      </c>
      <c r="BO652" s="48">
        <f t="shared" si="142"/>
        <v>1</v>
      </c>
      <c r="BP652" s="48">
        <f t="shared" si="143"/>
        <v>1</v>
      </c>
      <c r="BQ652" s="48">
        <f ca="1">IF(ISNA($BI652),1,OFFSET(NoteCommaRef!$K$3,$BI652,0))</f>
        <v>1</v>
      </c>
      <c r="BR652" s="48">
        <f ca="1">IF(ISNA($BJ652),1,OFFSET(NoteCommaRef!$K$3,$BJ652,0))</f>
        <v>1</v>
      </c>
    </row>
    <row r="653" spans="3:70" x14ac:dyDescent="0.2">
      <c r="C653" s="1" t="str">
        <f t="shared" si="158"/>
        <v/>
      </c>
      <c r="D653" s="1" t="str">
        <f t="shared" si="159"/>
        <v/>
      </c>
      <c r="E653" s="1" t="str">
        <f t="shared" si="150"/>
        <v/>
      </c>
      <c r="F653" s="32" t="str">
        <f t="shared" si="151"/>
        <v/>
      </c>
      <c r="G653" s="1" t="str">
        <f t="shared" si="152"/>
        <v/>
      </c>
      <c r="H653" s="1" t="str">
        <f t="shared" si="153"/>
        <v/>
      </c>
      <c r="I653" s="1" t="str">
        <f t="shared" si="154"/>
        <v/>
      </c>
      <c r="J653" s="1" t="str">
        <f t="shared" si="155"/>
        <v/>
      </c>
      <c r="K653" s="1" t="str">
        <f t="shared" si="156"/>
        <v/>
      </c>
      <c r="L653" s="1" t="str">
        <f ca="1">IF(COUNTBLANK($AO653),IF(COUNTBLANK($D653),"",OFFSET(ChannelSetup!$E$6,0,$D653-1)),$AO653)</f>
        <v/>
      </c>
      <c r="M653" s="1" t="str">
        <f ca="1">IF(COUNTBLANK($AP653),IF(COUNTBLANK($D653),"",OFFSET(ChannelSetup!$E$7,0,$D653-1)),$AP653)</f>
        <v/>
      </c>
      <c r="N653" s="1" t="str">
        <f ca="1">IF(COUNTBLANK($D653),"",IF(COUNTBLANK($AI653),OFFSET(ChannelSetup!$E$4,0,$D653-1),$AI653))</f>
        <v/>
      </c>
      <c r="O653" s="1" t="str">
        <f t="shared" si="157"/>
        <v/>
      </c>
      <c r="Q653" s="32">
        <f t="shared" si="160"/>
        <v>6</v>
      </c>
      <c r="R653" s="32">
        <f t="shared" si="161"/>
        <v>3</v>
      </c>
      <c r="S653" s="32">
        <f t="shared" si="162"/>
        <v>3</v>
      </c>
      <c r="T653" s="32">
        <f t="shared" si="163"/>
        <v>2</v>
      </c>
      <c r="U653" s="32">
        <f t="shared" si="164"/>
        <v>2</v>
      </c>
      <c r="V653" s="32">
        <f t="shared" si="165"/>
        <v>2</v>
      </c>
      <c r="W653" s="32">
        <f t="shared" si="166"/>
        <v>2</v>
      </c>
      <c r="X653" s="32">
        <f t="shared" si="167"/>
        <v>2</v>
      </c>
      <c r="Y653" s="32">
        <f t="shared" si="168"/>
        <v>2</v>
      </c>
      <c r="Z653" s="32">
        <f t="shared" si="169"/>
        <v>2</v>
      </c>
      <c r="AA653" s="32">
        <f t="shared" si="170"/>
        <v>2</v>
      </c>
      <c r="AB653" s="32">
        <f t="shared" si="171"/>
        <v>2</v>
      </c>
      <c r="AD653" s="64"/>
      <c r="AE653" s="51"/>
      <c r="AF653" s="51"/>
      <c r="AG653" s="61"/>
      <c r="AH653" s="62"/>
      <c r="AI653" s="61"/>
      <c r="AJ653" s="62"/>
      <c r="AK653" s="61"/>
      <c r="AL653" s="62"/>
      <c r="AM653" s="60"/>
      <c r="AN653" s="60"/>
      <c r="AO653" s="60"/>
      <c r="AP653" s="60"/>
      <c r="AQ653" s="51"/>
      <c r="AT653" s="39" t="str">
        <f t="shared" si="118"/>
        <v/>
      </c>
      <c r="AU653" s="49" t="str">
        <f t="shared" si="119"/>
        <v/>
      </c>
      <c r="AV653" s="41">
        <f t="shared" ca="1" si="144"/>
        <v>256</v>
      </c>
      <c r="AW653" s="40">
        <f t="shared" ca="1" si="138"/>
        <v>1</v>
      </c>
      <c r="AX653" s="41">
        <f t="shared" ca="1" si="122"/>
        <v>0</v>
      </c>
      <c r="AY653" s="41">
        <f t="shared" ca="1" si="123"/>
        <v>0</v>
      </c>
      <c r="AZ653" s="42">
        <f t="shared" ca="1" si="124"/>
        <v>1</v>
      </c>
      <c r="BA653" s="47" t="str">
        <f t="shared" si="125"/>
        <v/>
      </c>
      <c r="BB653" s="47" t="e">
        <f t="shared" si="126"/>
        <v>#VALUE!</v>
      </c>
      <c r="BC653" s="47">
        <f t="shared" si="145"/>
        <v>0</v>
      </c>
      <c r="BD653" s="47">
        <f t="shared" si="146"/>
        <v>0</v>
      </c>
      <c r="BE653" s="47" t="e">
        <f t="shared" si="147"/>
        <v>#VALUE!</v>
      </c>
      <c r="BF653" s="47" t="e">
        <f t="shared" si="148"/>
        <v>#VALUE!</v>
      </c>
      <c r="BG653" s="47" t="e">
        <f t="shared" si="149"/>
        <v>#VALUE!</v>
      </c>
      <c r="BH653" s="47" t="e">
        <f>MATCH($BA653,NoteCommaRef!$B$4:$B$10,0)</f>
        <v>#N/A</v>
      </c>
      <c r="BI653" s="47">
        <f>MATCH($BK653,NoteCommaRef!$H$4:$H$1000,0)</f>
        <v>11</v>
      </c>
      <c r="BJ653" s="47">
        <f>MATCH($BL653,NoteCommaRef!$H$4:$H$1000,0)</f>
        <v>11</v>
      </c>
      <c r="BK653" s="47">
        <f t="shared" si="139"/>
        <v>1</v>
      </c>
      <c r="BL653" s="47">
        <f t="shared" si="140"/>
        <v>1</v>
      </c>
      <c r="BM653" s="48">
        <f ca="1">IF(ISNA($BH653),1,OFFSET(NoteCommaRef!$E$3,$BH653,0))</f>
        <v>1</v>
      </c>
      <c r="BN653" s="48">
        <f t="shared" si="141"/>
        <v>1</v>
      </c>
      <c r="BO653" s="48">
        <f t="shared" si="142"/>
        <v>1</v>
      </c>
      <c r="BP653" s="48">
        <f t="shared" si="143"/>
        <v>1</v>
      </c>
      <c r="BQ653" s="48">
        <f ca="1">IF(ISNA($BI653),1,OFFSET(NoteCommaRef!$K$3,$BI653,0))</f>
        <v>1</v>
      </c>
      <c r="BR653" s="48">
        <f ca="1">IF(ISNA($BJ653),1,OFFSET(NoteCommaRef!$K$3,$BJ653,0))</f>
        <v>1</v>
      </c>
    </row>
    <row r="654" spans="3:70" x14ac:dyDescent="0.2">
      <c r="C654" s="1" t="str">
        <f t="shared" si="158"/>
        <v/>
      </c>
      <c r="D654" s="1" t="str">
        <f t="shared" si="159"/>
        <v/>
      </c>
      <c r="E654" s="1" t="str">
        <f t="shared" si="150"/>
        <v/>
      </c>
      <c r="F654" s="32" t="str">
        <f t="shared" si="151"/>
        <v/>
      </c>
      <c r="G654" s="1" t="str">
        <f t="shared" si="152"/>
        <v/>
      </c>
      <c r="H654" s="1" t="str">
        <f t="shared" si="153"/>
        <v/>
      </c>
      <c r="I654" s="1" t="str">
        <f t="shared" si="154"/>
        <v/>
      </c>
      <c r="J654" s="1" t="str">
        <f t="shared" si="155"/>
        <v/>
      </c>
      <c r="K654" s="1" t="str">
        <f t="shared" si="156"/>
        <v/>
      </c>
      <c r="L654" s="1" t="str">
        <f ca="1">IF(COUNTBLANK($AO654),IF(COUNTBLANK($D654),"",OFFSET(ChannelSetup!$E$6,0,$D654-1)),$AO654)</f>
        <v/>
      </c>
      <c r="M654" s="1" t="str">
        <f ca="1">IF(COUNTBLANK($AP654),IF(COUNTBLANK($D654),"",OFFSET(ChannelSetup!$E$7,0,$D654-1)),$AP654)</f>
        <v/>
      </c>
      <c r="N654" s="1" t="str">
        <f ca="1">IF(COUNTBLANK($D654),"",IF(COUNTBLANK($AI654),OFFSET(ChannelSetup!$E$4,0,$D654-1),$AI654))</f>
        <v/>
      </c>
      <c r="O654" s="1" t="str">
        <f t="shared" si="157"/>
        <v/>
      </c>
      <c r="Q654" s="32">
        <f t="shared" si="160"/>
        <v>6</v>
      </c>
      <c r="R654" s="32">
        <f t="shared" si="161"/>
        <v>3</v>
      </c>
      <c r="S654" s="32">
        <f t="shared" si="162"/>
        <v>3</v>
      </c>
      <c r="T654" s="32">
        <f t="shared" si="163"/>
        <v>2</v>
      </c>
      <c r="U654" s="32">
        <f t="shared" si="164"/>
        <v>2</v>
      </c>
      <c r="V654" s="32">
        <f t="shared" si="165"/>
        <v>2</v>
      </c>
      <c r="W654" s="32">
        <f t="shared" si="166"/>
        <v>2</v>
      </c>
      <c r="X654" s="32">
        <f t="shared" si="167"/>
        <v>2</v>
      </c>
      <c r="Y654" s="32">
        <f t="shared" si="168"/>
        <v>2</v>
      </c>
      <c r="Z654" s="32">
        <f t="shared" si="169"/>
        <v>2</v>
      </c>
      <c r="AA654" s="32">
        <f t="shared" si="170"/>
        <v>2</v>
      </c>
      <c r="AB654" s="32">
        <f t="shared" si="171"/>
        <v>2</v>
      </c>
      <c r="AD654" s="64"/>
      <c r="AE654" s="51"/>
      <c r="AF654" s="51"/>
      <c r="AG654" s="61"/>
      <c r="AH654" s="62"/>
      <c r="AI654" s="61"/>
      <c r="AJ654" s="62"/>
      <c r="AK654" s="61"/>
      <c r="AL654" s="62"/>
      <c r="AM654" s="60"/>
      <c r="AN654" s="60"/>
      <c r="AO654" s="60"/>
      <c r="AP654" s="60"/>
      <c r="AQ654" s="51"/>
      <c r="AT654" s="39" t="str">
        <f t="shared" si="118"/>
        <v/>
      </c>
      <c r="AU654" s="49" t="str">
        <f t="shared" si="119"/>
        <v/>
      </c>
      <c r="AV654" s="41">
        <f t="shared" ca="1" si="144"/>
        <v>256</v>
      </c>
      <c r="AW654" s="40">
        <f t="shared" ca="1" si="138"/>
        <v>1</v>
      </c>
      <c r="AX654" s="41">
        <f t="shared" ca="1" si="122"/>
        <v>0</v>
      </c>
      <c r="AY654" s="41">
        <f t="shared" ca="1" si="123"/>
        <v>0</v>
      </c>
      <c r="AZ654" s="42">
        <f t="shared" ca="1" si="124"/>
        <v>1</v>
      </c>
      <c r="BA654" s="47" t="str">
        <f t="shared" si="125"/>
        <v/>
      </c>
      <c r="BB654" s="47" t="e">
        <f t="shared" si="126"/>
        <v>#VALUE!</v>
      </c>
      <c r="BC654" s="47">
        <f t="shared" si="145"/>
        <v>0</v>
      </c>
      <c r="BD654" s="47">
        <f t="shared" si="146"/>
        <v>0</v>
      </c>
      <c r="BE654" s="47" t="e">
        <f t="shared" si="147"/>
        <v>#VALUE!</v>
      </c>
      <c r="BF654" s="47" t="e">
        <f t="shared" si="148"/>
        <v>#VALUE!</v>
      </c>
      <c r="BG654" s="47" t="e">
        <f t="shared" si="149"/>
        <v>#VALUE!</v>
      </c>
      <c r="BH654" s="47" t="e">
        <f>MATCH($BA654,NoteCommaRef!$B$4:$B$10,0)</f>
        <v>#N/A</v>
      </c>
      <c r="BI654" s="47">
        <f>MATCH($BK654,NoteCommaRef!$H$4:$H$1000,0)</f>
        <v>11</v>
      </c>
      <c r="BJ654" s="47">
        <f>MATCH($BL654,NoteCommaRef!$H$4:$H$1000,0)</f>
        <v>11</v>
      </c>
      <c r="BK654" s="47">
        <f t="shared" si="139"/>
        <v>1</v>
      </c>
      <c r="BL654" s="47">
        <f t="shared" si="140"/>
        <v>1</v>
      </c>
      <c r="BM654" s="48">
        <f ca="1">IF(ISNA($BH654),1,OFFSET(NoteCommaRef!$E$3,$BH654,0))</f>
        <v>1</v>
      </c>
      <c r="BN654" s="48">
        <f t="shared" si="141"/>
        <v>1</v>
      </c>
      <c r="BO654" s="48">
        <f t="shared" si="142"/>
        <v>1</v>
      </c>
      <c r="BP654" s="48">
        <f t="shared" si="143"/>
        <v>1</v>
      </c>
      <c r="BQ654" s="48">
        <f ca="1">IF(ISNA($BI654),1,OFFSET(NoteCommaRef!$K$3,$BI654,0))</f>
        <v>1</v>
      </c>
      <c r="BR654" s="48">
        <f ca="1">IF(ISNA($BJ654),1,OFFSET(NoteCommaRef!$K$3,$BJ654,0))</f>
        <v>1</v>
      </c>
    </row>
    <row r="655" spans="3:70" x14ac:dyDescent="0.2">
      <c r="C655" s="1" t="str">
        <f t="shared" si="158"/>
        <v/>
      </c>
      <c r="D655" s="1" t="str">
        <f t="shared" si="159"/>
        <v/>
      </c>
      <c r="E655" s="1" t="str">
        <f t="shared" si="150"/>
        <v/>
      </c>
      <c r="F655" s="32" t="str">
        <f t="shared" si="151"/>
        <v/>
      </c>
      <c r="G655" s="1" t="str">
        <f t="shared" si="152"/>
        <v/>
      </c>
      <c r="H655" s="1" t="str">
        <f t="shared" si="153"/>
        <v/>
      </c>
      <c r="I655" s="1" t="str">
        <f t="shared" si="154"/>
        <v/>
      </c>
      <c r="J655" s="1" t="str">
        <f t="shared" si="155"/>
        <v/>
      </c>
      <c r="K655" s="1" t="str">
        <f t="shared" si="156"/>
        <v/>
      </c>
      <c r="L655" s="1" t="str">
        <f ca="1">IF(COUNTBLANK($AO655),IF(COUNTBLANK($D655),"",OFFSET(ChannelSetup!$E$6,0,$D655-1)),$AO655)</f>
        <v/>
      </c>
      <c r="M655" s="1" t="str">
        <f ca="1">IF(COUNTBLANK($AP655),IF(COUNTBLANK($D655),"",OFFSET(ChannelSetup!$E$7,0,$D655-1)),$AP655)</f>
        <v/>
      </c>
      <c r="N655" s="1" t="str">
        <f ca="1">IF(COUNTBLANK($D655),"",IF(COUNTBLANK($AI655),OFFSET(ChannelSetup!$E$4,0,$D655-1),$AI655))</f>
        <v/>
      </c>
      <c r="O655" s="1" t="str">
        <f t="shared" si="157"/>
        <v/>
      </c>
      <c r="Q655" s="32">
        <f t="shared" si="160"/>
        <v>6</v>
      </c>
      <c r="R655" s="32">
        <f t="shared" si="161"/>
        <v>3</v>
      </c>
      <c r="S655" s="32">
        <f t="shared" si="162"/>
        <v>3</v>
      </c>
      <c r="T655" s="32">
        <f t="shared" si="163"/>
        <v>2</v>
      </c>
      <c r="U655" s="32">
        <f t="shared" si="164"/>
        <v>2</v>
      </c>
      <c r="V655" s="32">
        <f t="shared" si="165"/>
        <v>2</v>
      </c>
      <c r="W655" s="32">
        <f t="shared" si="166"/>
        <v>2</v>
      </c>
      <c r="X655" s="32">
        <f t="shared" si="167"/>
        <v>2</v>
      </c>
      <c r="Y655" s="32">
        <f t="shared" si="168"/>
        <v>2</v>
      </c>
      <c r="Z655" s="32">
        <f t="shared" si="169"/>
        <v>2</v>
      </c>
      <c r="AA655" s="32">
        <f t="shared" si="170"/>
        <v>2</v>
      </c>
      <c r="AB655" s="32">
        <f t="shared" si="171"/>
        <v>2</v>
      </c>
      <c r="AD655" s="64"/>
      <c r="AE655" s="51"/>
      <c r="AF655" s="51"/>
      <c r="AG655" s="61"/>
      <c r="AH655" s="62"/>
      <c r="AI655" s="61"/>
      <c r="AJ655" s="62"/>
      <c r="AK655" s="61"/>
      <c r="AL655" s="62"/>
      <c r="AM655" s="60"/>
      <c r="AN655" s="60"/>
      <c r="AO655" s="60"/>
      <c r="AP655" s="60"/>
      <c r="AQ655" s="51"/>
      <c r="AT655" s="39" t="str">
        <f t="shared" si="118"/>
        <v/>
      </c>
      <c r="AU655" s="49" t="str">
        <f t="shared" si="119"/>
        <v/>
      </c>
      <c r="AV655" s="41">
        <f t="shared" ca="1" si="144"/>
        <v>256</v>
      </c>
      <c r="AW655" s="40">
        <f t="shared" ca="1" si="138"/>
        <v>1</v>
      </c>
      <c r="AX655" s="41">
        <f t="shared" ca="1" si="122"/>
        <v>0</v>
      </c>
      <c r="AY655" s="41">
        <f t="shared" ca="1" si="123"/>
        <v>0</v>
      </c>
      <c r="AZ655" s="42">
        <f t="shared" ca="1" si="124"/>
        <v>1</v>
      </c>
      <c r="BA655" s="47" t="str">
        <f t="shared" si="125"/>
        <v/>
      </c>
      <c r="BB655" s="47" t="e">
        <f t="shared" si="126"/>
        <v>#VALUE!</v>
      </c>
      <c r="BC655" s="47">
        <f t="shared" si="145"/>
        <v>0</v>
      </c>
      <c r="BD655" s="47">
        <f t="shared" si="146"/>
        <v>0</v>
      </c>
      <c r="BE655" s="47" t="e">
        <f t="shared" si="147"/>
        <v>#VALUE!</v>
      </c>
      <c r="BF655" s="47" t="e">
        <f t="shared" si="148"/>
        <v>#VALUE!</v>
      </c>
      <c r="BG655" s="47" t="e">
        <f t="shared" si="149"/>
        <v>#VALUE!</v>
      </c>
      <c r="BH655" s="47" t="e">
        <f>MATCH($BA655,NoteCommaRef!$B$4:$B$10,0)</f>
        <v>#N/A</v>
      </c>
      <c r="BI655" s="47">
        <f>MATCH($BK655,NoteCommaRef!$H$4:$H$1000,0)</f>
        <v>11</v>
      </c>
      <c r="BJ655" s="47">
        <f>MATCH($BL655,NoteCommaRef!$H$4:$H$1000,0)</f>
        <v>11</v>
      </c>
      <c r="BK655" s="47">
        <f t="shared" si="139"/>
        <v>1</v>
      </c>
      <c r="BL655" s="47">
        <f t="shared" si="140"/>
        <v>1</v>
      </c>
      <c r="BM655" s="48">
        <f ca="1">IF(ISNA($BH655),1,OFFSET(NoteCommaRef!$E$3,$BH655,0))</f>
        <v>1</v>
      </c>
      <c r="BN655" s="48">
        <f t="shared" si="141"/>
        <v>1</v>
      </c>
      <c r="BO655" s="48">
        <f t="shared" si="142"/>
        <v>1</v>
      </c>
      <c r="BP655" s="48">
        <f t="shared" si="143"/>
        <v>1</v>
      </c>
      <c r="BQ655" s="48">
        <f ca="1">IF(ISNA($BI655),1,OFFSET(NoteCommaRef!$K$3,$BI655,0))</f>
        <v>1</v>
      </c>
      <c r="BR655" s="48">
        <f ca="1">IF(ISNA($BJ655),1,OFFSET(NoteCommaRef!$K$3,$BJ655,0))</f>
        <v>1</v>
      </c>
    </row>
    <row r="656" spans="3:70" x14ac:dyDescent="0.2">
      <c r="C656" s="1" t="str">
        <f t="shared" si="158"/>
        <v/>
      </c>
      <c r="D656" s="1" t="str">
        <f t="shared" si="159"/>
        <v/>
      </c>
      <c r="E656" s="1" t="str">
        <f t="shared" si="150"/>
        <v/>
      </c>
      <c r="F656" s="32" t="str">
        <f t="shared" si="151"/>
        <v/>
      </c>
      <c r="G656" s="1" t="str">
        <f t="shared" si="152"/>
        <v/>
      </c>
      <c r="H656" s="1" t="str">
        <f t="shared" si="153"/>
        <v/>
      </c>
      <c r="I656" s="1" t="str">
        <f t="shared" si="154"/>
        <v/>
      </c>
      <c r="J656" s="1" t="str">
        <f t="shared" si="155"/>
        <v/>
      </c>
      <c r="K656" s="1" t="str">
        <f t="shared" si="156"/>
        <v/>
      </c>
      <c r="L656" s="1" t="str">
        <f ca="1">IF(COUNTBLANK($AO656),IF(COUNTBLANK($D656),"",OFFSET(ChannelSetup!$E$6,0,$D656-1)),$AO656)</f>
        <v/>
      </c>
      <c r="M656" s="1" t="str">
        <f ca="1">IF(COUNTBLANK($AP656),IF(COUNTBLANK($D656),"",OFFSET(ChannelSetup!$E$7,0,$D656-1)),$AP656)</f>
        <v/>
      </c>
      <c r="N656" s="1" t="str">
        <f ca="1">IF(COUNTBLANK($D656),"",IF(COUNTBLANK($AI656),OFFSET(ChannelSetup!$E$4,0,$D656-1),$AI656))</f>
        <v/>
      </c>
      <c r="O656" s="1" t="str">
        <f t="shared" si="157"/>
        <v/>
      </c>
      <c r="Q656" s="32">
        <f t="shared" si="160"/>
        <v>6</v>
      </c>
      <c r="R656" s="32">
        <f t="shared" si="161"/>
        <v>3</v>
      </c>
      <c r="S656" s="32">
        <f t="shared" si="162"/>
        <v>3</v>
      </c>
      <c r="T656" s="32">
        <f t="shared" si="163"/>
        <v>2</v>
      </c>
      <c r="U656" s="32">
        <f t="shared" si="164"/>
        <v>2</v>
      </c>
      <c r="V656" s="32">
        <f t="shared" si="165"/>
        <v>2</v>
      </c>
      <c r="W656" s="32">
        <f t="shared" si="166"/>
        <v>2</v>
      </c>
      <c r="X656" s="32">
        <f t="shared" si="167"/>
        <v>2</v>
      </c>
      <c r="Y656" s="32">
        <f t="shared" si="168"/>
        <v>2</v>
      </c>
      <c r="Z656" s="32">
        <f t="shared" si="169"/>
        <v>2</v>
      </c>
      <c r="AA656" s="32">
        <f t="shared" si="170"/>
        <v>2</v>
      </c>
      <c r="AB656" s="32">
        <f t="shared" si="171"/>
        <v>2</v>
      </c>
      <c r="AD656" s="64"/>
      <c r="AE656" s="51"/>
      <c r="AF656" s="51"/>
      <c r="AG656" s="61"/>
      <c r="AH656" s="62"/>
      <c r="AI656" s="61"/>
      <c r="AJ656" s="62"/>
      <c r="AK656" s="61"/>
      <c r="AL656" s="62"/>
      <c r="AM656" s="60"/>
      <c r="AN656" s="60"/>
      <c r="AO656" s="60"/>
      <c r="AP656" s="60"/>
      <c r="AQ656" s="51"/>
      <c r="AT656" s="39" t="str">
        <f t="shared" si="118"/>
        <v/>
      </c>
      <c r="AU656" s="49" t="str">
        <f t="shared" si="119"/>
        <v/>
      </c>
      <c r="AV656" s="41">
        <f t="shared" ca="1" si="144"/>
        <v>256</v>
      </c>
      <c r="AW656" s="40">
        <f t="shared" ca="1" si="138"/>
        <v>1</v>
      </c>
      <c r="AX656" s="41">
        <f t="shared" ca="1" si="122"/>
        <v>0</v>
      </c>
      <c r="AY656" s="41">
        <f t="shared" ca="1" si="123"/>
        <v>0</v>
      </c>
      <c r="AZ656" s="42">
        <f t="shared" ca="1" si="124"/>
        <v>1</v>
      </c>
      <c r="BA656" s="47" t="str">
        <f t="shared" si="125"/>
        <v/>
      </c>
      <c r="BB656" s="47" t="e">
        <f t="shared" si="126"/>
        <v>#VALUE!</v>
      </c>
      <c r="BC656" s="47">
        <f t="shared" si="145"/>
        <v>0</v>
      </c>
      <c r="BD656" s="47">
        <f t="shared" si="146"/>
        <v>0</v>
      </c>
      <c r="BE656" s="47" t="e">
        <f t="shared" si="147"/>
        <v>#VALUE!</v>
      </c>
      <c r="BF656" s="47" t="e">
        <f t="shared" si="148"/>
        <v>#VALUE!</v>
      </c>
      <c r="BG656" s="47" t="e">
        <f t="shared" si="149"/>
        <v>#VALUE!</v>
      </c>
      <c r="BH656" s="47" t="e">
        <f>MATCH($BA656,NoteCommaRef!$B$4:$B$10,0)</f>
        <v>#N/A</v>
      </c>
      <c r="BI656" s="47">
        <f>MATCH($BK656,NoteCommaRef!$H$4:$H$1000,0)</f>
        <v>11</v>
      </c>
      <c r="BJ656" s="47">
        <f>MATCH($BL656,NoteCommaRef!$H$4:$H$1000,0)</f>
        <v>11</v>
      </c>
      <c r="BK656" s="47">
        <f t="shared" si="139"/>
        <v>1</v>
      </c>
      <c r="BL656" s="47">
        <f t="shared" si="140"/>
        <v>1</v>
      </c>
      <c r="BM656" s="48">
        <f ca="1">IF(ISNA($BH656),1,OFFSET(NoteCommaRef!$E$3,$BH656,0))</f>
        <v>1</v>
      </c>
      <c r="BN656" s="48">
        <f t="shared" si="141"/>
        <v>1</v>
      </c>
      <c r="BO656" s="48">
        <f t="shared" si="142"/>
        <v>1</v>
      </c>
      <c r="BP656" s="48">
        <f t="shared" si="143"/>
        <v>1</v>
      </c>
      <c r="BQ656" s="48">
        <f ca="1">IF(ISNA($BI656),1,OFFSET(NoteCommaRef!$K$3,$BI656,0))</f>
        <v>1</v>
      </c>
      <c r="BR656" s="48">
        <f ca="1">IF(ISNA($BJ656),1,OFFSET(NoteCommaRef!$K$3,$BJ656,0))</f>
        <v>1</v>
      </c>
    </row>
    <row r="657" spans="3:70" x14ac:dyDescent="0.2">
      <c r="C657" s="1" t="str">
        <f t="shared" si="158"/>
        <v/>
      </c>
      <c r="D657" s="1" t="str">
        <f t="shared" si="159"/>
        <v/>
      </c>
      <c r="E657" s="1" t="str">
        <f t="shared" si="150"/>
        <v/>
      </c>
      <c r="F657" s="32" t="str">
        <f t="shared" si="151"/>
        <v/>
      </c>
      <c r="G657" s="1" t="str">
        <f t="shared" si="152"/>
        <v/>
      </c>
      <c r="H657" s="1" t="str">
        <f t="shared" si="153"/>
        <v/>
      </c>
      <c r="I657" s="1" t="str">
        <f t="shared" si="154"/>
        <v/>
      </c>
      <c r="J657" s="1" t="str">
        <f t="shared" si="155"/>
        <v/>
      </c>
      <c r="K657" s="1" t="str">
        <f t="shared" si="156"/>
        <v/>
      </c>
      <c r="L657" s="1" t="str">
        <f ca="1">IF(COUNTBLANK($AO657),IF(COUNTBLANK($D657),"",OFFSET(ChannelSetup!$E$6,0,$D657-1)),$AO657)</f>
        <v/>
      </c>
      <c r="M657" s="1" t="str">
        <f ca="1">IF(COUNTBLANK($AP657),IF(COUNTBLANK($D657),"",OFFSET(ChannelSetup!$E$7,0,$D657-1)),$AP657)</f>
        <v/>
      </c>
      <c r="N657" s="1" t="str">
        <f ca="1">IF(COUNTBLANK($D657),"",IF(COUNTBLANK($AI657),OFFSET(ChannelSetup!$E$4,0,$D657-1),$AI657))</f>
        <v/>
      </c>
      <c r="O657" s="1" t="str">
        <f t="shared" si="157"/>
        <v/>
      </c>
      <c r="Q657" s="32">
        <f t="shared" si="160"/>
        <v>6</v>
      </c>
      <c r="R657" s="32">
        <f t="shared" si="161"/>
        <v>3</v>
      </c>
      <c r="S657" s="32">
        <f t="shared" si="162"/>
        <v>3</v>
      </c>
      <c r="T657" s="32">
        <f t="shared" si="163"/>
        <v>2</v>
      </c>
      <c r="U657" s="32">
        <f t="shared" si="164"/>
        <v>2</v>
      </c>
      <c r="V657" s="32">
        <f t="shared" si="165"/>
        <v>2</v>
      </c>
      <c r="W657" s="32">
        <f t="shared" si="166"/>
        <v>2</v>
      </c>
      <c r="X657" s="32">
        <f t="shared" si="167"/>
        <v>2</v>
      </c>
      <c r="Y657" s="32">
        <f t="shared" si="168"/>
        <v>2</v>
      </c>
      <c r="Z657" s="32">
        <f t="shared" si="169"/>
        <v>2</v>
      </c>
      <c r="AA657" s="32">
        <f t="shared" si="170"/>
        <v>2</v>
      </c>
      <c r="AB657" s="32">
        <f t="shared" si="171"/>
        <v>2</v>
      </c>
      <c r="AD657" s="64"/>
      <c r="AE657" s="51"/>
      <c r="AF657" s="51"/>
      <c r="AG657" s="61"/>
      <c r="AH657" s="62"/>
      <c r="AI657" s="61"/>
      <c r="AJ657" s="62"/>
      <c r="AK657" s="61"/>
      <c r="AL657" s="62"/>
      <c r="AM657" s="60"/>
      <c r="AN657" s="60"/>
      <c r="AO657" s="60"/>
      <c r="AP657" s="60"/>
      <c r="AQ657" s="51"/>
      <c r="AT657" s="39" t="str">
        <f t="shared" ref="AT657:AT720" si="172">IF(OR(ISNA(BI657),ISNA(BJ657)),"ERR","")</f>
        <v/>
      </c>
      <c r="AU657" s="49" t="str">
        <f t="shared" si="119"/>
        <v/>
      </c>
      <c r="AV657" s="41">
        <f t="shared" ca="1" si="144"/>
        <v>256</v>
      </c>
      <c r="AW657" s="40">
        <f t="shared" ca="1" si="138"/>
        <v>1</v>
      </c>
      <c r="AX657" s="41">
        <f t="shared" ref="AX657:AX720" ca="1" si="173">1200*LOG(AW657,2)</f>
        <v>0</v>
      </c>
      <c r="AY657" s="41">
        <f t="shared" ref="AY657:AY720" ca="1" si="174">MOD(AX657,1200)</f>
        <v>0</v>
      </c>
      <c r="AZ657" s="42">
        <f t="shared" ref="AZ657:AZ720" ca="1" si="175">AW657</f>
        <v>1</v>
      </c>
      <c r="BA657" s="47" t="str">
        <f t="shared" ref="BA657:BA720" si="176">LEFT(AU657,1)</f>
        <v/>
      </c>
      <c r="BB657" s="47" t="e">
        <f t="shared" ref="BB657:BB720" si="177">RIGHT(AU657,1)-4</f>
        <v>#VALUE!</v>
      </c>
      <c r="BC657" s="47">
        <f t="shared" si="145"/>
        <v>0</v>
      </c>
      <c r="BD657" s="47">
        <f t="shared" si="146"/>
        <v>0</v>
      </c>
      <c r="BE657" s="47" t="e">
        <f t="shared" si="147"/>
        <v>#VALUE!</v>
      </c>
      <c r="BF657" s="47" t="e">
        <f t="shared" si="148"/>
        <v>#VALUE!</v>
      </c>
      <c r="BG657" s="47" t="e">
        <f t="shared" si="149"/>
        <v>#VALUE!</v>
      </c>
      <c r="BH657" s="47" t="e">
        <f>MATCH($BA657,NoteCommaRef!$B$4:$B$10,0)</f>
        <v>#N/A</v>
      </c>
      <c r="BI657" s="47">
        <f>MATCH($BK657,NoteCommaRef!$H$4:$H$1000,0)</f>
        <v>11</v>
      </c>
      <c r="BJ657" s="47">
        <f>MATCH($BL657,NoteCommaRef!$H$4:$H$1000,0)</f>
        <v>11</v>
      </c>
      <c r="BK657" s="47">
        <f t="shared" si="139"/>
        <v>1</v>
      </c>
      <c r="BL657" s="47">
        <f t="shared" si="140"/>
        <v>1</v>
      </c>
      <c r="BM657" s="48">
        <f ca="1">IF(ISNA($BH657),1,OFFSET(NoteCommaRef!$E$3,$BH657,0))</f>
        <v>1</v>
      </c>
      <c r="BN657" s="48">
        <f t="shared" si="141"/>
        <v>1</v>
      </c>
      <c r="BO657" s="48">
        <f t="shared" si="142"/>
        <v>1</v>
      </c>
      <c r="BP657" s="48">
        <f t="shared" si="143"/>
        <v>1</v>
      </c>
      <c r="BQ657" s="48">
        <f ca="1">IF(ISNA($BI657),1,OFFSET(NoteCommaRef!$K$3,$BI657,0))</f>
        <v>1</v>
      </c>
      <c r="BR657" s="48">
        <f ca="1">IF(ISNA($BJ657),1,OFFSET(NoteCommaRef!$K$3,$BJ657,0))</f>
        <v>1</v>
      </c>
    </row>
    <row r="658" spans="3:70" x14ac:dyDescent="0.2">
      <c r="C658" s="1" t="str">
        <f t="shared" si="158"/>
        <v/>
      </c>
      <c r="D658" s="1" t="str">
        <f t="shared" si="159"/>
        <v/>
      </c>
      <c r="E658" s="1" t="str">
        <f t="shared" si="150"/>
        <v/>
      </c>
      <c r="F658" s="32" t="str">
        <f t="shared" si="151"/>
        <v/>
      </c>
      <c r="G658" s="1" t="str">
        <f t="shared" si="152"/>
        <v/>
      </c>
      <c r="H658" s="1" t="str">
        <f t="shared" si="153"/>
        <v/>
      </c>
      <c r="I658" s="1" t="str">
        <f t="shared" si="154"/>
        <v/>
      </c>
      <c r="J658" s="1" t="str">
        <f t="shared" si="155"/>
        <v/>
      </c>
      <c r="K658" s="1" t="str">
        <f t="shared" si="156"/>
        <v/>
      </c>
      <c r="L658" s="1" t="str">
        <f ca="1">IF(COUNTBLANK($AO658),IF(COUNTBLANK($D658),"",OFFSET(ChannelSetup!$E$6,0,$D658-1)),$AO658)</f>
        <v/>
      </c>
      <c r="M658" s="1" t="str">
        <f ca="1">IF(COUNTBLANK($AP658),IF(COUNTBLANK($D658),"",OFFSET(ChannelSetup!$E$7,0,$D658-1)),$AP658)</f>
        <v/>
      </c>
      <c r="N658" s="1" t="str">
        <f ca="1">IF(COUNTBLANK($D658),"",IF(COUNTBLANK($AI658),OFFSET(ChannelSetup!$E$4,0,$D658-1),$AI658))</f>
        <v/>
      </c>
      <c r="O658" s="1" t="str">
        <f t="shared" si="157"/>
        <v/>
      </c>
      <c r="Q658" s="32">
        <f t="shared" si="160"/>
        <v>6</v>
      </c>
      <c r="R658" s="32">
        <f t="shared" si="161"/>
        <v>3</v>
      </c>
      <c r="S658" s="32">
        <f t="shared" si="162"/>
        <v>3</v>
      </c>
      <c r="T658" s="32">
        <f t="shared" si="163"/>
        <v>2</v>
      </c>
      <c r="U658" s="32">
        <f t="shared" si="164"/>
        <v>2</v>
      </c>
      <c r="V658" s="32">
        <f t="shared" si="165"/>
        <v>2</v>
      </c>
      <c r="W658" s="32">
        <f t="shared" si="166"/>
        <v>2</v>
      </c>
      <c r="X658" s="32">
        <f t="shared" si="167"/>
        <v>2</v>
      </c>
      <c r="Y658" s="32">
        <f t="shared" si="168"/>
        <v>2</v>
      </c>
      <c r="Z658" s="32">
        <f t="shared" si="169"/>
        <v>2</v>
      </c>
      <c r="AA658" s="32">
        <f t="shared" si="170"/>
        <v>2</v>
      </c>
      <c r="AB658" s="32">
        <f t="shared" si="171"/>
        <v>2</v>
      </c>
      <c r="AD658" s="64"/>
      <c r="AE658" s="51"/>
      <c r="AF658" s="51"/>
      <c r="AG658" s="61"/>
      <c r="AH658" s="62"/>
      <c r="AI658" s="61"/>
      <c r="AJ658" s="62"/>
      <c r="AK658" s="61"/>
      <c r="AL658" s="62"/>
      <c r="AM658" s="60"/>
      <c r="AN658" s="60"/>
      <c r="AO658" s="60"/>
      <c r="AP658" s="60"/>
      <c r="AQ658" s="51"/>
      <c r="AT658" s="39" t="str">
        <f t="shared" si="172"/>
        <v/>
      </c>
      <c r="AU658" s="49" t="str">
        <f t="shared" si="119"/>
        <v/>
      </c>
      <c r="AV658" s="41">
        <f t="shared" ca="1" si="144"/>
        <v>256</v>
      </c>
      <c r="AW658" s="40">
        <f t="shared" ca="1" si="138"/>
        <v>1</v>
      </c>
      <c r="AX658" s="41">
        <f t="shared" ca="1" si="173"/>
        <v>0</v>
      </c>
      <c r="AY658" s="41">
        <f t="shared" ca="1" si="174"/>
        <v>0</v>
      </c>
      <c r="AZ658" s="42">
        <f t="shared" ca="1" si="175"/>
        <v>1</v>
      </c>
      <c r="BA658" s="47" t="str">
        <f t="shared" si="176"/>
        <v/>
      </c>
      <c r="BB658" s="47" t="e">
        <f t="shared" si="177"/>
        <v>#VALUE!</v>
      </c>
      <c r="BC658" s="47">
        <f t="shared" si="145"/>
        <v>0</v>
      </c>
      <c r="BD658" s="47">
        <f t="shared" si="146"/>
        <v>0</v>
      </c>
      <c r="BE658" s="47" t="e">
        <f t="shared" si="147"/>
        <v>#VALUE!</v>
      </c>
      <c r="BF658" s="47" t="e">
        <f t="shared" si="148"/>
        <v>#VALUE!</v>
      </c>
      <c r="BG658" s="47" t="e">
        <f t="shared" si="149"/>
        <v>#VALUE!</v>
      </c>
      <c r="BH658" s="47" t="e">
        <f>MATCH($BA658,NoteCommaRef!$B$4:$B$10,0)</f>
        <v>#N/A</v>
      </c>
      <c r="BI658" s="47">
        <f>MATCH($BK658,NoteCommaRef!$H$4:$H$1000,0)</f>
        <v>11</v>
      </c>
      <c r="BJ658" s="47">
        <f>MATCH($BL658,NoteCommaRef!$H$4:$H$1000,0)</f>
        <v>11</v>
      </c>
      <c r="BK658" s="47">
        <f t="shared" si="139"/>
        <v>1</v>
      </c>
      <c r="BL658" s="47">
        <f t="shared" si="140"/>
        <v>1</v>
      </c>
      <c r="BM658" s="48">
        <f ca="1">IF(ISNA($BH658),1,OFFSET(NoteCommaRef!$E$3,$BH658,0))</f>
        <v>1</v>
      </c>
      <c r="BN658" s="48">
        <f t="shared" si="141"/>
        <v>1</v>
      </c>
      <c r="BO658" s="48">
        <f t="shared" si="142"/>
        <v>1</v>
      </c>
      <c r="BP658" s="48">
        <f t="shared" si="143"/>
        <v>1</v>
      </c>
      <c r="BQ658" s="48">
        <f ca="1">IF(ISNA($BI658),1,OFFSET(NoteCommaRef!$K$3,$BI658,0))</f>
        <v>1</v>
      </c>
      <c r="BR658" s="48">
        <f ca="1">IF(ISNA($BJ658),1,OFFSET(NoteCommaRef!$K$3,$BJ658,0))</f>
        <v>1</v>
      </c>
    </row>
    <row r="659" spans="3:70" x14ac:dyDescent="0.2">
      <c r="C659" s="1" t="str">
        <f t="shared" si="158"/>
        <v/>
      </c>
      <c r="D659" s="1" t="str">
        <f t="shared" si="159"/>
        <v/>
      </c>
      <c r="E659" s="1" t="str">
        <f t="shared" si="150"/>
        <v/>
      </c>
      <c r="F659" s="32" t="str">
        <f t="shared" si="151"/>
        <v/>
      </c>
      <c r="G659" s="1" t="str">
        <f t="shared" si="152"/>
        <v/>
      </c>
      <c r="H659" s="1" t="str">
        <f t="shared" si="153"/>
        <v/>
      </c>
      <c r="I659" s="1" t="str">
        <f t="shared" si="154"/>
        <v/>
      </c>
      <c r="J659" s="1" t="str">
        <f t="shared" si="155"/>
        <v/>
      </c>
      <c r="K659" s="1" t="str">
        <f t="shared" si="156"/>
        <v/>
      </c>
      <c r="L659" s="1" t="str">
        <f ca="1">IF(COUNTBLANK($AO659),IF(COUNTBLANK($D659),"",OFFSET(ChannelSetup!$E$6,0,$D659-1)),$AO659)</f>
        <v/>
      </c>
      <c r="M659" s="1" t="str">
        <f ca="1">IF(COUNTBLANK($AP659),IF(COUNTBLANK($D659),"",OFFSET(ChannelSetup!$E$7,0,$D659-1)),$AP659)</f>
        <v/>
      </c>
      <c r="N659" s="1" t="str">
        <f ca="1">IF(COUNTBLANK($D659),"",IF(COUNTBLANK($AI659),OFFSET(ChannelSetup!$E$4,0,$D659-1),$AI659))</f>
        <v/>
      </c>
      <c r="O659" s="1" t="str">
        <f t="shared" si="157"/>
        <v/>
      </c>
      <c r="Q659" s="32">
        <f t="shared" si="160"/>
        <v>6</v>
      </c>
      <c r="R659" s="32">
        <f t="shared" si="161"/>
        <v>3</v>
      </c>
      <c r="S659" s="32">
        <f t="shared" si="162"/>
        <v>3</v>
      </c>
      <c r="T659" s="32">
        <f t="shared" si="163"/>
        <v>2</v>
      </c>
      <c r="U659" s="32">
        <f t="shared" si="164"/>
        <v>2</v>
      </c>
      <c r="V659" s="32">
        <f t="shared" si="165"/>
        <v>2</v>
      </c>
      <c r="W659" s="32">
        <f t="shared" si="166"/>
        <v>2</v>
      </c>
      <c r="X659" s="32">
        <f t="shared" si="167"/>
        <v>2</v>
      </c>
      <c r="Y659" s="32">
        <f t="shared" si="168"/>
        <v>2</v>
      </c>
      <c r="Z659" s="32">
        <f t="shared" si="169"/>
        <v>2</v>
      </c>
      <c r="AA659" s="32">
        <f t="shared" si="170"/>
        <v>2</v>
      </c>
      <c r="AB659" s="32">
        <f t="shared" si="171"/>
        <v>2</v>
      </c>
      <c r="AD659" s="64"/>
      <c r="AE659" s="51"/>
      <c r="AF659" s="51"/>
      <c r="AG659" s="61"/>
      <c r="AH659" s="62"/>
      <c r="AI659" s="61"/>
      <c r="AJ659" s="62"/>
      <c r="AK659" s="61"/>
      <c r="AL659" s="62"/>
      <c r="AM659" s="60"/>
      <c r="AN659" s="60"/>
      <c r="AO659" s="60"/>
      <c r="AP659" s="60"/>
      <c r="AQ659" s="51"/>
      <c r="AT659" s="39" t="str">
        <f t="shared" si="172"/>
        <v/>
      </c>
      <c r="AU659" s="49" t="str">
        <f t="shared" si="119"/>
        <v/>
      </c>
      <c r="AV659" s="41">
        <f t="shared" ca="1" si="144"/>
        <v>256</v>
      </c>
      <c r="AW659" s="40">
        <f t="shared" ca="1" si="138"/>
        <v>1</v>
      </c>
      <c r="AX659" s="41">
        <f t="shared" ca="1" si="173"/>
        <v>0</v>
      </c>
      <c r="AY659" s="41">
        <f t="shared" ca="1" si="174"/>
        <v>0</v>
      </c>
      <c r="AZ659" s="42">
        <f t="shared" ca="1" si="175"/>
        <v>1</v>
      </c>
      <c r="BA659" s="47" t="str">
        <f t="shared" si="176"/>
        <v/>
      </c>
      <c r="BB659" s="47" t="e">
        <f t="shared" si="177"/>
        <v>#VALUE!</v>
      </c>
      <c r="BC659" s="47">
        <f t="shared" si="145"/>
        <v>0</v>
      </c>
      <c r="BD659" s="47">
        <f t="shared" si="146"/>
        <v>0</v>
      </c>
      <c r="BE659" s="47" t="e">
        <f t="shared" si="147"/>
        <v>#VALUE!</v>
      </c>
      <c r="BF659" s="47" t="e">
        <f t="shared" si="148"/>
        <v>#VALUE!</v>
      </c>
      <c r="BG659" s="47" t="e">
        <f t="shared" si="149"/>
        <v>#VALUE!</v>
      </c>
      <c r="BH659" s="47" t="e">
        <f>MATCH($BA659,NoteCommaRef!$B$4:$B$10,0)</f>
        <v>#N/A</v>
      </c>
      <c r="BI659" s="47">
        <f>MATCH($BK659,NoteCommaRef!$H$4:$H$1000,0)</f>
        <v>11</v>
      </c>
      <c r="BJ659" s="47">
        <f>MATCH($BL659,NoteCommaRef!$H$4:$H$1000,0)</f>
        <v>11</v>
      </c>
      <c r="BK659" s="47">
        <f t="shared" si="139"/>
        <v>1</v>
      </c>
      <c r="BL659" s="47">
        <f t="shared" si="140"/>
        <v>1</v>
      </c>
      <c r="BM659" s="48">
        <f ca="1">IF(ISNA($BH659),1,OFFSET(NoteCommaRef!$E$3,$BH659,0))</f>
        <v>1</v>
      </c>
      <c r="BN659" s="48">
        <f t="shared" si="141"/>
        <v>1</v>
      </c>
      <c r="BO659" s="48">
        <f t="shared" si="142"/>
        <v>1</v>
      </c>
      <c r="BP659" s="48">
        <f t="shared" si="143"/>
        <v>1</v>
      </c>
      <c r="BQ659" s="48">
        <f ca="1">IF(ISNA($BI659),1,OFFSET(NoteCommaRef!$K$3,$BI659,0))</f>
        <v>1</v>
      </c>
      <c r="BR659" s="48">
        <f ca="1">IF(ISNA($BJ659),1,OFFSET(NoteCommaRef!$K$3,$BJ659,0))</f>
        <v>1</v>
      </c>
    </row>
    <row r="660" spans="3:70" x14ac:dyDescent="0.2">
      <c r="C660" s="1" t="str">
        <f t="shared" si="158"/>
        <v/>
      </c>
      <c r="D660" s="1" t="str">
        <f t="shared" si="159"/>
        <v/>
      </c>
      <c r="E660" s="1" t="str">
        <f t="shared" si="150"/>
        <v/>
      </c>
      <c r="F660" s="32" t="str">
        <f t="shared" si="151"/>
        <v/>
      </c>
      <c r="G660" s="1" t="str">
        <f t="shared" si="152"/>
        <v/>
      </c>
      <c r="H660" s="1" t="str">
        <f t="shared" si="153"/>
        <v/>
      </c>
      <c r="I660" s="1" t="str">
        <f t="shared" si="154"/>
        <v/>
      </c>
      <c r="J660" s="1" t="str">
        <f t="shared" si="155"/>
        <v/>
      </c>
      <c r="K660" s="1" t="str">
        <f t="shared" si="156"/>
        <v/>
      </c>
      <c r="L660" s="1" t="str">
        <f ca="1">IF(COUNTBLANK($AO660),IF(COUNTBLANK($D660),"",OFFSET(ChannelSetup!$E$6,0,$D660-1)),$AO660)</f>
        <v/>
      </c>
      <c r="M660" s="1" t="str">
        <f ca="1">IF(COUNTBLANK($AP660),IF(COUNTBLANK($D660),"",OFFSET(ChannelSetup!$E$7,0,$D660-1)),$AP660)</f>
        <v/>
      </c>
      <c r="N660" s="1" t="str">
        <f ca="1">IF(COUNTBLANK($D660),"",IF(COUNTBLANK($AI660),OFFSET(ChannelSetup!$E$4,0,$D660-1),$AI660))</f>
        <v/>
      </c>
      <c r="O660" s="1" t="str">
        <f t="shared" si="157"/>
        <v/>
      </c>
      <c r="Q660" s="32">
        <f t="shared" si="160"/>
        <v>6</v>
      </c>
      <c r="R660" s="32">
        <f t="shared" si="161"/>
        <v>3</v>
      </c>
      <c r="S660" s="32">
        <f t="shared" si="162"/>
        <v>3</v>
      </c>
      <c r="T660" s="32">
        <f t="shared" si="163"/>
        <v>2</v>
      </c>
      <c r="U660" s="32">
        <f t="shared" si="164"/>
        <v>2</v>
      </c>
      <c r="V660" s="32">
        <f t="shared" si="165"/>
        <v>2</v>
      </c>
      <c r="W660" s="32">
        <f t="shared" si="166"/>
        <v>2</v>
      </c>
      <c r="X660" s="32">
        <f t="shared" si="167"/>
        <v>2</v>
      </c>
      <c r="Y660" s="32">
        <f t="shared" si="168"/>
        <v>2</v>
      </c>
      <c r="Z660" s="32">
        <f t="shared" si="169"/>
        <v>2</v>
      </c>
      <c r="AA660" s="32">
        <f t="shared" si="170"/>
        <v>2</v>
      </c>
      <c r="AB660" s="32">
        <f t="shared" si="171"/>
        <v>2</v>
      </c>
      <c r="AD660" s="64"/>
      <c r="AE660" s="51"/>
      <c r="AF660" s="51"/>
      <c r="AG660" s="61"/>
      <c r="AH660" s="62"/>
      <c r="AI660" s="61"/>
      <c r="AJ660" s="62"/>
      <c r="AK660" s="61"/>
      <c r="AL660" s="62"/>
      <c r="AM660" s="60"/>
      <c r="AN660" s="60"/>
      <c r="AO660" s="60"/>
      <c r="AP660" s="60"/>
      <c r="AQ660" s="51"/>
      <c r="AT660" s="39" t="str">
        <f t="shared" si="172"/>
        <v/>
      </c>
      <c r="AU660" s="49" t="str">
        <f t="shared" ref="AU660:AU723" si="178">""&amp;AG660</f>
        <v/>
      </c>
      <c r="AV660" s="41">
        <f t="shared" ca="1" si="144"/>
        <v>256</v>
      </c>
      <c r="AW660" s="40">
        <f t="shared" ca="1" si="138"/>
        <v>1</v>
      </c>
      <c r="AX660" s="41">
        <f t="shared" ca="1" si="173"/>
        <v>0</v>
      </c>
      <c r="AY660" s="41">
        <f t="shared" ca="1" si="174"/>
        <v>0</v>
      </c>
      <c r="AZ660" s="42">
        <f t="shared" ca="1" si="175"/>
        <v>1</v>
      </c>
      <c r="BA660" s="47" t="str">
        <f t="shared" si="176"/>
        <v/>
      </c>
      <c r="BB660" s="47" t="e">
        <f t="shared" si="177"/>
        <v>#VALUE!</v>
      </c>
      <c r="BC660" s="47">
        <f t="shared" si="145"/>
        <v>0</v>
      </c>
      <c r="BD660" s="47">
        <f t="shared" si="146"/>
        <v>0</v>
      </c>
      <c r="BE660" s="47" t="e">
        <f t="shared" si="147"/>
        <v>#VALUE!</v>
      </c>
      <c r="BF660" s="47" t="e">
        <f t="shared" si="148"/>
        <v>#VALUE!</v>
      </c>
      <c r="BG660" s="47" t="e">
        <f t="shared" si="149"/>
        <v>#VALUE!</v>
      </c>
      <c r="BH660" s="47" t="e">
        <f>MATCH($BA660,NoteCommaRef!$B$4:$B$10,0)</f>
        <v>#N/A</v>
      </c>
      <c r="BI660" s="47">
        <f>MATCH($BK660,NoteCommaRef!$H$4:$H$1000,0)</f>
        <v>11</v>
      </c>
      <c r="BJ660" s="47">
        <f>MATCH($BL660,NoteCommaRef!$H$4:$H$1000,0)</f>
        <v>11</v>
      </c>
      <c r="BK660" s="47">
        <f t="shared" si="139"/>
        <v>1</v>
      </c>
      <c r="BL660" s="47">
        <f t="shared" si="140"/>
        <v>1</v>
      </c>
      <c r="BM660" s="48">
        <f ca="1">IF(ISNA($BH660),1,OFFSET(NoteCommaRef!$E$3,$BH660,0))</f>
        <v>1</v>
      </c>
      <c r="BN660" s="48">
        <f t="shared" si="141"/>
        <v>1</v>
      </c>
      <c r="BO660" s="48">
        <f t="shared" si="142"/>
        <v>1</v>
      </c>
      <c r="BP660" s="48">
        <f t="shared" si="143"/>
        <v>1</v>
      </c>
      <c r="BQ660" s="48">
        <f ca="1">IF(ISNA($BI660),1,OFFSET(NoteCommaRef!$K$3,$BI660,0))</f>
        <v>1</v>
      </c>
      <c r="BR660" s="48">
        <f ca="1">IF(ISNA($BJ660),1,OFFSET(NoteCommaRef!$K$3,$BJ660,0))</f>
        <v>1</v>
      </c>
    </row>
    <row r="661" spans="3:70" x14ac:dyDescent="0.2">
      <c r="C661" s="1" t="str">
        <f t="shared" si="158"/>
        <v/>
      </c>
      <c r="D661" s="1" t="str">
        <f t="shared" si="159"/>
        <v/>
      </c>
      <c r="E661" s="1" t="str">
        <f t="shared" si="150"/>
        <v/>
      </c>
      <c r="F661" s="32" t="str">
        <f t="shared" si="151"/>
        <v/>
      </c>
      <c r="G661" s="1" t="str">
        <f t="shared" si="152"/>
        <v/>
      </c>
      <c r="H661" s="1" t="str">
        <f t="shared" si="153"/>
        <v/>
      </c>
      <c r="I661" s="1" t="str">
        <f t="shared" si="154"/>
        <v/>
      </c>
      <c r="J661" s="1" t="str">
        <f t="shared" si="155"/>
        <v/>
      </c>
      <c r="K661" s="1" t="str">
        <f t="shared" si="156"/>
        <v/>
      </c>
      <c r="L661" s="1" t="str">
        <f ca="1">IF(COUNTBLANK($AO661),IF(COUNTBLANK($D661),"",OFFSET(ChannelSetup!$E$6,0,$D661-1)),$AO661)</f>
        <v/>
      </c>
      <c r="M661" s="1" t="str">
        <f ca="1">IF(COUNTBLANK($AP661),IF(COUNTBLANK($D661),"",OFFSET(ChannelSetup!$E$7,0,$D661-1)),$AP661)</f>
        <v/>
      </c>
      <c r="N661" s="1" t="str">
        <f ca="1">IF(COUNTBLANK($D661),"",IF(COUNTBLANK($AI661),OFFSET(ChannelSetup!$E$4,0,$D661-1),$AI661))</f>
        <v/>
      </c>
      <c r="O661" s="1" t="str">
        <f t="shared" si="157"/>
        <v/>
      </c>
      <c r="Q661" s="32">
        <f t="shared" si="160"/>
        <v>6</v>
      </c>
      <c r="R661" s="32">
        <f t="shared" si="161"/>
        <v>3</v>
      </c>
      <c r="S661" s="32">
        <f t="shared" si="162"/>
        <v>3</v>
      </c>
      <c r="T661" s="32">
        <f t="shared" si="163"/>
        <v>2</v>
      </c>
      <c r="U661" s="32">
        <f t="shared" si="164"/>
        <v>2</v>
      </c>
      <c r="V661" s="32">
        <f t="shared" si="165"/>
        <v>2</v>
      </c>
      <c r="W661" s="32">
        <f t="shared" si="166"/>
        <v>2</v>
      </c>
      <c r="X661" s="32">
        <f t="shared" si="167"/>
        <v>2</v>
      </c>
      <c r="Y661" s="32">
        <f t="shared" si="168"/>
        <v>2</v>
      </c>
      <c r="Z661" s="32">
        <f t="shared" si="169"/>
        <v>2</v>
      </c>
      <c r="AA661" s="32">
        <f t="shared" si="170"/>
        <v>2</v>
      </c>
      <c r="AB661" s="32">
        <f t="shared" si="171"/>
        <v>2</v>
      </c>
      <c r="AD661" s="64"/>
      <c r="AE661" s="51"/>
      <c r="AF661" s="51"/>
      <c r="AG661" s="61"/>
      <c r="AH661" s="62"/>
      <c r="AI661" s="61"/>
      <c r="AJ661" s="62"/>
      <c r="AK661" s="61"/>
      <c r="AL661" s="62"/>
      <c r="AM661" s="60"/>
      <c r="AN661" s="60"/>
      <c r="AO661" s="60"/>
      <c r="AP661" s="60"/>
      <c r="AQ661" s="51"/>
      <c r="AT661" s="39" t="str">
        <f t="shared" si="172"/>
        <v/>
      </c>
      <c r="AU661" s="49" t="str">
        <f t="shared" si="178"/>
        <v/>
      </c>
      <c r="AV661" s="41">
        <f t="shared" ca="1" si="144"/>
        <v>256</v>
      </c>
      <c r="AW661" s="40">
        <f t="shared" ca="1" si="138"/>
        <v>1</v>
      </c>
      <c r="AX661" s="41">
        <f t="shared" ca="1" si="173"/>
        <v>0</v>
      </c>
      <c r="AY661" s="41">
        <f t="shared" ca="1" si="174"/>
        <v>0</v>
      </c>
      <c r="AZ661" s="42">
        <f t="shared" ca="1" si="175"/>
        <v>1</v>
      </c>
      <c r="BA661" s="47" t="str">
        <f t="shared" si="176"/>
        <v/>
      </c>
      <c r="BB661" s="47" t="e">
        <f t="shared" si="177"/>
        <v>#VALUE!</v>
      </c>
      <c r="BC661" s="47">
        <f t="shared" si="145"/>
        <v>0</v>
      </c>
      <c r="BD661" s="47">
        <f t="shared" si="146"/>
        <v>0</v>
      </c>
      <c r="BE661" s="47" t="e">
        <f t="shared" si="147"/>
        <v>#VALUE!</v>
      </c>
      <c r="BF661" s="47" t="e">
        <f t="shared" si="148"/>
        <v>#VALUE!</v>
      </c>
      <c r="BG661" s="47" t="e">
        <f t="shared" si="149"/>
        <v>#VALUE!</v>
      </c>
      <c r="BH661" s="47" t="e">
        <f>MATCH($BA661,NoteCommaRef!$B$4:$B$10,0)</f>
        <v>#N/A</v>
      </c>
      <c r="BI661" s="47">
        <f>MATCH($BK661,NoteCommaRef!$H$4:$H$1000,0)</f>
        <v>11</v>
      </c>
      <c r="BJ661" s="47">
        <f>MATCH($BL661,NoteCommaRef!$H$4:$H$1000,0)</f>
        <v>11</v>
      </c>
      <c r="BK661" s="47">
        <f t="shared" si="139"/>
        <v>1</v>
      </c>
      <c r="BL661" s="47">
        <f t="shared" si="140"/>
        <v>1</v>
      </c>
      <c r="BM661" s="48">
        <f ca="1">IF(ISNA($BH661),1,OFFSET(NoteCommaRef!$E$3,$BH661,0))</f>
        <v>1</v>
      </c>
      <c r="BN661" s="48">
        <f t="shared" si="141"/>
        <v>1</v>
      </c>
      <c r="BO661" s="48">
        <f t="shared" si="142"/>
        <v>1</v>
      </c>
      <c r="BP661" s="48">
        <f t="shared" si="143"/>
        <v>1</v>
      </c>
      <c r="BQ661" s="48">
        <f ca="1">IF(ISNA($BI661),1,OFFSET(NoteCommaRef!$K$3,$BI661,0))</f>
        <v>1</v>
      </c>
      <c r="BR661" s="48">
        <f ca="1">IF(ISNA($BJ661),1,OFFSET(NoteCommaRef!$K$3,$BJ661,0))</f>
        <v>1</v>
      </c>
    </row>
    <row r="662" spans="3:70" x14ac:dyDescent="0.2">
      <c r="C662" s="1" t="str">
        <f t="shared" si="158"/>
        <v/>
      </c>
      <c r="D662" s="1" t="str">
        <f t="shared" si="159"/>
        <v/>
      </c>
      <c r="E662" s="1" t="str">
        <f t="shared" si="150"/>
        <v/>
      </c>
      <c r="F662" s="32" t="str">
        <f t="shared" si="151"/>
        <v/>
      </c>
      <c r="G662" s="1" t="str">
        <f t="shared" si="152"/>
        <v/>
      </c>
      <c r="H662" s="1" t="str">
        <f t="shared" si="153"/>
        <v/>
      </c>
      <c r="I662" s="1" t="str">
        <f t="shared" si="154"/>
        <v/>
      </c>
      <c r="J662" s="1" t="str">
        <f t="shared" si="155"/>
        <v/>
      </c>
      <c r="K662" s="1" t="str">
        <f t="shared" si="156"/>
        <v/>
      </c>
      <c r="L662" s="1" t="str">
        <f ca="1">IF(COUNTBLANK($AO662),IF(COUNTBLANK($D662),"",OFFSET(ChannelSetup!$E$6,0,$D662-1)),$AO662)</f>
        <v/>
      </c>
      <c r="M662" s="1" t="str">
        <f ca="1">IF(COUNTBLANK($AP662),IF(COUNTBLANK($D662),"",OFFSET(ChannelSetup!$E$7,0,$D662-1)),$AP662)</f>
        <v/>
      </c>
      <c r="N662" s="1" t="str">
        <f ca="1">IF(COUNTBLANK($D662),"",IF(COUNTBLANK($AI662),OFFSET(ChannelSetup!$E$4,0,$D662-1),$AI662))</f>
        <v/>
      </c>
      <c r="O662" s="1" t="str">
        <f t="shared" si="157"/>
        <v/>
      </c>
      <c r="Q662" s="32">
        <f t="shared" si="160"/>
        <v>6</v>
      </c>
      <c r="R662" s="32">
        <f t="shared" si="161"/>
        <v>3</v>
      </c>
      <c r="S662" s="32">
        <f t="shared" si="162"/>
        <v>3</v>
      </c>
      <c r="T662" s="32">
        <f t="shared" si="163"/>
        <v>2</v>
      </c>
      <c r="U662" s="32">
        <f t="shared" si="164"/>
        <v>2</v>
      </c>
      <c r="V662" s="32">
        <f t="shared" si="165"/>
        <v>2</v>
      </c>
      <c r="W662" s="32">
        <f t="shared" si="166"/>
        <v>2</v>
      </c>
      <c r="X662" s="32">
        <f t="shared" si="167"/>
        <v>2</v>
      </c>
      <c r="Y662" s="32">
        <f t="shared" si="168"/>
        <v>2</v>
      </c>
      <c r="Z662" s="32">
        <f t="shared" si="169"/>
        <v>2</v>
      </c>
      <c r="AA662" s="32">
        <f t="shared" si="170"/>
        <v>2</v>
      </c>
      <c r="AB662" s="32">
        <f t="shared" si="171"/>
        <v>2</v>
      </c>
      <c r="AD662" s="64"/>
      <c r="AE662" s="51"/>
      <c r="AF662" s="51"/>
      <c r="AG662" s="61"/>
      <c r="AH662" s="62"/>
      <c r="AI662" s="61"/>
      <c r="AJ662" s="62"/>
      <c r="AK662" s="61"/>
      <c r="AL662" s="62"/>
      <c r="AM662" s="60"/>
      <c r="AN662" s="60"/>
      <c r="AO662" s="60"/>
      <c r="AP662" s="60"/>
      <c r="AQ662" s="51"/>
      <c r="AT662" s="39" t="str">
        <f t="shared" si="172"/>
        <v/>
      </c>
      <c r="AU662" s="49" t="str">
        <f t="shared" si="178"/>
        <v/>
      </c>
      <c r="AV662" s="41">
        <f t="shared" ca="1" si="144"/>
        <v>256</v>
      </c>
      <c r="AW662" s="40">
        <f t="shared" ca="1" si="138"/>
        <v>1</v>
      </c>
      <c r="AX662" s="41">
        <f t="shared" ca="1" si="173"/>
        <v>0</v>
      </c>
      <c r="AY662" s="41">
        <f t="shared" ca="1" si="174"/>
        <v>0</v>
      </c>
      <c r="AZ662" s="42">
        <f t="shared" ca="1" si="175"/>
        <v>1</v>
      </c>
      <c r="BA662" s="47" t="str">
        <f t="shared" si="176"/>
        <v/>
      </c>
      <c r="BB662" s="47" t="e">
        <f t="shared" si="177"/>
        <v>#VALUE!</v>
      </c>
      <c r="BC662" s="47">
        <f t="shared" si="145"/>
        <v>0</v>
      </c>
      <c r="BD662" s="47">
        <f t="shared" si="146"/>
        <v>0</v>
      </c>
      <c r="BE662" s="47" t="e">
        <f t="shared" si="147"/>
        <v>#VALUE!</v>
      </c>
      <c r="BF662" s="47" t="e">
        <f t="shared" si="148"/>
        <v>#VALUE!</v>
      </c>
      <c r="BG662" s="47" t="e">
        <f t="shared" si="149"/>
        <v>#VALUE!</v>
      </c>
      <c r="BH662" s="47" t="e">
        <f>MATCH($BA662,NoteCommaRef!$B$4:$B$10,0)</f>
        <v>#N/A</v>
      </c>
      <c r="BI662" s="47">
        <f>MATCH($BK662,NoteCommaRef!$H$4:$H$1000,0)</f>
        <v>11</v>
      </c>
      <c r="BJ662" s="47">
        <f>MATCH($BL662,NoteCommaRef!$H$4:$H$1000,0)</f>
        <v>11</v>
      </c>
      <c r="BK662" s="47">
        <f t="shared" si="139"/>
        <v>1</v>
      </c>
      <c r="BL662" s="47">
        <f t="shared" si="140"/>
        <v>1</v>
      </c>
      <c r="BM662" s="48">
        <f ca="1">IF(ISNA($BH662),1,OFFSET(NoteCommaRef!$E$3,$BH662,0))</f>
        <v>1</v>
      </c>
      <c r="BN662" s="48">
        <f t="shared" si="141"/>
        <v>1</v>
      </c>
      <c r="BO662" s="48">
        <f t="shared" si="142"/>
        <v>1</v>
      </c>
      <c r="BP662" s="48">
        <f t="shared" si="143"/>
        <v>1</v>
      </c>
      <c r="BQ662" s="48">
        <f ca="1">IF(ISNA($BI662),1,OFFSET(NoteCommaRef!$K$3,$BI662,0))</f>
        <v>1</v>
      </c>
      <c r="BR662" s="48">
        <f ca="1">IF(ISNA($BJ662),1,OFFSET(NoteCommaRef!$K$3,$BJ662,0))</f>
        <v>1</v>
      </c>
    </row>
    <row r="663" spans="3:70" x14ac:dyDescent="0.2">
      <c r="C663" s="1" t="str">
        <f t="shared" si="158"/>
        <v/>
      </c>
      <c r="D663" s="1" t="str">
        <f t="shared" si="159"/>
        <v/>
      </c>
      <c r="E663" s="1" t="str">
        <f t="shared" si="150"/>
        <v/>
      </c>
      <c r="F663" s="32" t="str">
        <f t="shared" si="151"/>
        <v/>
      </c>
      <c r="G663" s="1" t="str">
        <f t="shared" si="152"/>
        <v/>
      </c>
      <c r="H663" s="1" t="str">
        <f t="shared" si="153"/>
        <v/>
      </c>
      <c r="I663" s="1" t="str">
        <f t="shared" si="154"/>
        <v/>
      </c>
      <c r="J663" s="1" t="str">
        <f t="shared" si="155"/>
        <v/>
      </c>
      <c r="K663" s="1" t="str">
        <f t="shared" si="156"/>
        <v/>
      </c>
      <c r="L663" s="1" t="str">
        <f ca="1">IF(COUNTBLANK($AO663),IF(COUNTBLANK($D663),"",OFFSET(ChannelSetup!$E$6,0,$D663-1)),$AO663)</f>
        <v/>
      </c>
      <c r="M663" s="1" t="str">
        <f ca="1">IF(COUNTBLANK($AP663),IF(COUNTBLANK($D663),"",OFFSET(ChannelSetup!$E$7,0,$D663-1)),$AP663)</f>
        <v/>
      </c>
      <c r="N663" s="1" t="str">
        <f ca="1">IF(COUNTBLANK($D663),"",IF(COUNTBLANK($AI663),OFFSET(ChannelSetup!$E$4,0,$D663-1),$AI663))</f>
        <v/>
      </c>
      <c r="O663" s="1" t="str">
        <f t="shared" si="157"/>
        <v/>
      </c>
      <c r="Q663" s="32">
        <f t="shared" si="160"/>
        <v>6</v>
      </c>
      <c r="R663" s="32">
        <f t="shared" si="161"/>
        <v>3</v>
      </c>
      <c r="S663" s="32">
        <f t="shared" si="162"/>
        <v>3</v>
      </c>
      <c r="T663" s="32">
        <f t="shared" si="163"/>
        <v>2</v>
      </c>
      <c r="U663" s="32">
        <f t="shared" si="164"/>
        <v>2</v>
      </c>
      <c r="V663" s="32">
        <f t="shared" si="165"/>
        <v>2</v>
      </c>
      <c r="W663" s="32">
        <f t="shared" si="166"/>
        <v>2</v>
      </c>
      <c r="X663" s="32">
        <f t="shared" si="167"/>
        <v>2</v>
      </c>
      <c r="Y663" s="32">
        <f t="shared" si="168"/>
        <v>2</v>
      </c>
      <c r="Z663" s="32">
        <f t="shared" si="169"/>
        <v>2</v>
      </c>
      <c r="AA663" s="32">
        <f t="shared" si="170"/>
        <v>2</v>
      </c>
      <c r="AB663" s="32">
        <f t="shared" si="171"/>
        <v>2</v>
      </c>
      <c r="AD663" s="64"/>
      <c r="AE663" s="51"/>
      <c r="AF663" s="51"/>
      <c r="AG663" s="61"/>
      <c r="AH663" s="62"/>
      <c r="AI663" s="61"/>
      <c r="AJ663" s="62"/>
      <c r="AK663" s="61"/>
      <c r="AL663" s="62"/>
      <c r="AM663" s="60"/>
      <c r="AN663" s="60"/>
      <c r="AO663" s="60"/>
      <c r="AP663" s="60"/>
      <c r="AQ663" s="51"/>
      <c r="AR663" s="88">
        <f t="shared" ref="AR663" si="179">R662</f>
        <v>3</v>
      </c>
      <c r="AT663" s="39" t="str">
        <f t="shared" si="172"/>
        <v/>
      </c>
      <c r="AU663" s="49" t="str">
        <f t="shared" si="178"/>
        <v/>
      </c>
      <c r="AV663" s="41">
        <f t="shared" ca="1" si="144"/>
        <v>256</v>
      </c>
      <c r="AW663" s="40">
        <f t="shared" ca="1" si="138"/>
        <v>1</v>
      </c>
      <c r="AX663" s="41">
        <f t="shared" ca="1" si="173"/>
        <v>0</v>
      </c>
      <c r="AY663" s="41">
        <f t="shared" ca="1" si="174"/>
        <v>0</v>
      </c>
      <c r="AZ663" s="42">
        <f t="shared" ca="1" si="175"/>
        <v>1</v>
      </c>
      <c r="BA663" s="47" t="str">
        <f t="shared" si="176"/>
        <v/>
      </c>
      <c r="BB663" s="47" t="e">
        <f t="shared" si="177"/>
        <v>#VALUE!</v>
      </c>
      <c r="BC663" s="47">
        <f t="shared" si="145"/>
        <v>0</v>
      </c>
      <c r="BD663" s="47">
        <f t="shared" si="146"/>
        <v>0</v>
      </c>
      <c r="BE663" s="47" t="e">
        <f t="shared" si="147"/>
        <v>#VALUE!</v>
      </c>
      <c r="BF663" s="47" t="e">
        <f t="shared" si="148"/>
        <v>#VALUE!</v>
      </c>
      <c r="BG663" s="47" t="e">
        <f t="shared" si="149"/>
        <v>#VALUE!</v>
      </c>
      <c r="BH663" s="47" t="e">
        <f>MATCH($BA663,NoteCommaRef!$B$4:$B$10,0)</f>
        <v>#N/A</v>
      </c>
      <c r="BI663" s="47">
        <f>MATCH($BK663,NoteCommaRef!$H$4:$H$1000,0)</f>
        <v>11</v>
      </c>
      <c r="BJ663" s="47">
        <f>MATCH($BL663,NoteCommaRef!$H$4:$H$1000,0)</f>
        <v>11</v>
      </c>
      <c r="BK663" s="47">
        <f t="shared" si="139"/>
        <v>1</v>
      </c>
      <c r="BL663" s="47">
        <f t="shared" si="140"/>
        <v>1</v>
      </c>
      <c r="BM663" s="48">
        <f ca="1">IF(ISNA($BH663),1,OFFSET(NoteCommaRef!$E$3,$BH663,0))</f>
        <v>1</v>
      </c>
      <c r="BN663" s="48">
        <f t="shared" si="141"/>
        <v>1</v>
      </c>
      <c r="BO663" s="48">
        <f t="shared" si="142"/>
        <v>1</v>
      </c>
      <c r="BP663" s="48">
        <f t="shared" si="143"/>
        <v>1</v>
      </c>
      <c r="BQ663" s="48">
        <f ca="1">IF(ISNA($BI663),1,OFFSET(NoteCommaRef!$K$3,$BI663,0))</f>
        <v>1</v>
      </c>
      <c r="BR663" s="48">
        <f ca="1">IF(ISNA($BJ663),1,OFFSET(NoteCommaRef!$K$3,$BJ663,0))</f>
        <v>1</v>
      </c>
    </row>
    <row r="664" spans="3:70" x14ac:dyDescent="0.2">
      <c r="C664" s="1" t="str">
        <f t="shared" si="158"/>
        <v/>
      </c>
      <c r="D664" s="1" t="str">
        <f t="shared" si="159"/>
        <v/>
      </c>
      <c r="E664" s="1" t="str">
        <f t="shared" si="150"/>
        <v/>
      </c>
      <c r="F664" s="32" t="str">
        <f t="shared" si="151"/>
        <v/>
      </c>
      <c r="G664" s="1" t="str">
        <f t="shared" si="152"/>
        <v/>
      </c>
      <c r="H664" s="1" t="str">
        <f t="shared" si="153"/>
        <v/>
      </c>
      <c r="I664" s="1" t="str">
        <f t="shared" si="154"/>
        <v/>
      </c>
      <c r="J664" s="1" t="str">
        <f t="shared" si="155"/>
        <v/>
      </c>
      <c r="K664" s="1" t="str">
        <f t="shared" si="156"/>
        <v/>
      </c>
      <c r="L664" s="1" t="str">
        <f ca="1">IF(COUNTBLANK($AO664),IF(COUNTBLANK($D664),"",OFFSET(ChannelSetup!$E$6,0,$D664-1)),$AO664)</f>
        <v/>
      </c>
      <c r="M664" s="1" t="str">
        <f ca="1">IF(COUNTBLANK($AP664),IF(COUNTBLANK($D664),"",OFFSET(ChannelSetup!$E$7,0,$D664-1)),$AP664)</f>
        <v/>
      </c>
      <c r="N664" s="1" t="str">
        <f ca="1">IF(COUNTBLANK($D664),"",IF(COUNTBLANK($AI664),OFFSET(ChannelSetup!$E$4,0,$D664-1),$AI664))</f>
        <v/>
      </c>
      <c r="O664" s="1" t="str">
        <f t="shared" si="157"/>
        <v/>
      </c>
      <c r="Q664" s="32">
        <f t="shared" si="160"/>
        <v>6</v>
      </c>
      <c r="R664" s="32">
        <f t="shared" si="161"/>
        <v>3</v>
      </c>
      <c r="S664" s="32">
        <f t="shared" si="162"/>
        <v>3</v>
      </c>
      <c r="T664" s="32">
        <f t="shared" si="163"/>
        <v>2</v>
      </c>
      <c r="U664" s="32">
        <f t="shared" si="164"/>
        <v>2</v>
      </c>
      <c r="V664" s="32">
        <f t="shared" si="165"/>
        <v>2</v>
      </c>
      <c r="W664" s="32">
        <f t="shared" si="166"/>
        <v>2</v>
      </c>
      <c r="X664" s="32">
        <f t="shared" si="167"/>
        <v>2</v>
      </c>
      <c r="Y664" s="32">
        <f t="shared" si="168"/>
        <v>2</v>
      </c>
      <c r="Z664" s="32">
        <f t="shared" si="169"/>
        <v>2</v>
      </c>
      <c r="AA664" s="32">
        <f t="shared" si="170"/>
        <v>2</v>
      </c>
      <c r="AB664" s="32">
        <f t="shared" si="171"/>
        <v>2</v>
      </c>
      <c r="AD664" s="64"/>
      <c r="AE664" s="51"/>
      <c r="AF664" s="51"/>
      <c r="AG664" s="61"/>
      <c r="AH664" s="62"/>
      <c r="AI664" s="61"/>
      <c r="AJ664" s="62"/>
      <c r="AK664" s="61"/>
      <c r="AL664" s="62"/>
      <c r="AM664" s="60"/>
      <c r="AN664" s="60"/>
      <c r="AO664" s="60"/>
      <c r="AP664" s="60"/>
      <c r="AQ664" s="51"/>
      <c r="AR664" s="88">
        <f t="shared" ref="AR664" si="180">S662</f>
        <v>3</v>
      </c>
      <c r="AT664" s="39" t="str">
        <f t="shared" si="172"/>
        <v/>
      </c>
      <c r="AU664" s="49" t="str">
        <f t="shared" si="178"/>
        <v/>
      </c>
      <c r="AV664" s="41">
        <f t="shared" ca="1" si="144"/>
        <v>256</v>
      </c>
      <c r="AW664" s="40">
        <f t="shared" ca="1" si="138"/>
        <v>1</v>
      </c>
      <c r="AX664" s="41">
        <f t="shared" ca="1" si="173"/>
        <v>0</v>
      </c>
      <c r="AY664" s="41">
        <f t="shared" ca="1" si="174"/>
        <v>0</v>
      </c>
      <c r="AZ664" s="42">
        <f t="shared" ca="1" si="175"/>
        <v>1</v>
      </c>
      <c r="BA664" s="47" t="str">
        <f t="shared" si="176"/>
        <v/>
      </c>
      <c r="BB664" s="47" t="e">
        <f t="shared" si="177"/>
        <v>#VALUE!</v>
      </c>
      <c r="BC664" s="47">
        <f t="shared" si="145"/>
        <v>0</v>
      </c>
      <c r="BD664" s="47">
        <f t="shared" si="146"/>
        <v>0</v>
      </c>
      <c r="BE664" s="47" t="e">
        <f t="shared" si="147"/>
        <v>#VALUE!</v>
      </c>
      <c r="BF664" s="47" t="e">
        <f t="shared" si="148"/>
        <v>#VALUE!</v>
      </c>
      <c r="BG664" s="47" t="e">
        <f t="shared" si="149"/>
        <v>#VALUE!</v>
      </c>
      <c r="BH664" s="47" t="e">
        <f>MATCH($BA664,NoteCommaRef!$B$4:$B$10,0)</f>
        <v>#N/A</v>
      </c>
      <c r="BI664" s="47">
        <f>MATCH($BK664,NoteCommaRef!$H$4:$H$1000,0)</f>
        <v>11</v>
      </c>
      <c r="BJ664" s="47">
        <f>MATCH($BL664,NoteCommaRef!$H$4:$H$1000,0)</f>
        <v>11</v>
      </c>
      <c r="BK664" s="47">
        <f t="shared" si="139"/>
        <v>1</v>
      </c>
      <c r="BL664" s="47">
        <f t="shared" si="140"/>
        <v>1</v>
      </c>
      <c r="BM664" s="48">
        <f ca="1">IF(ISNA($BH664),1,OFFSET(NoteCommaRef!$E$3,$BH664,0))</f>
        <v>1</v>
      </c>
      <c r="BN664" s="48">
        <f t="shared" si="141"/>
        <v>1</v>
      </c>
      <c r="BO664" s="48">
        <f t="shared" si="142"/>
        <v>1</v>
      </c>
      <c r="BP664" s="48">
        <f t="shared" si="143"/>
        <v>1</v>
      </c>
      <c r="BQ664" s="48">
        <f ca="1">IF(ISNA($BI664),1,OFFSET(NoteCommaRef!$K$3,$BI664,0))</f>
        <v>1</v>
      </c>
      <c r="BR664" s="48">
        <f ca="1">IF(ISNA($BJ664),1,OFFSET(NoteCommaRef!$K$3,$BJ664,0))</f>
        <v>1</v>
      </c>
    </row>
    <row r="665" spans="3:70" x14ac:dyDescent="0.2">
      <c r="C665" s="1" t="str">
        <f t="shared" si="158"/>
        <v/>
      </c>
      <c r="D665" s="1" t="str">
        <f t="shared" si="159"/>
        <v/>
      </c>
      <c r="E665" s="1" t="str">
        <f t="shared" si="150"/>
        <v/>
      </c>
      <c r="F665" s="32" t="str">
        <f t="shared" si="151"/>
        <v/>
      </c>
      <c r="G665" s="1" t="str">
        <f t="shared" si="152"/>
        <v/>
      </c>
      <c r="H665" s="1" t="str">
        <f t="shared" si="153"/>
        <v/>
      </c>
      <c r="I665" s="1" t="str">
        <f t="shared" si="154"/>
        <v/>
      </c>
      <c r="J665" s="1" t="str">
        <f t="shared" si="155"/>
        <v/>
      </c>
      <c r="K665" s="1" t="str">
        <f t="shared" si="156"/>
        <v/>
      </c>
      <c r="L665" s="1" t="str">
        <f ca="1">IF(COUNTBLANK($AO665),IF(COUNTBLANK($D665),"",OFFSET(ChannelSetup!$E$6,0,$D665-1)),$AO665)</f>
        <v/>
      </c>
      <c r="M665" s="1" t="str">
        <f ca="1">IF(COUNTBLANK($AP665),IF(COUNTBLANK($D665),"",OFFSET(ChannelSetup!$E$7,0,$D665-1)),$AP665)</f>
        <v/>
      </c>
      <c r="N665" s="1" t="str">
        <f ca="1">IF(COUNTBLANK($D665),"",IF(COUNTBLANK($AI665),OFFSET(ChannelSetup!$E$4,0,$D665-1),$AI665))</f>
        <v/>
      </c>
      <c r="O665" s="1" t="str">
        <f t="shared" si="157"/>
        <v/>
      </c>
      <c r="Q665" s="32">
        <f t="shared" si="160"/>
        <v>6</v>
      </c>
      <c r="R665" s="32">
        <f t="shared" si="161"/>
        <v>3</v>
      </c>
      <c r="S665" s="32">
        <f t="shared" si="162"/>
        <v>3</v>
      </c>
      <c r="T665" s="32">
        <f t="shared" si="163"/>
        <v>2</v>
      </c>
      <c r="U665" s="32">
        <f t="shared" si="164"/>
        <v>2</v>
      </c>
      <c r="V665" s="32">
        <f t="shared" si="165"/>
        <v>2</v>
      </c>
      <c r="W665" s="32">
        <f t="shared" si="166"/>
        <v>2</v>
      </c>
      <c r="X665" s="32">
        <f t="shared" si="167"/>
        <v>2</v>
      </c>
      <c r="Y665" s="32">
        <f t="shared" si="168"/>
        <v>2</v>
      </c>
      <c r="Z665" s="32">
        <f t="shared" si="169"/>
        <v>2</v>
      </c>
      <c r="AA665" s="32">
        <f t="shared" si="170"/>
        <v>2</v>
      </c>
      <c r="AB665" s="32">
        <f t="shared" si="171"/>
        <v>2</v>
      </c>
      <c r="AD665" s="64"/>
      <c r="AE665" s="51"/>
      <c r="AF665" s="51"/>
      <c r="AG665" s="61"/>
      <c r="AH665" s="62"/>
      <c r="AI665" s="61"/>
      <c r="AJ665" s="62"/>
      <c r="AK665" s="61"/>
      <c r="AL665" s="62"/>
      <c r="AM665" s="60"/>
      <c r="AN665" s="60"/>
      <c r="AO665" s="60"/>
      <c r="AP665" s="60"/>
      <c r="AQ665" s="51"/>
      <c r="AT665" s="39" t="str">
        <f t="shared" si="172"/>
        <v/>
      </c>
      <c r="AU665" s="49" t="str">
        <f t="shared" si="178"/>
        <v/>
      </c>
      <c r="AV665" s="41">
        <f t="shared" ca="1" si="144"/>
        <v>256</v>
      </c>
      <c r="AW665" s="40">
        <f t="shared" ca="1" si="138"/>
        <v>1</v>
      </c>
      <c r="AX665" s="41">
        <f t="shared" ca="1" si="173"/>
        <v>0</v>
      </c>
      <c r="AY665" s="41">
        <f t="shared" ca="1" si="174"/>
        <v>0</v>
      </c>
      <c r="AZ665" s="42">
        <f t="shared" ca="1" si="175"/>
        <v>1</v>
      </c>
      <c r="BA665" s="47" t="str">
        <f t="shared" si="176"/>
        <v/>
      </c>
      <c r="BB665" s="47" t="e">
        <f t="shared" si="177"/>
        <v>#VALUE!</v>
      </c>
      <c r="BC665" s="47">
        <f t="shared" si="145"/>
        <v>0</v>
      </c>
      <c r="BD665" s="47">
        <f t="shared" si="146"/>
        <v>0</v>
      </c>
      <c r="BE665" s="47" t="e">
        <f t="shared" si="147"/>
        <v>#VALUE!</v>
      </c>
      <c r="BF665" s="47" t="e">
        <f t="shared" si="148"/>
        <v>#VALUE!</v>
      </c>
      <c r="BG665" s="47" t="e">
        <f t="shared" si="149"/>
        <v>#VALUE!</v>
      </c>
      <c r="BH665" s="47" t="e">
        <f>MATCH($BA665,NoteCommaRef!$B$4:$B$10,0)</f>
        <v>#N/A</v>
      </c>
      <c r="BI665" s="47">
        <f>MATCH($BK665,NoteCommaRef!$H$4:$H$1000,0)</f>
        <v>11</v>
      </c>
      <c r="BJ665" s="47">
        <f>MATCH($BL665,NoteCommaRef!$H$4:$H$1000,0)</f>
        <v>11</v>
      </c>
      <c r="BK665" s="47">
        <f t="shared" si="139"/>
        <v>1</v>
      </c>
      <c r="BL665" s="47">
        <f t="shared" si="140"/>
        <v>1</v>
      </c>
      <c r="BM665" s="48">
        <f ca="1">IF(ISNA($BH665),1,OFFSET(NoteCommaRef!$E$3,$BH665,0))</f>
        <v>1</v>
      </c>
      <c r="BN665" s="48">
        <f t="shared" si="141"/>
        <v>1</v>
      </c>
      <c r="BO665" s="48">
        <f t="shared" si="142"/>
        <v>1</v>
      </c>
      <c r="BP665" s="48">
        <f t="shared" si="143"/>
        <v>1</v>
      </c>
      <c r="BQ665" s="48">
        <f ca="1">IF(ISNA($BI665),1,OFFSET(NoteCommaRef!$K$3,$BI665,0))</f>
        <v>1</v>
      </c>
      <c r="BR665" s="48">
        <f ca="1">IF(ISNA($BJ665),1,OFFSET(NoteCommaRef!$K$3,$BJ665,0))</f>
        <v>1</v>
      </c>
    </row>
    <row r="666" spans="3:70" x14ac:dyDescent="0.2">
      <c r="C666" s="1" t="str">
        <f t="shared" si="158"/>
        <v/>
      </c>
      <c r="D666" s="1" t="str">
        <f t="shared" si="159"/>
        <v/>
      </c>
      <c r="E666" s="1" t="str">
        <f t="shared" si="150"/>
        <v/>
      </c>
      <c r="F666" s="32" t="str">
        <f t="shared" si="151"/>
        <v/>
      </c>
      <c r="G666" s="1" t="str">
        <f t="shared" si="152"/>
        <v/>
      </c>
      <c r="H666" s="1" t="str">
        <f t="shared" si="153"/>
        <v/>
      </c>
      <c r="I666" s="1" t="str">
        <f t="shared" si="154"/>
        <v/>
      </c>
      <c r="J666" s="1" t="str">
        <f t="shared" si="155"/>
        <v/>
      </c>
      <c r="K666" s="1" t="str">
        <f t="shared" si="156"/>
        <v/>
      </c>
      <c r="L666" s="1" t="str">
        <f ca="1">IF(COUNTBLANK($AO666),IF(COUNTBLANK($D666),"",OFFSET(ChannelSetup!$E$6,0,$D666-1)),$AO666)</f>
        <v/>
      </c>
      <c r="M666" s="1" t="str">
        <f ca="1">IF(COUNTBLANK($AP666),IF(COUNTBLANK($D666),"",OFFSET(ChannelSetup!$E$7,0,$D666-1)),$AP666)</f>
        <v/>
      </c>
      <c r="N666" s="1" t="str">
        <f ca="1">IF(COUNTBLANK($D666),"",IF(COUNTBLANK($AI666),OFFSET(ChannelSetup!$E$4,0,$D666-1),$AI666))</f>
        <v/>
      </c>
      <c r="O666" s="1" t="str">
        <f t="shared" si="157"/>
        <v/>
      </c>
      <c r="Q666" s="32">
        <f t="shared" si="160"/>
        <v>6</v>
      </c>
      <c r="R666" s="32">
        <f t="shared" si="161"/>
        <v>3</v>
      </c>
      <c r="S666" s="32">
        <f t="shared" si="162"/>
        <v>3</v>
      </c>
      <c r="T666" s="32">
        <f t="shared" si="163"/>
        <v>2</v>
      </c>
      <c r="U666" s="32">
        <f t="shared" si="164"/>
        <v>2</v>
      </c>
      <c r="V666" s="32">
        <f t="shared" si="165"/>
        <v>2</v>
      </c>
      <c r="W666" s="32">
        <f t="shared" si="166"/>
        <v>2</v>
      </c>
      <c r="X666" s="32">
        <f t="shared" si="167"/>
        <v>2</v>
      </c>
      <c r="Y666" s="32">
        <f t="shared" si="168"/>
        <v>2</v>
      </c>
      <c r="Z666" s="32">
        <f t="shared" si="169"/>
        <v>2</v>
      </c>
      <c r="AA666" s="32">
        <f t="shared" si="170"/>
        <v>2</v>
      </c>
      <c r="AB666" s="32">
        <f t="shared" si="171"/>
        <v>2</v>
      </c>
      <c r="AD666" s="64"/>
      <c r="AE666" s="51"/>
      <c r="AF666" s="51"/>
      <c r="AG666" s="61"/>
      <c r="AH666" s="62"/>
      <c r="AI666" s="61"/>
      <c r="AJ666" s="62"/>
      <c r="AK666" s="61"/>
      <c r="AL666" s="62"/>
      <c r="AM666" s="60"/>
      <c r="AN666" s="60"/>
      <c r="AO666" s="60"/>
      <c r="AP666" s="60"/>
      <c r="AQ666" s="51"/>
      <c r="AT666" s="39" t="str">
        <f t="shared" si="172"/>
        <v/>
      </c>
      <c r="AU666" s="49" t="str">
        <f t="shared" si="178"/>
        <v/>
      </c>
      <c r="AV666" s="41">
        <f t="shared" ca="1" si="144"/>
        <v>256</v>
      </c>
      <c r="AW666" s="40">
        <f t="shared" ca="1" si="138"/>
        <v>1</v>
      </c>
      <c r="AX666" s="41">
        <f t="shared" ca="1" si="173"/>
        <v>0</v>
      </c>
      <c r="AY666" s="41">
        <f t="shared" ca="1" si="174"/>
        <v>0</v>
      </c>
      <c r="AZ666" s="42">
        <f t="shared" ca="1" si="175"/>
        <v>1</v>
      </c>
      <c r="BA666" s="47" t="str">
        <f t="shared" si="176"/>
        <v/>
      </c>
      <c r="BB666" s="47" t="e">
        <f t="shared" si="177"/>
        <v>#VALUE!</v>
      </c>
      <c r="BC666" s="47">
        <f t="shared" si="145"/>
        <v>0</v>
      </c>
      <c r="BD666" s="47">
        <f t="shared" si="146"/>
        <v>0</v>
      </c>
      <c r="BE666" s="47" t="e">
        <f t="shared" si="147"/>
        <v>#VALUE!</v>
      </c>
      <c r="BF666" s="47" t="e">
        <f t="shared" si="148"/>
        <v>#VALUE!</v>
      </c>
      <c r="BG666" s="47" t="e">
        <f t="shared" si="149"/>
        <v>#VALUE!</v>
      </c>
      <c r="BH666" s="47" t="e">
        <f>MATCH($BA666,NoteCommaRef!$B$4:$B$10,0)</f>
        <v>#N/A</v>
      </c>
      <c r="BI666" s="47">
        <f>MATCH($BK666,NoteCommaRef!$H$4:$H$1000,0)</f>
        <v>11</v>
      </c>
      <c r="BJ666" s="47">
        <f>MATCH($BL666,NoteCommaRef!$H$4:$H$1000,0)</f>
        <v>11</v>
      </c>
      <c r="BK666" s="47">
        <f t="shared" si="139"/>
        <v>1</v>
      </c>
      <c r="BL666" s="47">
        <f t="shared" si="140"/>
        <v>1</v>
      </c>
      <c r="BM666" s="48">
        <f ca="1">IF(ISNA($BH666),1,OFFSET(NoteCommaRef!$E$3,$BH666,0))</f>
        <v>1</v>
      </c>
      <c r="BN666" s="48">
        <f t="shared" si="141"/>
        <v>1</v>
      </c>
      <c r="BO666" s="48">
        <f t="shared" si="142"/>
        <v>1</v>
      </c>
      <c r="BP666" s="48">
        <f t="shared" si="143"/>
        <v>1</v>
      </c>
      <c r="BQ666" s="48">
        <f ca="1">IF(ISNA($BI666),1,OFFSET(NoteCommaRef!$K$3,$BI666,0))</f>
        <v>1</v>
      </c>
      <c r="BR666" s="48">
        <f ca="1">IF(ISNA($BJ666),1,OFFSET(NoteCommaRef!$K$3,$BJ666,0))</f>
        <v>1</v>
      </c>
    </row>
    <row r="667" spans="3:70" x14ac:dyDescent="0.2">
      <c r="C667" s="1" t="str">
        <f t="shared" si="158"/>
        <v/>
      </c>
      <c r="D667" s="1">
        <f t="shared" si="159"/>
        <v>2</v>
      </c>
      <c r="E667" s="1">
        <f t="shared" si="150"/>
        <v>24</v>
      </c>
      <c r="F667" s="32" t="str">
        <f t="shared" si="151"/>
        <v/>
      </c>
      <c r="G667" s="1" t="str">
        <f t="shared" si="152"/>
        <v/>
      </c>
      <c r="H667" s="1" t="str">
        <f t="shared" si="153"/>
        <v/>
      </c>
      <c r="I667" s="1">
        <f t="shared" si="154"/>
        <v>1</v>
      </c>
      <c r="J667" s="1" t="str">
        <f t="shared" si="155"/>
        <v/>
      </c>
      <c r="K667" s="1" t="str">
        <f t="shared" si="156"/>
        <v/>
      </c>
      <c r="L667" s="1">
        <f ca="1">IF(COUNTBLANK($AO667),IF(COUNTBLANK($D667),"",OFFSET(ChannelSetup!$E$6,0,$D667-1)),$AO667)</f>
        <v>0</v>
      </c>
      <c r="M667" s="1">
        <f ca="1">IF(COUNTBLANK($AP667),IF(COUNTBLANK($D667),"",OFFSET(ChannelSetup!$E$7,0,$D667-1)),$AP667)</f>
        <v>95</v>
      </c>
      <c r="N667" s="1">
        <f ca="1">IF(COUNTBLANK($D667),"",IF(COUNTBLANK($AI667),OFFSET(ChannelSetup!$E$4,0,$D667-1),$AI667))</f>
        <v>0</v>
      </c>
      <c r="O667" s="1" t="str">
        <f t="shared" si="157"/>
        <v/>
      </c>
      <c r="Q667" s="32">
        <f t="shared" si="160"/>
        <v>6</v>
      </c>
      <c r="R667" s="32">
        <f t="shared" si="161"/>
        <v>4</v>
      </c>
      <c r="S667" s="32">
        <f t="shared" si="162"/>
        <v>3</v>
      </c>
      <c r="T667" s="32">
        <f t="shared" si="163"/>
        <v>2</v>
      </c>
      <c r="U667" s="32">
        <f t="shared" si="164"/>
        <v>2</v>
      </c>
      <c r="V667" s="32">
        <f t="shared" si="165"/>
        <v>2</v>
      </c>
      <c r="W667" s="32">
        <f t="shared" si="166"/>
        <v>2</v>
      </c>
      <c r="X667" s="32">
        <f t="shared" si="167"/>
        <v>2</v>
      </c>
      <c r="Y667" s="32">
        <f t="shared" si="168"/>
        <v>2</v>
      </c>
      <c r="Z667" s="32">
        <f t="shared" si="169"/>
        <v>2</v>
      </c>
      <c r="AA667" s="32">
        <f t="shared" si="170"/>
        <v>2</v>
      </c>
      <c r="AB667" s="32">
        <f t="shared" si="171"/>
        <v>2</v>
      </c>
      <c r="AD667" s="64"/>
      <c r="AE667" s="51">
        <v>2</v>
      </c>
      <c r="AF667" s="51">
        <v>24</v>
      </c>
      <c r="AG667" s="51" t="s">
        <v>299</v>
      </c>
      <c r="AH667" s="62"/>
      <c r="AI667" s="61"/>
      <c r="AJ667" s="62"/>
      <c r="AK667" s="61"/>
      <c r="AL667" s="62"/>
      <c r="AM667" s="60"/>
      <c r="AN667" s="60"/>
      <c r="AO667" s="60"/>
      <c r="AP667" s="60"/>
      <c r="AQ667" s="51"/>
      <c r="AT667" s="39" t="str">
        <f t="shared" si="172"/>
        <v/>
      </c>
      <c r="AU667" s="49" t="str">
        <f t="shared" si="178"/>
        <v>x</v>
      </c>
      <c r="AV667" s="41">
        <f t="shared" ca="1" si="144"/>
        <v>256</v>
      </c>
      <c r="AW667" s="40">
        <f t="shared" ca="1" si="138"/>
        <v>1</v>
      </c>
      <c r="AX667" s="41">
        <f t="shared" ca="1" si="173"/>
        <v>0</v>
      </c>
      <c r="AY667" s="41">
        <f t="shared" ca="1" si="174"/>
        <v>0</v>
      </c>
      <c r="AZ667" s="42">
        <f t="shared" ca="1" si="175"/>
        <v>1</v>
      </c>
      <c r="BA667" s="47" t="str">
        <f t="shared" si="176"/>
        <v>x</v>
      </c>
      <c r="BB667" s="47" t="e">
        <f t="shared" si="177"/>
        <v>#VALUE!</v>
      </c>
      <c r="BC667" s="47">
        <f t="shared" si="145"/>
        <v>0</v>
      </c>
      <c r="BD667" s="47">
        <f t="shared" si="146"/>
        <v>0</v>
      </c>
      <c r="BE667" s="47" t="e">
        <f t="shared" si="147"/>
        <v>#VALUE!</v>
      </c>
      <c r="BF667" s="47" t="e">
        <f t="shared" si="148"/>
        <v>#VALUE!</v>
      </c>
      <c r="BG667" s="47" t="e">
        <f t="shared" si="149"/>
        <v>#VALUE!</v>
      </c>
      <c r="BH667" s="47" t="e">
        <f>MATCH($BA667,NoteCommaRef!$B$4:$B$10,0)</f>
        <v>#N/A</v>
      </c>
      <c r="BI667" s="47">
        <f>MATCH($BK667,NoteCommaRef!$H$4:$H$1000,0)</f>
        <v>11</v>
      </c>
      <c r="BJ667" s="47">
        <f>MATCH($BL667,NoteCommaRef!$H$4:$H$1000,0)</f>
        <v>11</v>
      </c>
      <c r="BK667" s="47">
        <f t="shared" si="139"/>
        <v>1</v>
      </c>
      <c r="BL667" s="47">
        <f t="shared" si="140"/>
        <v>1</v>
      </c>
      <c r="BM667" s="48">
        <f ca="1">IF(ISNA($BH667),1,OFFSET(NoteCommaRef!$E$3,$BH667,0))</f>
        <v>1</v>
      </c>
      <c r="BN667" s="48">
        <f t="shared" si="141"/>
        <v>1</v>
      </c>
      <c r="BO667" s="48">
        <f t="shared" si="142"/>
        <v>1</v>
      </c>
      <c r="BP667" s="48">
        <f t="shared" si="143"/>
        <v>1</v>
      </c>
      <c r="BQ667" s="48">
        <f ca="1">IF(ISNA($BI667),1,OFFSET(NoteCommaRef!$K$3,$BI667,0))</f>
        <v>1</v>
      </c>
      <c r="BR667" s="48">
        <f ca="1">IF(ISNA($BJ667),1,OFFSET(NoteCommaRef!$K$3,$BJ667,0))</f>
        <v>1</v>
      </c>
    </row>
    <row r="668" spans="3:70" x14ac:dyDescent="0.2">
      <c r="C668" s="1" t="str">
        <f t="shared" si="158"/>
        <v/>
      </c>
      <c r="D668" s="1" t="str">
        <f t="shared" si="159"/>
        <v/>
      </c>
      <c r="E668" s="1" t="str">
        <f t="shared" si="150"/>
        <v/>
      </c>
      <c r="F668" s="32" t="str">
        <f t="shared" si="151"/>
        <v/>
      </c>
      <c r="G668" s="1" t="str">
        <f t="shared" si="152"/>
        <v/>
      </c>
      <c r="H668" s="1" t="str">
        <f t="shared" si="153"/>
        <v/>
      </c>
      <c r="I668" s="1" t="str">
        <f t="shared" si="154"/>
        <v/>
      </c>
      <c r="J668" s="1" t="str">
        <f t="shared" si="155"/>
        <v/>
      </c>
      <c r="K668" s="1" t="str">
        <f t="shared" si="156"/>
        <v/>
      </c>
      <c r="L668" s="1" t="str">
        <f ca="1">IF(COUNTBLANK($AO668),IF(COUNTBLANK($D668),"",OFFSET(ChannelSetup!$E$6,0,$D668-1)),$AO668)</f>
        <v/>
      </c>
      <c r="M668" s="1" t="str">
        <f ca="1">IF(COUNTBLANK($AP668),IF(COUNTBLANK($D668),"",OFFSET(ChannelSetup!$E$7,0,$D668-1)),$AP668)</f>
        <v/>
      </c>
      <c r="N668" s="1" t="str">
        <f ca="1">IF(COUNTBLANK($D668),"",IF(COUNTBLANK($AI668),OFFSET(ChannelSetup!$E$4,0,$D668-1),$AI668))</f>
        <v/>
      </c>
      <c r="O668" s="1" t="str">
        <f t="shared" si="157"/>
        <v/>
      </c>
      <c r="Q668" s="32">
        <f t="shared" si="160"/>
        <v>6</v>
      </c>
      <c r="R668" s="32">
        <f t="shared" si="161"/>
        <v>4</v>
      </c>
      <c r="S668" s="32">
        <f t="shared" si="162"/>
        <v>3</v>
      </c>
      <c r="T668" s="32">
        <f t="shared" si="163"/>
        <v>2</v>
      </c>
      <c r="U668" s="32">
        <f t="shared" si="164"/>
        <v>2</v>
      </c>
      <c r="V668" s="32">
        <f t="shared" si="165"/>
        <v>2</v>
      </c>
      <c r="W668" s="32">
        <f t="shared" si="166"/>
        <v>2</v>
      </c>
      <c r="X668" s="32">
        <f t="shared" si="167"/>
        <v>2</v>
      </c>
      <c r="Y668" s="32">
        <f t="shared" si="168"/>
        <v>2</v>
      </c>
      <c r="Z668" s="32">
        <f t="shared" si="169"/>
        <v>2</v>
      </c>
      <c r="AA668" s="32">
        <f t="shared" si="170"/>
        <v>2</v>
      </c>
      <c r="AB668" s="32">
        <f t="shared" si="171"/>
        <v>2</v>
      </c>
      <c r="AD668" s="64"/>
      <c r="AE668" s="51"/>
      <c r="AF668" s="51"/>
      <c r="AG668" s="61"/>
      <c r="AH668" s="62"/>
      <c r="AI668" s="61"/>
      <c r="AJ668" s="62"/>
      <c r="AK668" s="61"/>
      <c r="AL668" s="62"/>
      <c r="AM668" s="60"/>
      <c r="AN668" s="60"/>
      <c r="AO668" s="60"/>
      <c r="AP668" s="60"/>
      <c r="AQ668" s="51"/>
      <c r="AT668" s="39" t="str">
        <f t="shared" si="172"/>
        <v/>
      </c>
      <c r="AU668" s="49" t="str">
        <f t="shared" si="178"/>
        <v/>
      </c>
      <c r="AV668" s="41">
        <f t="shared" ca="1" si="144"/>
        <v>256</v>
      </c>
      <c r="AW668" s="40">
        <f t="shared" ca="1" si="138"/>
        <v>1</v>
      </c>
      <c r="AX668" s="41">
        <f t="shared" ca="1" si="173"/>
        <v>0</v>
      </c>
      <c r="AY668" s="41">
        <f t="shared" ca="1" si="174"/>
        <v>0</v>
      </c>
      <c r="AZ668" s="42">
        <f t="shared" ca="1" si="175"/>
        <v>1</v>
      </c>
      <c r="BA668" s="47" t="str">
        <f t="shared" si="176"/>
        <v/>
      </c>
      <c r="BB668" s="47" t="e">
        <f t="shared" si="177"/>
        <v>#VALUE!</v>
      </c>
      <c r="BC668" s="47">
        <f t="shared" si="145"/>
        <v>0</v>
      </c>
      <c r="BD668" s="47">
        <f t="shared" si="146"/>
        <v>0</v>
      </c>
      <c r="BE668" s="47" t="e">
        <f t="shared" si="147"/>
        <v>#VALUE!</v>
      </c>
      <c r="BF668" s="47" t="e">
        <f t="shared" si="148"/>
        <v>#VALUE!</v>
      </c>
      <c r="BG668" s="47" t="e">
        <f t="shared" si="149"/>
        <v>#VALUE!</v>
      </c>
      <c r="BH668" s="47" t="e">
        <f>MATCH($BA668,NoteCommaRef!$B$4:$B$10,0)</f>
        <v>#N/A</v>
      </c>
      <c r="BI668" s="47">
        <f>MATCH($BK668,NoteCommaRef!$H$4:$H$1000,0)</f>
        <v>11</v>
      </c>
      <c r="BJ668" s="47">
        <f>MATCH($BL668,NoteCommaRef!$H$4:$H$1000,0)</f>
        <v>11</v>
      </c>
      <c r="BK668" s="47">
        <f t="shared" si="139"/>
        <v>1</v>
      </c>
      <c r="BL668" s="47">
        <f t="shared" si="140"/>
        <v>1</v>
      </c>
      <c r="BM668" s="48">
        <f ca="1">IF(ISNA($BH668),1,OFFSET(NoteCommaRef!$E$3,$BH668,0))</f>
        <v>1</v>
      </c>
      <c r="BN668" s="48">
        <f t="shared" si="141"/>
        <v>1</v>
      </c>
      <c r="BO668" s="48">
        <f t="shared" si="142"/>
        <v>1</v>
      </c>
      <c r="BP668" s="48">
        <f t="shared" si="143"/>
        <v>1</v>
      </c>
      <c r="BQ668" s="48">
        <f ca="1">IF(ISNA($BI668),1,OFFSET(NoteCommaRef!$K$3,$BI668,0))</f>
        <v>1</v>
      </c>
      <c r="BR668" s="48">
        <f ca="1">IF(ISNA($BJ668),1,OFFSET(NoteCommaRef!$K$3,$BJ668,0))</f>
        <v>1</v>
      </c>
    </row>
    <row r="669" spans="3:70" x14ac:dyDescent="0.2">
      <c r="C669" s="1" t="str">
        <f t="shared" si="158"/>
        <v/>
      </c>
      <c r="D669" s="1">
        <f t="shared" si="159"/>
        <v>3</v>
      </c>
      <c r="E669" s="1">
        <f t="shared" si="150"/>
        <v>2</v>
      </c>
      <c r="F669" s="32">
        <f t="shared" ca="1" si="151"/>
        <v>320</v>
      </c>
      <c r="G669" s="1" t="str">
        <f t="shared" si="152"/>
        <v/>
      </c>
      <c r="H669" s="1" t="str">
        <f t="shared" si="153"/>
        <v/>
      </c>
      <c r="I669" s="1">
        <f t="shared" si="154"/>
        <v>1</v>
      </c>
      <c r="J669" s="1" t="str">
        <f t="shared" si="155"/>
        <v/>
      </c>
      <c r="K669" s="1" t="str">
        <f t="shared" si="156"/>
        <v/>
      </c>
      <c r="L669" s="1">
        <f ca="1">IF(COUNTBLANK($AO669),IF(COUNTBLANK($D669),"",OFFSET(ChannelSetup!$E$6,0,$D669-1)),$AO669)</f>
        <v>-10</v>
      </c>
      <c r="M669" s="1">
        <f ca="1">IF(COUNTBLANK($AP669),IF(COUNTBLANK($D669),"",OFFSET(ChannelSetup!$E$7,0,$D669-1)),$AP669)</f>
        <v>0</v>
      </c>
      <c r="N669" s="1">
        <f ca="1">IF(COUNTBLANK($D669),"",IF(COUNTBLANK($AI669),OFFSET(ChannelSetup!$E$4,0,$D669-1),$AI669))</f>
        <v>-50</v>
      </c>
      <c r="O669" s="1" t="str">
        <f t="shared" si="157"/>
        <v/>
      </c>
      <c r="Q669" s="32">
        <f t="shared" si="160"/>
        <v>6</v>
      </c>
      <c r="R669" s="32">
        <f t="shared" si="161"/>
        <v>4</v>
      </c>
      <c r="S669" s="32">
        <f t="shared" si="162"/>
        <v>3.0833333333333335</v>
      </c>
      <c r="T669" s="32">
        <f t="shared" si="163"/>
        <v>2</v>
      </c>
      <c r="U669" s="32">
        <f t="shared" si="164"/>
        <v>2</v>
      </c>
      <c r="V669" s="32">
        <f t="shared" si="165"/>
        <v>2</v>
      </c>
      <c r="W669" s="32">
        <f t="shared" si="166"/>
        <v>2</v>
      </c>
      <c r="X669" s="32">
        <f t="shared" si="167"/>
        <v>2</v>
      </c>
      <c r="Y669" s="32">
        <f t="shared" si="168"/>
        <v>2</v>
      </c>
      <c r="Z669" s="32">
        <f t="shared" si="169"/>
        <v>2</v>
      </c>
      <c r="AA669" s="32">
        <f t="shared" si="170"/>
        <v>2</v>
      </c>
      <c r="AB669" s="32">
        <f t="shared" si="171"/>
        <v>2</v>
      </c>
      <c r="AD669" s="64"/>
      <c r="AE669" s="51">
        <v>3</v>
      </c>
      <c r="AF669" s="51">
        <v>2</v>
      </c>
      <c r="AG669" s="61" t="s">
        <v>270</v>
      </c>
      <c r="AH669" s="62"/>
      <c r="AI669" s="61"/>
      <c r="AJ669" s="62"/>
      <c r="AK669" s="61"/>
      <c r="AL669" s="62"/>
      <c r="AM669" s="60"/>
      <c r="AN669" s="60"/>
      <c r="AO669" s="60"/>
      <c r="AP669" s="60"/>
      <c r="AQ669" s="51"/>
      <c r="AR669" s="95">
        <f ca="1">IF(COUNTBLANK(AG669),"",IF(AG669="x","",10*AV669/AV$669))</f>
        <v>10</v>
      </c>
      <c r="AT669" s="39" t="str">
        <f t="shared" si="172"/>
        <v/>
      </c>
      <c r="AU669" s="49" t="str">
        <f t="shared" si="178"/>
        <v>E'4</v>
      </c>
      <c r="AV669" s="41">
        <f t="shared" ca="1" si="144"/>
        <v>320</v>
      </c>
      <c r="AW669" s="40">
        <f t="shared" ca="1" si="138"/>
        <v>1.25</v>
      </c>
      <c r="AX669" s="41">
        <f t="shared" ca="1" si="173"/>
        <v>386.31371386483482</v>
      </c>
      <c r="AY669" s="41">
        <f t="shared" ca="1" si="174"/>
        <v>386.31371386483482</v>
      </c>
      <c r="AZ669" s="42">
        <f t="shared" ca="1" si="175"/>
        <v>1.25</v>
      </c>
      <c r="BA669" s="47" t="str">
        <f t="shared" si="176"/>
        <v>E</v>
      </c>
      <c r="BB669" s="47">
        <f t="shared" si="177"/>
        <v>0</v>
      </c>
      <c r="BC669" s="47">
        <f t="shared" si="145"/>
        <v>0</v>
      </c>
      <c r="BD669" s="47">
        <f t="shared" si="146"/>
        <v>1</v>
      </c>
      <c r="BE669" s="47" t="e">
        <f t="shared" si="147"/>
        <v>#VALUE!</v>
      </c>
      <c r="BF669" s="47" t="e">
        <f t="shared" si="148"/>
        <v>#VALUE!</v>
      </c>
      <c r="BG669" s="47" t="e">
        <f t="shared" si="149"/>
        <v>#VALUE!</v>
      </c>
      <c r="BH669" s="47">
        <f>MATCH($BA669,NoteCommaRef!$B$4:$B$10,0)</f>
        <v>6</v>
      </c>
      <c r="BI669" s="47">
        <f>MATCH($BK669,NoteCommaRef!$H$4:$H$1000,0)</f>
        <v>11</v>
      </c>
      <c r="BJ669" s="47">
        <f>MATCH($BL669,NoteCommaRef!$H$4:$H$1000,0)</f>
        <v>11</v>
      </c>
      <c r="BK669" s="47">
        <f t="shared" si="139"/>
        <v>1</v>
      </c>
      <c r="BL669" s="47">
        <f t="shared" si="140"/>
        <v>1</v>
      </c>
      <c r="BM669" s="48">
        <f ca="1">IF(ISNA($BH669),1,OFFSET(NoteCommaRef!$E$3,$BH669,0))</f>
        <v>1.265625</v>
      </c>
      <c r="BN669" s="48">
        <f t="shared" si="141"/>
        <v>1</v>
      </c>
      <c r="BO669" s="48">
        <f t="shared" si="142"/>
        <v>1</v>
      </c>
      <c r="BP669" s="48">
        <f t="shared" si="143"/>
        <v>0.98765432098765427</v>
      </c>
      <c r="BQ669" s="48">
        <f ca="1">IF(ISNA($BI669),1,OFFSET(NoteCommaRef!$K$3,$BI669,0))</f>
        <v>1</v>
      </c>
      <c r="BR669" s="48">
        <f ca="1">IF(ISNA($BJ669),1,OFFSET(NoteCommaRef!$K$3,$BJ669,0))</f>
        <v>1</v>
      </c>
    </row>
    <row r="670" spans="3:70" x14ac:dyDescent="0.2">
      <c r="C670" s="1" t="str">
        <f t="shared" si="158"/>
        <v/>
      </c>
      <c r="D670" s="1">
        <f t="shared" si="159"/>
        <v>3</v>
      </c>
      <c r="E670" s="1">
        <f t="shared" si="150"/>
        <v>1</v>
      </c>
      <c r="F670" s="32">
        <f t="shared" ca="1" si="151"/>
        <v>288</v>
      </c>
      <c r="G670" s="1" t="str">
        <f t="shared" si="152"/>
        <v/>
      </c>
      <c r="H670" s="1" t="str">
        <f t="shared" si="153"/>
        <v/>
      </c>
      <c r="I670" s="1">
        <f t="shared" si="154"/>
        <v>1</v>
      </c>
      <c r="J670" s="1" t="str">
        <f t="shared" si="155"/>
        <v/>
      </c>
      <c r="K670" s="1" t="str">
        <f t="shared" si="156"/>
        <v/>
      </c>
      <c r="L670" s="1">
        <f ca="1">IF(COUNTBLANK($AO670),IF(COUNTBLANK($D670),"",OFFSET(ChannelSetup!$E$6,0,$D670-1)),$AO670)</f>
        <v>-10</v>
      </c>
      <c r="M670" s="1">
        <f ca="1">IF(COUNTBLANK($AP670),IF(COUNTBLANK($D670),"",OFFSET(ChannelSetup!$E$7,0,$D670-1)),$AP670)</f>
        <v>0</v>
      </c>
      <c r="N670" s="1">
        <f ca="1">IF(COUNTBLANK($D670),"",IF(COUNTBLANK($AI670),OFFSET(ChannelSetup!$E$4,0,$D670-1),$AI670))</f>
        <v>-50</v>
      </c>
      <c r="O670" s="1" t="str">
        <f t="shared" si="157"/>
        <v/>
      </c>
      <c r="Q670" s="32">
        <f t="shared" si="160"/>
        <v>6</v>
      </c>
      <c r="R670" s="32">
        <f t="shared" si="161"/>
        <v>4</v>
      </c>
      <c r="S670" s="32">
        <f t="shared" si="162"/>
        <v>3.125</v>
      </c>
      <c r="T670" s="32">
        <f t="shared" si="163"/>
        <v>2</v>
      </c>
      <c r="U670" s="32">
        <f t="shared" si="164"/>
        <v>2</v>
      </c>
      <c r="V670" s="32">
        <f t="shared" si="165"/>
        <v>2</v>
      </c>
      <c r="W670" s="32">
        <f t="shared" si="166"/>
        <v>2</v>
      </c>
      <c r="X670" s="32">
        <f t="shared" si="167"/>
        <v>2</v>
      </c>
      <c r="Y670" s="32">
        <f t="shared" si="168"/>
        <v>2</v>
      </c>
      <c r="Z670" s="32">
        <f t="shared" si="169"/>
        <v>2</v>
      </c>
      <c r="AA670" s="32">
        <f t="shared" si="170"/>
        <v>2</v>
      </c>
      <c r="AB670" s="32">
        <f t="shared" si="171"/>
        <v>2</v>
      </c>
      <c r="AD670" s="64"/>
      <c r="AE670" s="51">
        <v>3</v>
      </c>
      <c r="AF670" s="51">
        <v>1</v>
      </c>
      <c r="AG670" s="61" t="s">
        <v>119</v>
      </c>
      <c r="AH670" s="62"/>
      <c r="AI670" s="61"/>
      <c r="AJ670" s="62"/>
      <c r="AK670" s="61"/>
      <c r="AL670" s="62"/>
      <c r="AM670" s="60"/>
      <c r="AN670" s="60"/>
      <c r="AO670" s="60"/>
      <c r="AP670" s="60"/>
      <c r="AQ670" s="51"/>
      <c r="AR670" s="95">
        <f t="shared" ref="AR670:AR681" ca="1" si="181">IF(COUNTBLANK(AG670),"",IF(AG670="x","",10*AV670/AV$669))</f>
        <v>9</v>
      </c>
      <c r="AT670" s="39" t="str">
        <f t="shared" si="172"/>
        <v/>
      </c>
      <c r="AU670" s="49" t="str">
        <f t="shared" si="178"/>
        <v>D4</v>
      </c>
      <c r="AV670" s="41">
        <f t="shared" ca="1" si="144"/>
        <v>288</v>
      </c>
      <c r="AW670" s="40">
        <f t="shared" ca="1" si="138"/>
        <v>1.125</v>
      </c>
      <c r="AX670" s="41">
        <f t="shared" ca="1" si="173"/>
        <v>203.91000173077484</v>
      </c>
      <c r="AY670" s="41">
        <f t="shared" ca="1" si="174"/>
        <v>203.91000173077484</v>
      </c>
      <c r="AZ670" s="42">
        <f t="shared" ca="1" si="175"/>
        <v>1.125</v>
      </c>
      <c r="BA670" s="47" t="str">
        <f t="shared" si="176"/>
        <v>D</v>
      </c>
      <c r="BB670" s="47">
        <f t="shared" si="177"/>
        <v>0</v>
      </c>
      <c r="BC670" s="47">
        <f t="shared" si="145"/>
        <v>0</v>
      </c>
      <c r="BD670" s="47">
        <f t="shared" si="146"/>
        <v>0</v>
      </c>
      <c r="BE670" s="47" t="e">
        <f t="shared" si="147"/>
        <v>#VALUE!</v>
      </c>
      <c r="BF670" s="47" t="e">
        <f t="shared" si="148"/>
        <v>#VALUE!</v>
      </c>
      <c r="BG670" s="47" t="e">
        <f t="shared" si="149"/>
        <v>#VALUE!</v>
      </c>
      <c r="BH670" s="47">
        <f>MATCH($BA670,NoteCommaRef!$B$4:$B$10,0)</f>
        <v>4</v>
      </c>
      <c r="BI670" s="47">
        <f>MATCH($BK670,NoteCommaRef!$H$4:$H$1000,0)</f>
        <v>11</v>
      </c>
      <c r="BJ670" s="47">
        <f>MATCH($BL670,NoteCommaRef!$H$4:$H$1000,0)</f>
        <v>11</v>
      </c>
      <c r="BK670" s="47">
        <f t="shared" si="139"/>
        <v>1</v>
      </c>
      <c r="BL670" s="47">
        <f t="shared" si="140"/>
        <v>1</v>
      </c>
      <c r="BM670" s="48">
        <f ca="1">IF(ISNA($BH670),1,OFFSET(NoteCommaRef!$E$3,$BH670,0))</f>
        <v>1.125</v>
      </c>
      <c r="BN670" s="48">
        <f t="shared" si="141"/>
        <v>1</v>
      </c>
      <c r="BO670" s="48">
        <f t="shared" si="142"/>
        <v>1</v>
      </c>
      <c r="BP670" s="48">
        <f t="shared" si="143"/>
        <v>1</v>
      </c>
      <c r="BQ670" s="48">
        <f ca="1">IF(ISNA($BI670),1,OFFSET(NoteCommaRef!$K$3,$BI670,0))</f>
        <v>1</v>
      </c>
      <c r="BR670" s="48">
        <f ca="1">IF(ISNA($BJ670),1,OFFSET(NoteCommaRef!$K$3,$BJ670,0))</f>
        <v>1</v>
      </c>
    </row>
    <row r="671" spans="3:70" x14ac:dyDescent="0.2">
      <c r="C671" s="1" t="str">
        <f t="shared" si="158"/>
        <v/>
      </c>
      <c r="D671" s="1">
        <f t="shared" si="159"/>
        <v>3</v>
      </c>
      <c r="E671" s="1">
        <f t="shared" si="150"/>
        <v>2</v>
      </c>
      <c r="F671" s="32">
        <f t="shared" ca="1" si="151"/>
        <v>320</v>
      </c>
      <c r="G671" s="1" t="str">
        <f t="shared" si="152"/>
        <v/>
      </c>
      <c r="H671" s="1" t="str">
        <f t="shared" si="153"/>
        <v/>
      </c>
      <c r="I671" s="1">
        <f t="shared" si="154"/>
        <v>1</v>
      </c>
      <c r="J671" s="1" t="str">
        <f t="shared" si="155"/>
        <v/>
      </c>
      <c r="K671" s="1" t="str">
        <f t="shared" si="156"/>
        <v/>
      </c>
      <c r="L671" s="1">
        <f ca="1">IF(COUNTBLANK($AO671),IF(COUNTBLANK($D671),"",OFFSET(ChannelSetup!$E$6,0,$D671-1)),$AO671)</f>
        <v>-10</v>
      </c>
      <c r="M671" s="1">
        <f ca="1">IF(COUNTBLANK($AP671),IF(COUNTBLANK($D671),"",OFFSET(ChannelSetup!$E$7,0,$D671-1)),$AP671)</f>
        <v>0</v>
      </c>
      <c r="N671" s="1">
        <f ca="1">IF(COUNTBLANK($D671),"",IF(COUNTBLANK($AI671),OFFSET(ChannelSetup!$E$4,0,$D671-1),$AI671))</f>
        <v>-50</v>
      </c>
      <c r="O671" s="1" t="str">
        <f t="shared" si="157"/>
        <v/>
      </c>
      <c r="Q671" s="32">
        <f t="shared" si="160"/>
        <v>6</v>
      </c>
      <c r="R671" s="32">
        <f t="shared" si="161"/>
        <v>4</v>
      </c>
      <c r="S671" s="32">
        <f t="shared" si="162"/>
        <v>3.2083333333333335</v>
      </c>
      <c r="T671" s="32">
        <f t="shared" si="163"/>
        <v>2</v>
      </c>
      <c r="U671" s="32">
        <f t="shared" si="164"/>
        <v>2</v>
      </c>
      <c r="V671" s="32">
        <f t="shared" si="165"/>
        <v>2</v>
      </c>
      <c r="W671" s="32">
        <f t="shared" si="166"/>
        <v>2</v>
      </c>
      <c r="X671" s="32">
        <f t="shared" si="167"/>
        <v>2</v>
      </c>
      <c r="Y671" s="32">
        <f t="shared" si="168"/>
        <v>2</v>
      </c>
      <c r="Z671" s="32">
        <f t="shared" si="169"/>
        <v>2</v>
      </c>
      <c r="AA671" s="32">
        <f t="shared" si="170"/>
        <v>2</v>
      </c>
      <c r="AB671" s="32">
        <f t="shared" si="171"/>
        <v>2</v>
      </c>
      <c r="AD671" s="64"/>
      <c r="AE671" s="51">
        <v>3</v>
      </c>
      <c r="AF671" s="51">
        <v>2</v>
      </c>
      <c r="AG671" s="61" t="s">
        <v>270</v>
      </c>
      <c r="AH671" s="62"/>
      <c r="AI671" s="61"/>
      <c r="AJ671" s="62"/>
      <c r="AK671" s="61"/>
      <c r="AL671" s="62"/>
      <c r="AM671" s="60"/>
      <c r="AN671" s="60"/>
      <c r="AO671" s="60"/>
      <c r="AP671" s="60"/>
      <c r="AQ671" s="51"/>
      <c r="AR671" s="95">
        <f t="shared" ca="1" si="181"/>
        <v>10</v>
      </c>
      <c r="AT671" s="39" t="str">
        <f t="shared" si="172"/>
        <v/>
      </c>
      <c r="AU671" s="49" t="str">
        <f t="shared" si="178"/>
        <v>E'4</v>
      </c>
      <c r="AV671" s="41">
        <f t="shared" ca="1" si="144"/>
        <v>320</v>
      </c>
      <c r="AW671" s="40">
        <f t="shared" ca="1" si="138"/>
        <v>1.25</v>
      </c>
      <c r="AX671" s="41">
        <f t="shared" ca="1" si="173"/>
        <v>386.31371386483482</v>
      </c>
      <c r="AY671" s="41">
        <f t="shared" ca="1" si="174"/>
        <v>386.31371386483482</v>
      </c>
      <c r="AZ671" s="42">
        <f t="shared" ca="1" si="175"/>
        <v>1.25</v>
      </c>
      <c r="BA671" s="47" t="str">
        <f t="shared" si="176"/>
        <v>E</v>
      </c>
      <c r="BB671" s="47">
        <f t="shared" si="177"/>
        <v>0</v>
      </c>
      <c r="BC671" s="47">
        <f t="shared" si="145"/>
        <v>0</v>
      </c>
      <c r="BD671" s="47">
        <f t="shared" si="146"/>
        <v>1</v>
      </c>
      <c r="BE671" s="47" t="e">
        <f t="shared" si="147"/>
        <v>#VALUE!</v>
      </c>
      <c r="BF671" s="47" t="e">
        <f t="shared" si="148"/>
        <v>#VALUE!</v>
      </c>
      <c r="BG671" s="47" t="e">
        <f t="shared" si="149"/>
        <v>#VALUE!</v>
      </c>
      <c r="BH671" s="47">
        <f>MATCH($BA671,NoteCommaRef!$B$4:$B$10,0)</f>
        <v>6</v>
      </c>
      <c r="BI671" s="47">
        <f>MATCH($BK671,NoteCommaRef!$H$4:$H$1000,0)</f>
        <v>11</v>
      </c>
      <c r="BJ671" s="47">
        <f>MATCH($BL671,NoteCommaRef!$H$4:$H$1000,0)</f>
        <v>11</v>
      </c>
      <c r="BK671" s="47">
        <f t="shared" si="139"/>
        <v>1</v>
      </c>
      <c r="BL671" s="47">
        <f t="shared" si="140"/>
        <v>1</v>
      </c>
      <c r="BM671" s="48">
        <f ca="1">IF(ISNA($BH671),1,OFFSET(NoteCommaRef!$E$3,$BH671,0))</f>
        <v>1.265625</v>
      </c>
      <c r="BN671" s="48">
        <f t="shared" si="141"/>
        <v>1</v>
      </c>
      <c r="BO671" s="48">
        <f t="shared" si="142"/>
        <v>1</v>
      </c>
      <c r="BP671" s="48">
        <f t="shared" si="143"/>
        <v>0.98765432098765427</v>
      </c>
      <c r="BQ671" s="48">
        <f ca="1">IF(ISNA($BI671),1,OFFSET(NoteCommaRef!$K$3,$BI671,0))</f>
        <v>1</v>
      </c>
      <c r="BR671" s="48">
        <f ca="1">IF(ISNA($BJ671),1,OFFSET(NoteCommaRef!$K$3,$BJ671,0))</f>
        <v>1</v>
      </c>
    </row>
    <row r="672" spans="3:70" x14ac:dyDescent="0.2">
      <c r="C672" s="1" t="str">
        <f t="shared" si="158"/>
        <v/>
      </c>
      <c r="D672" s="1">
        <f t="shared" si="159"/>
        <v>3</v>
      </c>
      <c r="E672" s="1">
        <f t="shared" si="150"/>
        <v>1</v>
      </c>
      <c r="F672" s="32">
        <f t="shared" ca="1" si="151"/>
        <v>288</v>
      </c>
      <c r="G672" s="1" t="str">
        <f t="shared" si="152"/>
        <v/>
      </c>
      <c r="H672" s="1" t="str">
        <f t="shared" si="153"/>
        <v/>
      </c>
      <c r="I672" s="1">
        <f t="shared" si="154"/>
        <v>1</v>
      </c>
      <c r="J672" s="1" t="str">
        <f t="shared" si="155"/>
        <v/>
      </c>
      <c r="K672" s="1" t="str">
        <f t="shared" si="156"/>
        <v/>
      </c>
      <c r="L672" s="1">
        <f ca="1">IF(COUNTBLANK($AO672),IF(COUNTBLANK($D672),"",OFFSET(ChannelSetup!$E$6,0,$D672-1)),$AO672)</f>
        <v>-10</v>
      </c>
      <c r="M672" s="1">
        <f ca="1">IF(COUNTBLANK($AP672),IF(COUNTBLANK($D672),"",OFFSET(ChannelSetup!$E$7,0,$D672-1)),$AP672)</f>
        <v>0</v>
      </c>
      <c r="N672" s="1">
        <f ca="1">IF(COUNTBLANK($D672),"",IF(COUNTBLANK($AI672),OFFSET(ChannelSetup!$E$4,0,$D672-1),$AI672))</f>
        <v>-50</v>
      </c>
      <c r="O672" s="1" t="str">
        <f t="shared" si="157"/>
        <v/>
      </c>
      <c r="Q672" s="32">
        <f t="shared" si="160"/>
        <v>6</v>
      </c>
      <c r="R672" s="32">
        <f t="shared" si="161"/>
        <v>4</v>
      </c>
      <c r="S672" s="32">
        <f t="shared" si="162"/>
        <v>3.25</v>
      </c>
      <c r="T672" s="32">
        <f t="shared" si="163"/>
        <v>2</v>
      </c>
      <c r="U672" s="32">
        <f t="shared" si="164"/>
        <v>2</v>
      </c>
      <c r="V672" s="32">
        <f t="shared" si="165"/>
        <v>2</v>
      </c>
      <c r="W672" s="32">
        <f t="shared" si="166"/>
        <v>2</v>
      </c>
      <c r="X672" s="32">
        <f t="shared" si="167"/>
        <v>2</v>
      </c>
      <c r="Y672" s="32">
        <f t="shared" si="168"/>
        <v>2</v>
      </c>
      <c r="Z672" s="32">
        <f t="shared" si="169"/>
        <v>2</v>
      </c>
      <c r="AA672" s="32">
        <f t="shared" si="170"/>
        <v>2</v>
      </c>
      <c r="AB672" s="32">
        <f t="shared" si="171"/>
        <v>2</v>
      </c>
      <c r="AD672" s="64"/>
      <c r="AE672" s="51">
        <v>3</v>
      </c>
      <c r="AF672" s="51">
        <v>1</v>
      </c>
      <c r="AG672" s="61" t="s">
        <v>119</v>
      </c>
      <c r="AH672" s="62"/>
      <c r="AI672" s="61"/>
      <c r="AJ672" s="62"/>
      <c r="AK672" s="61"/>
      <c r="AL672" s="62"/>
      <c r="AM672" s="60"/>
      <c r="AN672" s="60"/>
      <c r="AO672" s="60"/>
      <c r="AP672" s="60"/>
      <c r="AQ672" s="51"/>
      <c r="AR672" s="95">
        <f t="shared" ca="1" si="181"/>
        <v>9</v>
      </c>
      <c r="AT672" s="39" t="str">
        <f t="shared" si="172"/>
        <v/>
      </c>
      <c r="AU672" s="49" t="str">
        <f t="shared" si="178"/>
        <v>D4</v>
      </c>
      <c r="AV672" s="41">
        <f t="shared" ca="1" si="144"/>
        <v>288</v>
      </c>
      <c r="AW672" s="40">
        <f t="shared" ca="1" si="138"/>
        <v>1.125</v>
      </c>
      <c r="AX672" s="41">
        <f t="shared" ca="1" si="173"/>
        <v>203.91000173077484</v>
      </c>
      <c r="AY672" s="41">
        <f t="shared" ca="1" si="174"/>
        <v>203.91000173077484</v>
      </c>
      <c r="AZ672" s="42">
        <f t="shared" ca="1" si="175"/>
        <v>1.125</v>
      </c>
      <c r="BA672" s="47" t="str">
        <f t="shared" si="176"/>
        <v>D</v>
      </c>
      <c r="BB672" s="47">
        <f t="shared" si="177"/>
        <v>0</v>
      </c>
      <c r="BC672" s="47">
        <f t="shared" si="145"/>
        <v>0</v>
      </c>
      <c r="BD672" s="47">
        <f t="shared" si="146"/>
        <v>0</v>
      </c>
      <c r="BE672" s="47" t="e">
        <f t="shared" si="147"/>
        <v>#VALUE!</v>
      </c>
      <c r="BF672" s="47" t="e">
        <f t="shared" si="148"/>
        <v>#VALUE!</v>
      </c>
      <c r="BG672" s="47" t="e">
        <f t="shared" si="149"/>
        <v>#VALUE!</v>
      </c>
      <c r="BH672" s="47">
        <f>MATCH($BA672,NoteCommaRef!$B$4:$B$10,0)</f>
        <v>4</v>
      </c>
      <c r="BI672" s="47">
        <f>MATCH($BK672,NoteCommaRef!$H$4:$H$1000,0)</f>
        <v>11</v>
      </c>
      <c r="BJ672" s="47">
        <f>MATCH($BL672,NoteCommaRef!$H$4:$H$1000,0)</f>
        <v>11</v>
      </c>
      <c r="BK672" s="47">
        <f t="shared" si="139"/>
        <v>1</v>
      </c>
      <c r="BL672" s="47">
        <f t="shared" si="140"/>
        <v>1</v>
      </c>
      <c r="BM672" s="48">
        <f ca="1">IF(ISNA($BH672),1,OFFSET(NoteCommaRef!$E$3,$BH672,0))</f>
        <v>1.125</v>
      </c>
      <c r="BN672" s="48">
        <f t="shared" si="141"/>
        <v>1</v>
      </c>
      <c r="BO672" s="48">
        <f t="shared" si="142"/>
        <v>1</v>
      </c>
      <c r="BP672" s="48">
        <f t="shared" si="143"/>
        <v>1</v>
      </c>
      <c r="BQ672" s="48">
        <f ca="1">IF(ISNA($BI672),1,OFFSET(NoteCommaRef!$K$3,$BI672,0))</f>
        <v>1</v>
      </c>
      <c r="BR672" s="48">
        <f ca="1">IF(ISNA($BJ672),1,OFFSET(NoteCommaRef!$K$3,$BJ672,0))</f>
        <v>1</v>
      </c>
    </row>
    <row r="673" spans="3:70" x14ac:dyDescent="0.2">
      <c r="C673" s="1" t="str">
        <f t="shared" si="158"/>
        <v/>
      </c>
      <c r="D673" s="1">
        <f t="shared" si="159"/>
        <v>3</v>
      </c>
      <c r="E673" s="1">
        <f t="shared" si="150"/>
        <v>2</v>
      </c>
      <c r="F673" s="32">
        <f t="shared" ca="1" si="151"/>
        <v>256</v>
      </c>
      <c r="G673" s="1" t="str">
        <f t="shared" si="152"/>
        <v/>
      </c>
      <c r="H673" s="1" t="str">
        <f t="shared" si="153"/>
        <v/>
      </c>
      <c r="I673" s="1">
        <f t="shared" si="154"/>
        <v>1</v>
      </c>
      <c r="J673" s="1" t="str">
        <f t="shared" si="155"/>
        <v/>
      </c>
      <c r="K673" s="1" t="str">
        <f t="shared" si="156"/>
        <v/>
      </c>
      <c r="L673" s="1">
        <f ca="1">IF(COUNTBLANK($AO673),IF(COUNTBLANK($D673),"",OFFSET(ChannelSetup!$E$6,0,$D673-1)),$AO673)</f>
        <v>-10</v>
      </c>
      <c r="M673" s="1">
        <f ca="1">IF(COUNTBLANK($AP673),IF(COUNTBLANK($D673),"",OFFSET(ChannelSetup!$E$7,0,$D673-1)),$AP673)</f>
        <v>0</v>
      </c>
      <c r="N673" s="1">
        <f ca="1">IF(COUNTBLANK($D673),"",IF(COUNTBLANK($AI673),OFFSET(ChannelSetup!$E$4,0,$D673-1),$AI673))</f>
        <v>-50</v>
      </c>
      <c r="O673" s="1" t="str">
        <f t="shared" si="157"/>
        <v/>
      </c>
      <c r="Q673" s="32">
        <f t="shared" si="160"/>
        <v>6</v>
      </c>
      <c r="R673" s="32">
        <f t="shared" si="161"/>
        <v>4</v>
      </c>
      <c r="S673" s="32">
        <f t="shared" si="162"/>
        <v>3.3333333333333335</v>
      </c>
      <c r="T673" s="32">
        <f t="shared" si="163"/>
        <v>2</v>
      </c>
      <c r="U673" s="32">
        <f t="shared" si="164"/>
        <v>2</v>
      </c>
      <c r="V673" s="32">
        <f t="shared" si="165"/>
        <v>2</v>
      </c>
      <c r="W673" s="32">
        <f t="shared" si="166"/>
        <v>2</v>
      </c>
      <c r="X673" s="32">
        <f t="shared" si="167"/>
        <v>2</v>
      </c>
      <c r="Y673" s="32">
        <f t="shared" si="168"/>
        <v>2</v>
      </c>
      <c r="Z673" s="32">
        <f t="shared" si="169"/>
        <v>2</v>
      </c>
      <c r="AA673" s="32">
        <f t="shared" si="170"/>
        <v>2</v>
      </c>
      <c r="AB673" s="32">
        <f t="shared" si="171"/>
        <v>2</v>
      </c>
      <c r="AD673" s="64"/>
      <c r="AE673" s="51">
        <v>3</v>
      </c>
      <c r="AF673" s="51">
        <v>2</v>
      </c>
      <c r="AG673" s="61" t="s">
        <v>64</v>
      </c>
      <c r="AH673" s="62"/>
      <c r="AI673" s="61"/>
      <c r="AJ673" s="62"/>
      <c r="AK673" s="61"/>
      <c r="AL673" s="62"/>
      <c r="AM673" s="60"/>
      <c r="AN673" s="60"/>
      <c r="AO673" s="60"/>
      <c r="AP673" s="60"/>
      <c r="AQ673" s="51"/>
      <c r="AR673" s="95">
        <f t="shared" ca="1" si="181"/>
        <v>8</v>
      </c>
      <c r="AT673" s="39" t="str">
        <f t="shared" si="172"/>
        <v/>
      </c>
      <c r="AU673" s="49" t="str">
        <f t="shared" si="178"/>
        <v>C4</v>
      </c>
      <c r="AV673" s="41">
        <f t="shared" ca="1" si="144"/>
        <v>256</v>
      </c>
      <c r="AW673" s="40">
        <f t="shared" ca="1" si="138"/>
        <v>1</v>
      </c>
      <c r="AX673" s="41">
        <f t="shared" ca="1" si="173"/>
        <v>0</v>
      </c>
      <c r="AY673" s="41">
        <f t="shared" ca="1" si="174"/>
        <v>0</v>
      </c>
      <c r="AZ673" s="42">
        <f t="shared" ca="1" si="175"/>
        <v>1</v>
      </c>
      <c r="BA673" s="47" t="str">
        <f t="shared" si="176"/>
        <v>C</v>
      </c>
      <c r="BB673" s="47">
        <f t="shared" si="177"/>
        <v>0</v>
      </c>
      <c r="BC673" s="47">
        <f t="shared" si="145"/>
        <v>0</v>
      </c>
      <c r="BD673" s="47">
        <f t="shared" si="146"/>
        <v>0</v>
      </c>
      <c r="BE673" s="47" t="e">
        <f t="shared" si="147"/>
        <v>#VALUE!</v>
      </c>
      <c r="BF673" s="47" t="e">
        <f t="shared" si="148"/>
        <v>#VALUE!</v>
      </c>
      <c r="BG673" s="47" t="e">
        <f t="shared" si="149"/>
        <v>#VALUE!</v>
      </c>
      <c r="BH673" s="47">
        <f>MATCH($BA673,NoteCommaRef!$B$4:$B$10,0)</f>
        <v>2</v>
      </c>
      <c r="BI673" s="47">
        <f>MATCH($BK673,NoteCommaRef!$H$4:$H$1000,0)</f>
        <v>11</v>
      </c>
      <c r="BJ673" s="47">
        <f>MATCH($BL673,NoteCommaRef!$H$4:$H$1000,0)</f>
        <v>11</v>
      </c>
      <c r="BK673" s="47">
        <f t="shared" si="139"/>
        <v>1</v>
      </c>
      <c r="BL673" s="47">
        <f t="shared" si="140"/>
        <v>1</v>
      </c>
      <c r="BM673" s="48">
        <f ca="1">IF(ISNA($BH673),1,OFFSET(NoteCommaRef!$E$3,$BH673,0))</f>
        <v>1</v>
      </c>
      <c r="BN673" s="48">
        <f t="shared" si="141"/>
        <v>1</v>
      </c>
      <c r="BO673" s="48">
        <f t="shared" si="142"/>
        <v>1</v>
      </c>
      <c r="BP673" s="48">
        <f t="shared" si="143"/>
        <v>1</v>
      </c>
      <c r="BQ673" s="48">
        <f ca="1">IF(ISNA($BI673),1,OFFSET(NoteCommaRef!$K$3,$BI673,0))</f>
        <v>1</v>
      </c>
      <c r="BR673" s="48">
        <f ca="1">IF(ISNA($BJ673),1,OFFSET(NoteCommaRef!$K$3,$BJ673,0))</f>
        <v>1</v>
      </c>
    </row>
    <row r="674" spans="3:70" x14ac:dyDescent="0.2">
      <c r="C674" s="1" t="str">
        <f t="shared" si="158"/>
        <v/>
      </c>
      <c r="D674" s="1">
        <f t="shared" si="159"/>
        <v>3</v>
      </c>
      <c r="E674" s="1">
        <f t="shared" si="150"/>
        <v>1</v>
      </c>
      <c r="F674" s="32">
        <f t="shared" ca="1" si="151"/>
        <v>288</v>
      </c>
      <c r="G674" s="1" t="str">
        <f t="shared" si="152"/>
        <v/>
      </c>
      <c r="H674" s="1" t="str">
        <f t="shared" si="153"/>
        <v/>
      </c>
      <c r="I674" s="1">
        <f t="shared" si="154"/>
        <v>1</v>
      </c>
      <c r="J674" s="1" t="str">
        <f t="shared" si="155"/>
        <v/>
      </c>
      <c r="K674" s="1" t="str">
        <f t="shared" si="156"/>
        <v/>
      </c>
      <c r="L674" s="1">
        <f ca="1">IF(COUNTBLANK($AO674),IF(COUNTBLANK($D674),"",OFFSET(ChannelSetup!$E$6,0,$D674-1)),$AO674)</f>
        <v>-10</v>
      </c>
      <c r="M674" s="1">
        <f ca="1">IF(COUNTBLANK($AP674),IF(COUNTBLANK($D674),"",OFFSET(ChannelSetup!$E$7,0,$D674-1)),$AP674)</f>
        <v>0</v>
      </c>
      <c r="N674" s="1">
        <f ca="1">IF(COUNTBLANK($D674),"",IF(COUNTBLANK($AI674),OFFSET(ChannelSetup!$E$4,0,$D674-1),$AI674))</f>
        <v>-50</v>
      </c>
      <c r="O674" s="1" t="str">
        <f t="shared" si="157"/>
        <v/>
      </c>
      <c r="Q674" s="32">
        <f t="shared" si="160"/>
        <v>6</v>
      </c>
      <c r="R674" s="32">
        <f t="shared" si="161"/>
        <v>4</v>
      </c>
      <c r="S674" s="32">
        <f t="shared" si="162"/>
        <v>3.375</v>
      </c>
      <c r="T674" s="32">
        <f t="shared" si="163"/>
        <v>2</v>
      </c>
      <c r="U674" s="32">
        <f t="shared" si="164"/>
        <v>2</v>
      </c>
      <c r="V674" s="32">
        <f t="shared" si="165"/>
        <v>2</v>
      </c>
      <c r="W674" s="32">
        <f t="shared" si="166"/>
        <v>2</v>
      </c>
      <c r="X674" s="32">
        <f t="shared" si="167"/>
        <v>2</v>
      </c>
      <c r="Y674" s="32">
        <f t="shared" si="168"/>
        <v>2</v>
      </c>
      <c r="Z674" s="32">
        <f t="shared" si="169"/>
        <v>2</v>
      </c>
      <c r="AA674" s="32">
        <f t="shared" si="170"/>
        <v>2</v>
      </c>
      <c r="AB674" s="32">
        <f t="shared" si="171"/>
        <v>2</v>
      </c>
      <c r="AD674" s="64"/>
      <c r="AE674" s="51">
        <v>3</v>
      </c>
      <c r="AF674" s="51">
        <v>1</v>
      </c>
      <c r="AG674" s="61" t="s">
        <v>119</v>
      </c>
      <c r="AH674" s="62"/>
      <c r="AI674" s="61"/>
      <c r="AJ674" s="62"/>
      <c r="AK674" s="61"/>
      <c r="AL674" s="62"/>
      <c r="AM674" s="60"/>
      <c r="AN674" s="60"/>
      <c r="AO674" s="60"/>
      <c r="AP674" s="60"/>
      <c r="AQ674" s="51"/>
      <c r="AR674" s="95">
        <f t="shared" ca="1" si="181"/>
        <v>9</v>
      </c>
      <c r="AT674" s="39" t="str">
        <f t="shared" si="172"/>
        <v/>
      </c>
      <c r="AU674" s="49" t="str">
        <f t="shared" si="178"/>
        <v>D4</v>
      </c>
      <c r="AV674" s="41">
        <f t="shared" ca="1" si="144"/>
        <v>288</v>
      </c>
      <c r="AW674" s="40">
        <f t="shared" ca="1" si="138"/>
        <v>1.125</v>
      </c>
      <c r="AX674" s="41">
        <f t="shared" ca="1" si="173"/>
        <v>203.91000173077484</v>
      </c>
      <c r="AY674" s="41">
        <f t="shared" ca="1" si="174"/>
        <v>203.91000173077484</v>
      </c>
      <c r="AZ674" s="42">
        <f t="shared" ca="1" si="175"/>
        <v>1.125</v>
      </c>
      <c r="BA674" s="47" t="str">
        <f t="shared" si="176"/>
        <v>D</v>
      </c>
      <c r="BB674" s="47">
        <f t="shared" si="177"/>
        <v>0</v>
      </c>
      <c r="BC674" s="47">
        <f t="shared" si="145"/>
        <v>0</v>
      </c>
      <c r="BD674" s="47">
        <f t="shared" si="146"/>
        <v>0</v>
      </c>
      <c r="BE674" s="47" t="e">
        <f t="shared" si="147"/>
        <v>#VALUE!</v>
      </c>
      <c r="BF674" s="47" t="e">
        <f t="shared" si="148"/>
        <v>#VALUE!</v>
      </c>
      <c r="BG674" s="47" t="e">
        <f t="shared" si="149"/>
        <v>#VALUE!</v>
      </c>
      <c r="BH674" s="47">
        <f>MATCH($BA674,NoteCommaRef!$B$4:$B$10,0)</f>
        <v>4</v>
      </c>
      <c r="BI674" s="47">
        <f>MATCH($BK674,NoteCommaRef!$H$4:$H$1000,0)</f>
        <v>11</v>
      </c>
      <c r="BJ674" s="47">
        <f>MATCH($BL674,NoteCommaRef!$H$4:$H$1000,0)</f>
        <v>11</v>
      </c>
      <c r="BK674" s="47">
        <f t="shared" si="139"/>
        <v>1</v>
      </c>
      <c r="BL674" s="47">
        <f t="shared" si="140"/>
        <v>1</v>
      </c>
      <c r="BM674" s="48">
        <f ca="1">IF(ISNA($BH674),1,OFFSET(NoteCommaRef!$E$3,$BH674,0))</f>
        <v>1.125</v>
      </c>
      <c r="BN674" s="48">
        <f t="shared" si="141"/>
        <v>1</v>
      </c>
      <c r="BO674" s="48">
        <f t="shared" si="142"/>
        <v>1</v>
      </c>
      <c r="BP674" s="48">
        <f t="shared" si="143"/>
        <v>1</v>
      </c>
      <c r="BQ674" s="48">
        <f ca="1">IF(ISNA($BI674),1,OFFSET(NoteCommaRef!$K$3,$BI674,0))</f>
        <v>1</v>
      </c>
      <c r="BR674" s="48">
        <f ca="1">IF(ISNA($BJ674),1,OFFSET(NoteCommaRef!$K$3,$BJ674,0))</f>
        <v>1</v>
      </c>
    </row>
    <row r="675" spans="3:70" x14ac:dyDescent="0.2">
      <c r="C675" s="1" t="str">
        <f t="shared" si="158"/>
        <v/>
      </c>
      <c r="D675" s="1">
        <f t="shared" si="159"/>
        <v>3</v>
      </c>
      <c r="E675" s="1">
        <f t="shared" si="150"/>
        <v>2</v>
      </c>
      <c r="F675" s="32">
        <f t="shared" ca="1" si="151"/>
        <v>320</v>
      </c>
      <c r="G675" s="1" t="str">
        <f t="shared" si="152"/>
        <v/>
      </c>
      <c r="H675" s="1" t="str">
        <f t="shared" si="153"/>
        <v/>
      </c>
      <c r="I675" s="1">
        <f t="shared" si="154"/>
        <v>1</v>
      </c>
      <c r="J675" s="1" t="str">
        <f t="shared" si="155"/>
        <v/>
      </c>
      <c r="K675" s="1" t="str">
        <f t="shared" si="156"/>
        <v/>
      </c>
      <c r="L675" s="1">
        <f ca="1">IF(COUNTBLANK($AO675),IF(COUNTBLANK($D675),"",OFFSET(ChannelSetup!$E$6,0,$D675-1)),$AO675)</f>
        <v>-10</v>
      </c>
      <c r="M675" s="1">
        <f ca="1">IF(COUNTBLANK($AP675),IF(COUNTBLANK($D675),"",OFFSET(ChannelSetup!$E$7,0,$D675-1)),$AP675)</f>
        <v>0</v>
      </c>
      <c r="N675" s="1">
        <f ca="1">IF(COUNTBLANK($D675),"",IF(COUNTBLANK($AI675),OFFSET(ChannelSetup!$E$4,0,$D675-1),$AI675))</f>
        <v>-50</v>
      </c>
      <c r="O675" s="1" t="str">
        <f t="shared" si="157"/>
        <v/>
      </c>
      <c r="Q675" s="32">
        <f t="shared" si="160"/>
        <v>6</v>
      </c>
      <c r="R675" s="32">
        <f t="shared" si="161"/>
        <v>4</v>
      </c>
      <c r="S675" s="32">
        <f t="shared" si="162"/>
        <v>3.4583333333333335</v>
      </c>
      <c r="T675" s="32">
        <f t="shared" si="163"/>
        <v>2</v>
      </c>
      <c r="U675" s="32">
        <f t="shared" si="164"/>
        <v>2</v>
      </c>
      <c r="V675" s="32">
        <f t="shared" si="165"/>
        <v>2</v>
      </c>
      <c r="W675" s="32">
        <f t="shared" si="166"/>
        <v>2</v>
      </c>
      <c r="X675" s="32">
        <f t="shared" si="167"/>
        <v>2</v>
      </c>
      <c r="Y675" s="32">
        <f t="shared" si="168"/>
        <v>2</v>
      </c>
      <c r="Z675" s="32">
        <f t="shared" si="169"/>
        <v>2</v>
      </c>
      <c r="AA675" s="32">
        <f t="shared" si="170"/>
        <v>2</v>
      </c>
      <c r="AB675" s="32">
        <f t="shared" si="171"/>
        <v>2</v>
      </c>
      <c r="AD675" s="64"/>
      <c r="AE675" s="51">
        <v>3</v>
      </c>
      <c r="AF675" s="51">
        <v>2</v>
      </c>
      <c r="AG675" s="61" t="s">
        <v>270</v>
      </c>
      <c r="AH675" s="62"/>
      <c r="AI675" s="61"/>
      <c r="AJ675" s="62"/>
      <c r="AK675" s="61"/>
      <c r="AL675" s="62"/>
      <c r="AM675" s="60"/>
      <c r="AN675" s="60"/>
      <c r="AO675" s="60"/>
      <c r="AP675" s="60"/>
      <c r="AQ675" s="51"/>
      <c r="AR675" s="95">
        <f t="shared" ca="1" si="181"/>
        <v>10</v>
      </c>
      <c r="AT675" s="39" t="str">
        <f t="shared" si="172"/>
        <v/>
      </c>
      <c r="AU675" s="49" t="str">
        <f t="shared" si="178"/>
        <v>E'4</v>
      </c>
      <c r="AV675" s="41">
        <f t="shared" ca="1" si="144"/>
        <v>320</v>
      </c>
      <c r="AW675" s="40">
        <f t="shared" ca="1" si="138"/>
        <v>1.25</v>
      </c>
      <c r="AX675" s="41">
        <f t="shared" ca="1" si="173"/>
        <v>386.31371386483482</v>
      </c>
      <c r="AY675" s="41">
        <f t="shared" ca="1" si="174"/>
        <v>386.31371386483482</v>
      </c>
      <c r="AZ675" s="42">
        <f t="shared" ca="1" si="175"/>
        <v>1.25</v>
      </c>
      <c r="BA675" s="47" t="str">
        <f t="shared" si="176"/>
        <v>E</v>
      </c>
      <c r="BB675" s="47">
        <f t="shared" si="177"/>
        <v>0</v>
      </c>
      <c r="BC675" s="47">
        <f t="shared" si="145"/>
        <v>0</v>
      </c>
      <c r="BD675" s="47">
        <f t="shared" si="146"/>
        <v>1</v>
      </c>
      <c r="BE675" s="47" t="e">
        <f t="shared" si="147"/>
        <v>#VALUE!</v>
      </c>
      <c r="BF675" s="47" t="e">
        <f t="shared" si="148"/>
        <v>#VALUE!</v>
      </c>
      <c r="BG675" s="47" t="e">
        <f t="shared" si="149"/>
        <v>#VALUE!</v>
      </c>
      <c r="BH675" s="47">
        <f>MATCH($BA675,NoteCommaRef!$B$4:$B$10,0)</f>
        <v>6</v>
      </c>
      <c r="BI675" s="47">
        <f>MATCH($BK675,NoteCommaRef!$H$4:$H$1000,0)</f>
        <v>11</v>
      </c>
      <c r="BJ675" s="47">
        <f>MATCH($BL675,NoteCommaRef!$H$4:$H$1000,0)</f>
        <v>11</v>
      </c>
      <c r="BK675" s="47">
        <f t="shared" si="139"/>
        <v>1</v>
      </c>
      <c r="BL675" s="47">
        <f t="shared" si="140"/>
        <v>1</v>
      </c>
      <c r="BM675" s="48">
        <f ca="1">IF(ISNA($BH675),1,OFFSET(NoteCommaRef!$E$3,$BH675,0))</f>
        <v>1.265625</v>
      </c>
      <c r="BN675" s="48">
        <f t="shared" si="141"/>
        <v>1</v>
      </c>
      <c r="BO675" s="48">
        <f t="shared" si="142"/>
        <v>1</v>
      </c>
      <c r="BP675" s="48">
        <f t="shared" si="143"/>
        <v>0.98765432098765427</v>
      </c>
      <c r="BQ675" s="48">
        <f ca="1">IF(ISNA($BI675),1,OFFSET(NoteCommaRef!$K$3,$BI675,0))</f>
        <v>1</v>
      </c>
      <c r="BR675" s="48">
        <f ca="1">IF(ISNA($BJ675),1,OFFSET(NoteCommaRef!$K$3,$BJ675,0))</f>
        <v>1</v>
      </c>
    </row>
    <row r="676" spans="3:70" x14ac:dyDescent="0.2">
      <c r="C676" s="1" t="str">
        <f t="shared" si="158"/>
        <v/>
      </c>
      <c r="D676" s="1">
        <f t="shared" si="159"/>
        <v>3</v>
      </c>
      <c r="E676" s="1">
        <f t="shared" si="150"/>
        <v>1</v>
      </c>
      <c r="F676" s="32">
        <f t="shared" ca="1" si="151"/>
        <v>352</v>
      </c>
      <c r="G676" s="1" t="str">
        <f t="shared" si="152"/>
        <v/>
      </c>
      <c r="H676" s="1" t="str">
        <f t="shared" si="153"/>
        <v/>
      </c>
      <c r="I676" s="1">
        <f t="shared" si="154"/>
        <v>1</v>
      </c>
      <c r="J676" s="1" t="str">
        <f t="shared" si="155"/>
        <v/>
      </c>
      <c r="K676" s="1" t="str">
        <f t="shared" si="156"/>
        <v/>
      </c>
      <c r="L676" s="1">
        <f ca="1">IF(COUNTBLANK($AO676),IF(COUNTBLANK($D676),"",OFFSET(ChannelSetup!$E$6,0,$D676-1)),$AO676)</f>
        <v>-10</v>
      </c>
      <c r="M676" s="1">
        <f ca="1">IF(COUNTBLANK($AP676),IF(COUNTBLANK($D676),"",OFFSET(ChannelSetup!$E$7,0,$D676-1)),$AP676)</f>
        <v>0</v>
      </c>
      <c r="N676" s="1">
        <f ca="1">IF(COUNTBLANK($D676),"",IF(COUNTBLANK($AI676),OFFSET(ChannelSetup!$E$4,0,$D676-1),$AI676))</f>
        <v>-50</v>
      </c>
      <c r="O676" s="1" t="str">
        <f t="shared" si="157"/>
        <v/>
      </c>
      <c r="Q676" s="32">
        <f t="shared" si="160"/>
        <v>6</v>
      </c>
      <c r="R676" s="32">
        <f t="shared" si="161"/>
        <v>4</v>
      </c>
      <c r="S676" s="32">
        <f t="shared" si="162"/>
        <v>3.5</v>
      </c>
      <c r="T676" s="32">
        <f t="shared" si="163"/>
        <v>2</v>
      </c>
      <c r="U676" s="32">
        <f t="shared" si="164"/>
        <v>2</v>
      </c>
      <c r="V676" s="32">
        <f t="shared" si="165"/>
        <v>2</v>
      </c>
      <c r="W676" s="32">
        <f t="shared" si="166"/>
        <v>2</v>
      </c>
      <c r="X676" s="32">
        <f t="shared" si="167"/>
        <v>2</v>
      </c>
      <c r="Y676" s="32">
        <f t="shared" si="168"/>
        <v>2</v>
      </c>
      <c r="Z676" s="32">
        <f t="shared" si="169"/>
        <v>2</v>
      </c>
      <c r="AA676" s="32">
        <f t="shared" si="170"/>
        <v>2</v>
      </c>
      <c r="AB676" s="32">
        <f t="shared" si="171"/>
        <v>2</v>
      </c>
      <c r="AD676" s="64"/>
      <c r="AE676" s="51">
        <v>3</v>
      </c>
      <c r="AF676" s="51">
        <v>1</v>
      </c>
      <c r="AG676" s="61" t="s">
        <v>340</v>
      </c>
      <c r="AH676" s="62"/>
      <c r="AI676" s="61"/>
      <c r="AJ676" s="62"/>
      <c r="AK676" s="61"/>
      <c r="AL676" s="62"/>
      <c r="AM676" s="60"/>
      <c r="AN676" s="60"/>
      <c r="AO676" s="60"/>
      <c r="AP676" s="60"/>
      <c r="AQ676" s="51"/>
      <c r="AR676" s="95">
        <f t="shared" ca="1" si="181"/>
        <v>11</v>
      </c>
      <c r="AT676" s="39" t="str">
        <f t="shared" si="172"/>
        <v/>
      </c>
      <c r="AU676" s="49" t="str">
        <f t="shared" si="178"/>
        <v>F[11]4</v>
      </c>
      <c r="AV676" s="41">
        <f t="shared" ca="1" si="144"/>
        <v>352</v>
      </c>
      <c r="AW676" s="40">
        <f t="shared" ca="1" si="138"/>
        <v>1.375</v>
      </c>
      <c r="AX676" s="41">
        <f t="shared" ca="1" si="173"/>
        <v>551.31794236475673</v>
      </c>
      <c r="AY676" s="41">
        <f t="shared" ca="1" si="174"/>
        <v>551.31794236475673</v>
      </c>
      <c r="AZ676" s="42">
        <f t="shared" ca="1" si="175"/>
        <v>1.375</v>
      </c>
      <c r="BA676" s="47" t="str">
        <f t="shared" si="176"/>
        <v>F</v>
      </c>
      <c r="BB676" s="47">
        <f t="shared" si="177"/>
        <v>0</v>
      </c>
      <c r="BC676" s="47">
        <f t="shared" si="145"/>
        <v>0</v>
      </c>
      <c r="BD676" s="47">
        <f t="shared" si="146"/>
        <v>0</v>
      </c>
      <c r="BE676" s="47">
        <f t="shared" si="147"/>
        <v>2</v>
      </c>
      <c r="BF676" s="47" t="e">
        <f t="shared" si="148"/>
        <v>#VALUE!</v>
      </c>
      <c r="BG676" s="47">
        <f t="shared" si="149"/>
        <v>5</v>
      </c>
      <c r="BH676" s="47">
        <f>MATCH($BA676,NoteCommaRef!$B$4:$B$10,0)</f>
        <v>1</v>
      </c>
      <c r="BI676" s="47">
        <f>MATCH($BK676,NoteCommaRef!$H$4:$H$1000,0)</f>
        <v>20</v>
      </c>
      <c r="BJ676" s="47">
        <f>MATCH($BL676,NoteCommaRef!$H$4:$H$1000,0)</f>
        <v>11</v>
      </c>
      <c r="BK676" s="47">
        <f t="shared" si="139"/>
        <v>11</v>
      </c>
      <c r="BL676" s="47">
        <f t="shared" si="140"/>
        <v>1</v>
      </c>
      <c r="BM676" s="48">
        <f ca="1">IF(ISNA($BH676),1,OFFSET(NoteCommaRef!$E$3,$BH676,0))</f>
        <v>1.3333333333333333</v>
      </c>
      <c r="BN676" s="48">
        <f t="shared" si="141"/>
        <v>1</v>
      </c>
      <c r="BO676" s="48">
        <f t="shared" si="142"/>
        <v>1</v>
      </c>
      <c r="BP676" s="48">
        <f t="shared" si="143"/>
        <v>1</v>
      </c>
      <c r="BQ676" s="48">
        <f ca="1">IF(ISNA($BI676),1,OFFSET(NoteCommaRef!$K$3,$BI676,0))</f>
        <v>1.03125</v>
      </c>
      <c r="BR676" s="48">
        <f ca="1">IF(ISNA($BJ676),1,OFFSET(NoteCommaRef!$K$3,$BJ676,0))</f>
        <v>1</v>
      </c>
    </row>
    <row r="677" spans="3:70" x14ac:dyDescent="0.2">
      <c r="C677" s="1" t="str">
        <f t="shared" si="158"/>
        <v/>
      </c>
      <c r="D677" s="1">
        <f t="shared" si="159"/>
        <v>3</v>
      </c>
      <c r="E677" s="1">
        <f t="shared" si="150"/>
        <v>2</v>
      </c>
      <c r="F677" s="32">
        <f t="shared" ca="1" si="151"/>
        <v>384</v>
      </c>
      <c r="G677" s="1" t="str">
        <f t="shared" si="152"/>
        <v/>
      </c>
      <c r="H677" s="1" t="str">
        <f t="shared" si="153"/>
        <v/>
      </c>
      <c r="I677" s="1">
        <f t="shared" si="154"/>
        <v>1</v>
      </c>
      <c r="J677" s="1" t="str">
        <f t="shared" si="155"/>
        <v/>
      </c>
      <c r="K677" s="1" t="str">
        <f t="shared" si="156"/>
        <v/>
      </c>
      <c r="L677" s="1">
        <f ca="1">IF(COUNTBLANK($AO677),IF(COUNTBLANK($D677),"",OFFSET(ChannelSetup!$E$6,0,$D677-1)),$AO677)</f>
        <v>-10</v>
      </c>
      <c r="M677" s="1">
        <f ca="1">IF(COUNTBLANK($AP677),IF(COUNTBLANK($D677),"",OFFSET(ChannelSetup!$E$7,0,$D677-1)),$AP677)</f>
        <v>0</v>
      </c>
      <c r="N677" s="1">
        <f ca="1">IF(COUNTBLANK($D677),"",IF(COUNTBLANK($AI677),OFFSET(ChannelSetup!$E$4,0,$D677-1),$AI677))</f>
        <v>-50</v>
      </c>
      <c r="O677" s="1" t="str">
        <f t="shared" si="157"/>
        <v/>
      </c>
      <c r="Q677" s="32">
        <f t="shared" si="160"/>
        <v>6</v>
      </c>
      <c r="R677" s="32">
        <f t="shared" si="161"/>
        <v>4</v>
      </c>
      <c r="S677" s="32">
        <f t="shared" si="162"/>
        <v>3.5833333333333335</v>
      </c>
      <c r="T677" s="32">
        <f t="shared" si="163"/>
        <v>2</v>
      </c>
      <c r="U677" s="32">
        <f t="shared" si="164"/>
        <v>2</v>
      </c>
      <c r="V677" s="32">
        <f t="shared" si="165"/>
        <v>2</v>
      </c>
      <c r="W677" s="32">
        <f t="shared" si="166"/>
        <v>2</v>
      </c>
      <c r="X677" s="32">
        <f t="shared" si="167"/>
        <v>2</v>
      </c>
      <c r="Y677" s="32">
        <f t="shared" si="168"/>
        <v>2</v>
      </c>
      <c r="Z677" s="32">
        <f t="shared" si="169"/>
        <v>2</v>
      </c>
      <c r="AA677" s="32">
        <f t="shared" si="170"/>
        <v>2</v>
      </c>
      <c r="AB677" s="32">
        <f t="shared" si="171"/>
        <v>2</v>
      </c>
      <c r="AD677" s="64"/>
      <c r="AE677" s="51">
        <v>3</v>
      </c>
      <c r="AF677" s="51">
        <v>2</v>
      </c>
      <c r="AG677" s="61" t="s">
        <v>297</v>
      </c>
      <c r="AH677" s="62"/>
      <c r="AI677" s="61"/>
      <c r="AJ677" s="62"/>
      <c r="AK677" s="61"/>
      <c r="AL677" s="62"/>
      <c r="AM677" s="60"/>
      <c r="AN677" s="60"/>
      <c r="AO677" s="60"/>
      <c r="AP677" s="60"/>
      <c r="AQ677" s="51"/>
      <c r="AR677" s="95">
        <f t="shared" ca="1" si="181"/>
        <v>12</v>
      </c>
      <c r="AT677" s="39" t="str">
        <f t="shared" si="172"/>
        <v/>
      </c>
      <c r="AU677" s="49" t="str">
        <f t="shared" si="178"/>
        <v>G4</v>
      </c>
      <c r="AV677" s="41">
        <f t="shared" ca="1" si="144"/>
        <v>384</v>
      </c>
      <c r="AW677" s="40">
        <f t="shared" ref="AW677:AW740" ca="1" si="182">$BM677*$BN677*$BO677*$BP677*$BQ677/$BR677</f>
        <v>1.5</v>
      </c>
      <c r="AX677" s="41">
        <f t="shared" ca="1" si="173"/>
        <v>701.95500086538743</v>
      </c>
      <c r="AY677" s="41">
        <f t="shared" ca="1" si="174"/>
        <v>701.95500086538743</v>
      </c>
      <c r="AZ677" s="42">
        <f t="shared" ca="1" si="175"/>
        <v>1.5</v>
      </c>
      <c r="BA677" s="47" t="str">
        <f t="shared" si="176"/>
        <v>G</v>
      </c>
      <c r="BB677" s="47">
        <f t="shared" si="177"/>
        <v>0</v>
      </c>
      <c r="BC677" s="47">
        <f t="shared" si="145"/>
        <v>0</v>
      </c>
      <c r="BD677" s="47">
        <f t="shared" si="146"/>
        <v>0</v>
      </c>
      <c r="BE677" s="47" t="e">
        <f t="shared" si="147"/>
        <v>#VALUE!</v>
      </c>
      <c r="BF677" s="47" t="e">
        <f t="shared" si="148"/>
        <v>#VALUE!</v>
      </c>
      <c r="BG677" s="47" t="e">
        <f t="shared" si="149"/>
        <v>#VALUE!</v>
      </c>
      <c r="BH677" s="47">
        <f>MATCH($BA677,NoteCommaRef!$B$4:$B$10,0)</f>
        <v>3</v>
      </c>
      <c r="BI677" s="47">
        <f>MATCH($BK677,NoteCommaRef!$H$4:$H$1000,0)</f>
        <v>11</v>
      </c>
      <c r="BJ677" s="47">
        <f>MATCH($BL677,NoteCommaRef!$H$4:$H$1000,0)</f>
        <v>11</v>
      </c>
      <c r="BK677" s="47">
        <f t="shared" ref="BK677:BK740" si="183">IF(ISERR($BE677),1,IF(ISERR($BF677),IF(ISERR($BG677),1,MID($AU677,$BE677+1,$BG677-$BE677-1)),MID($AU677,$BE677+1,$BF677-$BE677-1)))*1</f>
        <v>1</v>
      </c>
      <c r="BL677" s="47">
        <f t="shared" ref="BL677:BL740" si="184">IF(ISERR($BE677),1,IF(ISERR($BF677),1,MID($AU677,$BF677+1,$BG677-$BF677-1)))*1</f>
        <v>1</v>
      </c>
      <c r="BM677" s="48">
        <f ca="1">IF(ISNA($BH677),1,OFFSET(NoteCommaRef!$E$3,$BH677,0))</f>
        <v>1.5</v>
      </c>
      <c r="BN677" s="48">
        <f t="shared" ref="BN677:BN740" si="185">IF(ISERR($BB677),1,2^$BB677)</f>
        <v>1</v>
      </c>
      <c r="BO677" s="48">
        <f t="shared" ref="BO677:BO740" si="186">(2187/2048)^$BC677</f>
        <v>1</v>
      </c>
      <c r="BP677" s="48">
        <f t="shared" ref="BP677:BP740" si="187">(80/81)^$BD677</f>
        <v>1</v>
      </c>
      <c r="BQ677" s="48">
        <f ca="1">IF(ISNA($BI677),1,OFFSET(NoteCommaRef!$K$3,$BI677,0))</f>
        <v>1</v>
      </c>
      <c r="BR677" s="48">
        <f ca="1">IF(ISNA($BJ677),1,OFFSET(NoteCommaRef!$K$3,$BJ677,0))</f>
        <v>1</v>
      </c>
    </row>
    <row r="678" spans="3:70" x14ac:dyDescent="0.2">
      <c r="C678" s="1" t="str">
        <f t="shared" si="158"/>
        <v/>
      </c>
      <c r="D678" s="1">
        <f t="shared" si="159"/>
        <v>3</v>
      </c>
      <c r="E678" s="1">
        <f t="shared" si="150"/>
        <v>1</v>
      </c>
      <c r="F678" s="32">
        <f t="shared" ca="1" si="151"/>
        <v>352</v>
      </c>
      <c r="G678" s="1" t="str">
        <f t="shared" si="152"/>
        <v/>
      </c>
      <c r="H678" s="1" t="str">
        <f t="shared" si="153"/>
        <v/>
      </c>
      <c r="I678" s="1">
        <f t="shared" si="154"/>
        <v>1</v>
      </c>
      <c r="J678" s="1" t="str">
        <f t="shared" si="155"/>
        <v/>
      </c>
      <c r="K678" s="1" t="str">
        <f t="shared" si="156"/>
        <v/>
      </c>
      <c r="L678" s="1">
        <f ca="1">IF(COUNTBLANK($AO678),IF(COUNTBLANK($D678),"",OFFSET(ChannelSetup!$E$6,0,$D678-1)),$AO678)</f>
        <v>-10</v>
      </c>
      <c r="M678" s="1">
        <f ca="1">IF(COUNTBLANK($AP678),IF(COUNTBLANK($D678),"",OFFSET(ChannelSetup!$E$7,0,$D678-1)),$AP678)</f>
        <v>0</v>
      </c>
      <c r="N678" s="1">
        <f ca="1">IF(COUNTBLANK($D678),"",IF(COUNTBLANK($AI678),OFFSET(ChannelSetup!$E$4,0,$D678-1),$AI678))</f>
        <v>-50</v>
      </c>
      <c r="O678" s="1" t="str">
        <f t="shared" si="157"/>
        <v/>
      </c>
      <c r="Q678" s="32">
        <f t="shared" si="160"/>
        <v>6</v>
      </c>
      <c r="R678" s="32">
        <f t="shared" si="161"/>
        <v>4</v>
      </c>
      <c r="S678" s="32">
        <f t="shared" si="162"/>
        <v>3.625</v>
      </c>
      <c r="T678" s="32">
        <f t="shared" si="163"/>
        <v>2</v>
      </c>
      <c r="U678" s="32">
        <f t="shared" si="164"/>
        <v>2</v>
      </c>
      <c r="V678" s="32">
        <f t="shared" si="165"/>
        <v>2</v>
      </c>
      <c r="W678" s="32">
        <f t="shared" si="166"/>
        <v>2</v>
      </c>
      <c r="X678" s="32">
        <f t="shared" si="167"/>
        <v>2</v>
      </c>
      <c r="Y678" s="32">
        <f t="shared" si="168"/>
        <v>2</v>
      </c>
      <c r="Z678" s="32">
        <f t="shared" si="169"/>
        <v>2</v>
      </c>
      <c r="AA678" s="32">
        <f t="shared" si="170"/>
        <v>2</v>
      </c>
      <c r="AB678" s="32">
        <f t="shared" si="171"/>
        <v>2</v>
      </c>
      <c r="AD678" s="64"/>
      <c r="AE678" s="51">
        <v>3</v>
      </c>
      <c r="AF678" s="51">
        <v>1</v>
      </c>
      <c r="AG678" s="61" t="s">
        <v>340</v>
      </c>
      <c r="AH678" s="62"/>
      <c r="AI678" s="61"/>
      <c r="AJ678" s="62"/>
      <c r="AK678" s="61"/>
      <c r="AL678" s="62"/>
      <c r="AM678" s="60"/>
      <c r="AN678" s="60"/>
      <c r="AO678" s="60"/>
      <c r="AP678" s="60"/>
      <c r="AQ678" s="51"/>
      <c r="AR678" s="95">
        <f t="shared" ca="1" si="181"/>
        <v>11</v>
      </c>
      <c r="AT678" s="39" t="str">
        <f t="shared" si="172"/>
        <v/>
      </c>
      <c r="AU678" s="49" t="str">
        <f t="shared" si="178"/>
        <v>F[11]4</v>
      </c>
      <c r="AV678" s="41">
        <f t="shared" ca="1" si="144"/>
        <v>352</v>
      </c>
      <c r="AW678" s="40">
        <f t="shared" ca="1" si="182"/>
        <v>1.375</v>
      </c>
      <c r="AX678" s="41">
        <f t="shared" ca="1" si="173"/>
        <v>551.31794236475673</v>
      </c>
      <c r="AY678" s="41">
        <f t="shared" ca="1" si="174"/>
        <v>551.31794236475673</v>
      </c>
      <c r="AZ678" s="42">
        <f t="shared" ca="1" si="175"/>
        <v>1.375</v>
      </c>
      <c r="BA678" s="47" t="str">
        <f t="shared" si="176"/>
        <v>F</v>
      </c>
      <c r="BB678" s="47">
        <f t="shared" si="177"/>
        <v>0</v>
      </c>
      <c r="BC678" s="47">
        <f t="shared" si="145"/>
        <v>0</v>
      </c>
      <c r="BD678" s="47">
        <f t="shared" si="146"/>
        <v>0</v>
      </c>
      <c r="BE678" s="47">
        <f t="shared" si="147"/>
        <v>2</v>
      </c>
      <c r="BF678" s="47" t="e">
        <f t="shared" si="148"/>
        <v>#VALUE!</v>
      </c>
      <c r="BG678" s="47">
        <f t="shared" si="149"/>
        <v>5</v>
      </c>
      <c r="BH678" s="47">
        <f>MATCH($BA678,NoteCommaRef!$B$4:$B$10,0)</f>
        <v>1</v>
      </c>
      <c r="BI678" s="47">
        <f>MATCH($BK678,NoteCommaRef!$H$4:$H$1000,0)</f>
        <v>20</v>
      </c>
      <c r="BJ678" s="47">
        <f>MATCH($BL678,NoteCommaRef!$H$4:$H$1000,0)</f>
        <v>11</v>
      </c>
      <c r="BK678" s="47">
        <f t="shared" si="183"/>
        <v>11</v>
      </c>
      <c r="BL678" s="47">
        <f t="shared" si="184"/>
        <v>1</v>
      </c>
      <c r="BM678" s="48">
        <f ca="1">IF(ISNA($BH678),1,OFFSET(NoteCommaRef!$E$3,$BH678,0))</f>
        <v>1.3333333333333333</v>
      </c>
      <c r="BN678" s="48">
        <f t="shared" si="185"/>
        <v>1</v>
      </c>
      <c r="BO678" s="48">
        <f t="shared" si="186"/>
        <v>1</v>
      </c>
      <c r="BP678" s="48">
        <f t="shared" si="187"/>
        <v>1</v>
      </c>
      <c r="BQ678" s="48">
        <f ca="1">IF(ISNA($BI678),1,OFFSET(NoteCommaRef!$K$3,$BI678,0))</f>
        <v>1.03125</v>
      </c>
      <c r="BR678" s="48">
        <f ca="1">IF(ISNA($BJ678),1,OFFSET(NoteCommaRef!$K$3,$BJ678,0))</f>
        <v>1</v>
      </c>
    </row>
    <row r="679" spans="3:70" x14ac:dyDescent="0.2">
      <c r="C679" s="1" t="str">
        <f t="shared" si="158"/>
        <v/>
      </c>
      <c r="D679" s="1">
        <f t="shared" si="159"/>
        <v>3</v>
      </c>
      <c r="E679" s="1">
        <f t="shared" si="150"/>
        <v>2</v>
      </c>
      <c r="F679" s="32">
        <f t="shared" ca="1" si="151"/>
        <v>384</v>
      </c>
      <c r="G679" s="1" t="str">
        <f t="shared" si="152"/>
        <v/>
      </c>
      <c r="H679" s="1" t="str">
        <f t="shared" si="153"/>
        <v/>
      </c>
      <c r="I679" s="1">
        <f t="shared" si="154"/>
        <v>1</v>
      </c>
      <c r="J679" s="1" t="str">
        <f t="shared" si="155"/>
        <v/>
      </c>
      <c r="K679" s="1" t="str">
        <f t="shared" si="156"/>
        <v/>
      </c>
      <c r="L679" s="1">
        <f ca="1">IF(COUNTBLANK($AO679),IF(COUNTBLANK($D679),"",OFFSET(ChannelSetup!$E$6,0,$D679-1)),$AO679)</f>
        <v>-10</v>
      </c>
      <c r="M679" s="1">
        <f ca="1">IF(COUNTBLANK($AP679),IF(COUNTBLANK($D679),"",OFFSET(ChannelSetup!$E$7,0,$D679-1)),$AP679)</f>
        <v>0</v>
      </c>
      <c r="N679" s="1">
        <f ca="1">IF(COUNTBLANK($D679),"",IF(COUNTBLANK($AI679),OFFSET(ChannelSetup!$E$4,0,$D679-1),$AI679))</f>
        <v>-50</v>
      </c>
      <c r="O679" s="1" t="str">
        <f t="shared" si="157"/>
        <v/>
      </c>
      <c r="Q679" s="32">
        <f t="shared" si="160"/>
        <v>6</v>
      </c>
      <c r="R679" s="32">
        <f t="shared" si="161"/>
        <v>4</v>
      </c>
      <c r="S679" s="32">
        <f t="shared" si="162"/>
        <v>3.7083333333333335</v>
      </c>
      <c r="T679" s="32">
        <f t="shared" si="163"/>
        <v>2</v>
      </c>
      <c r="U679" s="32">
        <f t="shared" si="164"/>
        <v>2</v>
      </c>
      <c r="V679" s="32">
        <f t="shared" si="165"/>
        <v>2</v>
      </c>
      <c r="W679" s="32">
        <f t="shared" si="166"/>
        <v>2</v>
      </c>
      <c r="X679" s="32">
        <f t="shared" si="167"/>
        <v>2</v>
      </c>
      <c r="Y679" s="32">
        <f t="shared" si="168"/>
        <v>2</v>
      </c>
      <c r="Z679" s="32">
        <f t="shared" si="169"/>
        <v>2</v>
      </c>
      <c r="AA679" s="32">
        <f t="shared" si="170"/>
        <v>2</v>
      </c>
      <c r="AB679" s="32">
        <f t="shared" si="171"/>
        <v>2</v>
      </c>
      <c r="AD679" s="64"/>
      <c r="AE679" s="51">
        <v>3</v>
      </c>
      <c r="AF679" s="51">
        <v>2</v>
      </c>
      <c r="AG679" s="61" t="s">
        <v>297</v>
      </c>
      <c r="AH679" s="62"/>
      <c r="AI679" s="61"/>
      <c r="AJ679" s="62"/>
      <c r="AK679" s="61"/>
      <c r="AL679" s="62"/>
      <c r="AM679" s="60"/>
      <c r="AN679" s="60"/>
      <c r="AO679" s="60"/>
      <c r="AP679" s="60"/>
      <c r="AQ679" s="51"/>
      <c r="AR679" s="95">
        <f t="shared" ca="1" si="181"/>
        <v>12</v>
      </c>
      <c r="AT679" s="39" t="str">
        <f t="shared" si="172"/>
        <v/>
      </c>
      <c r="AU679" s="49" t="str">
        <f t="shared" si="178"/>
        <v>G4</v>
      </c>
      <c r="AV679" s="41">
        <f t="shared" ca="1" si="144"/>
        <v>384</v>
      </c>
      <c r="AW679" s="40">
        <f t="shared" ca="1" si="182"/>
        <v>1.5</v>
      </c>
      <c r="AX679" s="41">
        <f t="shared" ca="1" si="173"/>
        <v>701.95500086538743</v>
      </c>
      <c r="AY679" s="41">
        <f t="shared" ca="1" si="174"/>
        <v>701.95500086538743</v>
      </c>
      <c r="AZ679" s="42">
        <f t="shared" ca="1" si="175"/>
        <v>1.5</v>
      </c>
      <c r="BA679" s="47" t="str">
        <f t="shared" si="176"/>
        <v>G</v>
      </c>
      <c r="BB679" s="47">
        <f t="shared" si="177"/>
        <v>0</v>
      </c>
      <c r="BC679" s="47">
        <f t="shared" si="145"/>
        <v>0</v>
      </c>
      <c r="BD679" s="47">
        <f t="shared" si="146"/>
        <v>0</v>
      </c>
      <c r="BE679" s="47" t="e">
        <f t="shared" si="147"/>
        <v>#VALUE!</v>
      </c>
      <c r="BF679" s="47" t="e">
        <f t="shared" si="148"/>
        <v>#VALUE!</v>
      </c>
      <c r="BG679" s="47" t="e">
        <f t="shared" si="149"/>
        <v>#VALUE!</v>
      </c>
      <c r="BH679" s="47">
        <f>MATCH($BA679,NoteCommaRef!$B$4:$B$10,0)</f>
        <v>3</v>
      </c>
      <c r="BI679" s="47">
        <f>MATCH($BK679,NoteCommaRef!$H$4:$H$1000,0)</f>
        <v>11</v>
      </c>
      <c r="BJ679" s="47">
        <f>MATCH($BL679,NoteCommaRef!$H$4:$H$1000,0)</f>
        <v>11</v>
      </c>
      <c r="BK679" s="47">
        <f t="shared" si="183"/>
        <v>1</v>
      </c>
      <c r="BL679" s="47">
        <f t="shared" si="184"/>
        <v>1</v>
      </c>
      <c r="BM679" s="48">
        <f ca="1">IF(ISNA($BH679),1,OFFSET(NoteCommaRef!$E$3,$BH679,0))</f>
        <v>1.5</v>
      </c>
      <c r="BN679" s="48">
        <f t="shared" si="185"/>
        <v>1</v>
      </c>
      <c r="BO679" s="48">
        <f t="shared" si="186"/>
        <v>1</v>
      </c>
      <c r="BP679" s="48">
        <f t="shared" si="187"/>
        <v>1</v>
      </c>
      <c r="BQ679" s="48">
        <f ca="1">IF(ISNA($BI679),1,OFFSET(NoteCommaRef!$K$3,$BI679,0))</f>
        <v>1</v>
      </c>
      <c r="BR679" s="48">
        <f ca="1">IF(ISNA($BJ679),1,OFFSET(NoteCommaRef!$K$3,$BJ679,0))</f>
        <v>1</v>
      </c>
    </row>
    <row r="680" spans="3:70" x14ac:dyDescent="0.2">
      <c r="C680" s="1" t="str">
        <f t="shared" si="158"/>
        <v/>
      </c>
      <c r="D680" s="1">
        <f t="shared" si="159"/>
        <v>3</v>
      </c>
      <c r="E680" s="1">
        <f t="shared" si="150"/>
        <v>1</v>
      </c>
      <c r="F680" s="32">
        <f t="shared" ca="1" si="151"/>
        <v>416</v>
      </c>
      <c r="G680" s="1" t="str">
        <f t="shared" si="152"/>
        <v/>
      </c>
      <c r="H680" s="1" t="str">
        <f t="shared" si="153"/>
        <v/>
      </c>
      <c r="I680" s="1">
        <f t="shared" si="154"/>
        <v>1</v>
      </c>
      <c r="J680" s="1" t="str">
        <f t="shared" si="155"/>
        <v/>
      </c>
      <c r="K680" s="1" t="str">
        <f t="shared" si="156"/>
        <v/>
      </c>
      <c r="L680" s="1">
        <f ca="1">IF(COUNTBLANK($AO680),IF(COUNTBLANK($D680),"",OFFSET(ChannelSetup!$E$6,0,$D680-1)),$AO680)</f>
        <v>-10</v>
      </c>
      <c r="M680" s="1">
        <f ca="1">IF(COUNTBLANK($AP680),IF(COUNTBLANK($D680),"",OFFSET(ChannelSetup!$E$7,0,$D680-1)),$AP680)</f>
        <v>0</v>
      </c>
      <c r="N680" s="1">
        <f ca="1">IF(COUNTBLANK($D680),"",IF(COUNTBLANK($AI680),OFFSET(ChannelSetup!$E$4,0,$D680-1),$AI680))</f>
        <v>-50</v>
      </c>
      <c r="O680" s="1" t="str">
        <f t="shared" si="157"/>
        <v/>
      </c>
      <c r="Q680" s="32">
        <f t="shared" si="160"/>
        <v>6</v>
      </c>
      <c r="R680" s="32">
        <f t="shared" si="161"/>
        <v>4</v>
      </c>
      <c r="S680" s="32">
        <f t="shared" si="162"/>
        <v>3.75</v>
      </c>
      <c r="T680" s="32">
        <f t="shared" si="163"/>
        <v>2</v>
      </c>
      <c r="U680" s="32">
        <f t="shared" si="164"/>
        <v>2</v>
      </c>
      <c r="V680" s="32">
        <f t="shared" si="165"/>
        <v>2</v>
      </c>
      <c r="W680" s="32">
        <f t="shared" si="166"/>
        <v>2</v>
      </c>
      <c r="X680" s="32">
        <f t="shared" si="167"/>
        <v>2</v>
      </c>
      <c r="Y680" s="32">
        <f t="shared" si="168"/>
        <v>2</v>
      </c>
      <c r="Z680" s="32">
        <f t="shared" si="169"/>
        <v>2</v>
      </c>
      <c r="AA680" s="32">
        <f t="shared" si="170"/>
        <v>2</v>
      </c>
      <c r="AB680" s="32">
        <f t="shared" si="171"/>
        <v>2</v>
      </c>
      <c r="AD680" s="64"/>
      <c r="AE680" s="51">
        <v>3</v>
      </c>
      <c r="AF680" s="51">
        <v>1</v>
      </c>
      <c r="AG680" s="61" t="s">
        <v>341</v>
      </c>
      <c r="AH680" s="62"/>
      <c r="AI680" s="61"/>
      <c r="AJ680" s="62"/>
      <c r="AK680" s="61"/>
      <c r="AL680" s="62"/>
      <c r="AM680" s="60"/>
      <c r="AN680" s="60"/>
      <c r="AO680" s="60"/>
      <c r="AP680" s="60"/>
      <c r="AQ680" s="51"/>
      <c r="AR680" s="95">
        <f t="shared" ca="1" si="181"/>
        <v>13</v>
      </c>
      <c r="AT680" s="39" t="str">
        <f t="shared" si="172"/>
        <v/>
      </c>
      <c r="AU680" s="49" t="str">
        <f t="shared" si="178"/>
        <v>A[13]4</v>
      </c>
      <c r="AV680" s="41">
        <f t="shared" ca="1" si="144"/>
        <v>416</v>
      </c>
      <c r="AW680" s="40">
        <f t="shared" ca="1" si="182"/>
        <v>1.625</v>
      </c>
      <c r="AX680" s="41">
        <f t="shared" ca="1" si="173"/>
        <v>840.52766176931061</v>
      </c>
      <c r="AY680" s="41">
        <f t="shared" ca="1" si="174"/>
        <v>840.52766176931061</v>
      </c>
      <c r="AZ680" s="42">
        <f t="shared" ca="1" si="175"/>
        <v>1.625</v>
      </c>
      <c r="BA680" s="47" t="str">
        <f t="shared" si="176"/>
        <v>A</v>
      </c>
      <c r="BB680" s="47">
        <f t="shared" si="177"/>
        <v>0</v>
      </c>
      <c r="BC680" s="47">
        <f t="shared" si="145"/>
        <v>0</v>
      </c>
      <c r="BD680" s="47">
        <f t="shared" si="146"/>
        <v>0</v>
      </c>
      <c r="BE680" s="47">
        <f t="shared" si="147"/>
        <v>2</v>
      </c>
      <c r="BF680" s="47" t="e">
        <f t="shared" si="148"/>
        <v>#VALUE!</v>
      </c>
      <c r="BG680" s="47">
        <f t="shared" si="149"/>
        <v>5</v>
      </c>
      <c r="BH680" s="47">
        <f>MATCH($BA680,NoteCommaRef!$B$4:$B$10,0)</f>
        <v>5</v>
      </c>
      <c r="BI680" s="47">
        <f>MATCH($BK680,NoteCommaRef!$H$4:$H$1000,0)</f>
        <v>21</v>
      </c>
      <c r="BJ680" s="47">
        <f>MATCH($BL680,NoteCommaRef!$H$4:$H$1000,0)</f>
        <v>11</v>
      </c>
      <c r="BK680" s="47">
        <f t="shared" si="183"/>
        <v>13</v>
      </c>
      <c r="BL680" s="47">
        <f t="shared" si="184"/>
        <v>1</v>
      </c>
      <c r="BM680" s="48">
        <f ca="1">IF(ISNA($BH680),1,OFFSET(NoteCommaRef!$E$3,$BH680,0))</f>
        <v>1.6875</v>
      </c>
      <c r="BN680" s="48">
        <f t="shared" si="185"/>
        <v>1</v>
      </c>
      <c r="BO680" s="48">
        <f t="shared" si="186"/>
        <v>1</v>
      </c>
      <c r="BP680" s="48">
        <f t="shared" si="187"/>
        <v>1</v>
      </c>
      <c r="BQ680" s="48">
        <f ca="1">IF(ISNA($BI680),1,OFFSET(NoteCommaRef!$K$3,$BI680,0))</f>
        <v>0.96296296296296291</v>
      </c>
      <c r="BR680" s="48">
        <f ca="1">IF(ISNA($BJ680),1,OFFSET(NoteCommaRef!$K$3,$BJ680,0))</f>
        <v>1</v>
      </c>
    </row>
    <row r="681" spans="3:70" x14ac:dyDescent="0.2">
      <c r="C681" s="1" t="str">
        <f t="shared" si="158"/>
        <v/>
      </c>
      <c r="D681" s="1">
        <f t="shared" si="159"/>
        <v>3</v>
      </c>
      <c r="E681" s="1">
        <f t="shared" si="150"/>
        <v>6</v>
      </c>
      <c r="F681" s="32">
        <f t="shared" ca="1" si="151"/>
        <v>448</v>
      </c>
      <c r="G681" s="1" t="str">
        <f t="shared" si="152"/>
        <v/>
      </c>
      <c r="H681" s="1" t="str">
        <f t="shared" si="153"/>
        <v/>
      </c>
      <c r="I681" s="1">
        <f t="shared" si="154"/>
        <v>1</v>
      </c>
      <c r="J681" s="1" t="str">
        <f t="shared" si="155"/>
        <v/>
      </c>
      <c r="K681" s="1" t="str">
        <f t="shared" si="156"/>
        <v/>
      </c>
      <c r="L681" s="1">
        <f ca="1">IF(COUNTBLANK($AO681),IF(COUNTBLANK($D681),"",OFFSET(ChannelSetup!$E$6,0,$D681-1)),$AO681)</f>
        <v>-10</v>
      </c>
      <c r="M681" s="1">
        <f ca="1">IF(COUNTBLANK($AP681),IF(COUNTBLANK($D681),"",OFFSET(ChannelSetup!$E$7,0,$D681-1)),$AP681)</f>
        <v>0</v>
      </c>
      <c r="N681" s="1">
        <f ca="1">IF(COUNTBLANK($D681),"",IF(COUNTBLANK($AI681),OFFSET(ChannelSetup!$E$4,0,$D681-1),$AI681))</f>
        <v>-50</v>
      </c>
      <c r="O681" s="1" t="str">
        <f t="shared" si="157"/>
        <v/>
      </c>
      <c r="Q681" s="32">
        <f t="shared" si="160"/>
        <v>6</v>
      </c>
      <c r="R681" s="32">
        <f t="shared" si="161"/>
        <v>4</v>
      </c>
      <c r="S681" s="32">
        <f t="shared" si="162"/>
        <v>4</v>
      </c>
      <c r="T681" s="32">
        <f t="shared" si="163"/>
        <v>2</v>
      </c>
      <c r="U681" s="32">
        <f t="shared" si="164"/>
        <v>2</v>
      </c>
      <c r="V681" s="32">
        <f t="shared" si="165"/>
        <v>2</v>
      </c>
      <c r="W681" s="32">
        <f t="shared" si="166"/>
        <v>2</v>
      </c>
      <c r="X681" s="32">
        <f t="shared" si="167"/>
        <v>2</v>
      </c>
      <c r="Y681" s="32">
        <f t="shared" si="168"/>
        <v>2</v>
      </c>
      <c r="Z681" s="32">
        <f t="shared" si="169"/>
        <v>2</v>
      </c>
      <c r="AA681" s="32">
        <f t="shared" si="170"/>
        <v>2</v>
      </c>
      <c r="AB681" s="32">
        <f t="shared" si="171"/>
        <v>2</v>
      </c>
      <c r="AD681" s="64"/>
      <c r="AE681" s="51">
        <v>3</v>
      </c>
      <c r="AF681" s="51">
        <v>6</v>
      </c>
      <c r="AG681" s="61" t="s">
        <v>342</v>
      </c>
      <c r="AH681" s="62"/>
      <c r="AI681" s="61"/>
      <c r="AJ681" s="62"/>
      <c r="AK681" s="61"/>
      <c r="AL681" s="62"/>
      <c r="AM681" s="60"/>
      <c r="AN681" s="60"/>
      <c r="AO681" s="60"/>
      <c r="AP681" s="60"/>
      <c r="AQ681" s="51"/>
      <c r="AR681" s="95">
        <f t="shared" ca="1" si="181"/>
        <v>14</v>
      </c>
      <c r="AT681" s="39" t="str">
        <f t="shared" si="172"/>
        <v/>
      </c>
      <c r="AU681" s="49" t="str">
        <f t="shared" si="178"/>
        <v>Bb[7]4</v>
      </c>
      <c r="AV681" s="41">
        <f t="shared" ca="1" si="144"/>
        <v>448</v>
      </c>
      <c r="AW681" s="40">
        <f t="shared" ca="1" si="182"/>
        <v>1.75</v>
      </c>
      <c r="AX681" s="41">
        <f t="shared" ca="1" si="173"/>
        <v>968.8259064691249</v>
      </c>
      <c r="AY681" s="41">
        <f t="shared" ca="1" si="174"/>
        <v>968.8259064691249</v>
      </c>
      <c r="AZ681" s="42">
        <f t="shared" ca="1" si="175"/>
        <v>1.75</v>
      </c>
      <c r="BA681" s="47" t="str">
        <f t="shared" si="176"/>
        <v>B</v>
      </c>
      <c r="BB681" s="47">
        <f t="shared" si="177"/>
        <v>0</v>
      </c>
      <c r="BC681" s="47">
        <f t="shared" si="145"/>
        <v>-1</v>
      </c>
      <c r="BD681" s="47">
        <f t="shared" si="146"/>
        <v>0</v>
      </c>
      <c r="BE681" s="47">
        <f t="shared" si="147"/>
        <v>3</v>
      </c>
      <c r="BF681" s="47" t="e">
        <f t="shared" si="148"/>
        <v>#VALUE!</v>
      </c>
      <c r="BG681" s="47">
        <f t="shared" si="149"/>
        <v>5</v>
      </c>
      <c r="BH681" s="47">
        <f>MATCH($BA681,NoteCommaRef!$B$4:$B$10,0)</f>
        <v>7</v>
      </c>
      <c r="BI681" s="47">
        <f>MATCH($BK681,NoteCommaRef!$H$4:$H$1000,0)</f>
        <v>19</v>
      </c>
      <c r="BJ681" s="47">
        <f>MATCH($BL681,NoteCommaRef!$H$4:$H$1000,0)</f>
        <v>11</v>
      </c>
      <c r="BK681" s="47">
        <f t="shared" si="183"/>
        <v>7</v>
      </c>
      <c r="BL681" s="47">
        <f t="shared" si="184"/>
        <v>1</v>
      </c>
      <c r="BM681" s="48">
        <f ca="1">IF(ISNA($BH681),1,OFFSET(NoteCommaRef!$E$3,$BH681,0))</f>
        <v>1.8984375</v>
      </c>
      <c r="BN681" s="48">
        <f t="shared" si="185"/>
        <v>1</v>
      </c>
      <c r="BO681" s="48">
        <f t="shared" si="186"/>
        <v>0.9364426154549611</v>
      </c>
      <c r="BP681" s="48">
        <f t="shared" si="187"/>
        <v>1</v>
      </c>
      <c r="BQ681" s="48">
        <f ca="1">IF(ISNA($BI681),1,OFFSET(NoteCommaRef!$K$3,$BI681,0))</f>
        <v>0.984375</v>
      </c>
      <c r="BR681" s="48">
        <f ca="1">IF(ISNA($BJ681),1,OFFSET(NoteCommaRef!$K$3,$BJ681,0))</f>
        <v>1</v>
      </c>
    </row>
    <row r="682" spans="3:70" x14ac:dyDescent="0.2">
      <c r="C682" s="1" t="str">
        <f t="shared" si="158"/>
        <v/>
      </c>
      <c r="D682" s="1" t="str">
        <f t="shared" si="159"/>
        <v/>
      </c>
      <c r="E682" s="1" t="str">
        <f t="shared" si="150"/>
        <v/>
      </c>
      <c r="F682" s="32" t="str">
        <f t="shared" si="151"/>
        <v/>
      </c>
      <c r="G682" s="1" t="str">
        <f t="shared" si="152"/>
        <v/>
      </c>
      <c r="H682" s="1" t="str">
        <f t="shared" si="153"/>
        <v/>
      </c>
      <c r="I682" s="1" t="str">
        <f t="shared" si="154"/>
        <v/>
      </c>
      <c r="J682" s="1" t="str">
        <f t="shared" si="155"/>
        <v/>
      </c>
      <c r="K682" s="1" t="str">
        <f t="shared" si="156"/>
        <v/>
      </c>
      <c r="L682" s="1" t="str">
        <f ca="1">IF(COUNTBLANK($AO682),IF(COUNTBLANK($D682),"",OFFSET(ChannelSetup!$E$6,0,$D682-1)),$AO682)</f>
        <v/>
      </c>
      <c r="M682" s="1" t="str">
        <f ca="1">IF(COUNTBLANK($AP682),IF(COUNTBLANK($D682),"",OFFSET(ChannelSetup!$E$7,0,$D682-1)),$AP682)</f>
        <v/>
      </c>
      <c r="N682" s="1" t="str">
        <f ca="1">IF(COUNTBLANK($D682),"",IF(COUNTBLANK($AI682),OFFSET(ChannelSetup!$E$4,0,$D682-1),$AI682))</f>
        <v/>
      </c>
      <c r="O682" s="1" t="str">
        <f t="shared" si="157"/>
        <v/>
      </c>
      <c r="Q682" s="32">
        <f t="shared" si="160"/>
        <v>6</v>
      </c>
      <c r="R682" s="32">
        <f t="shared" si="161"/>
        <v>4</v>
      </c>
      <c r="S682" s="32">
        <f t="shared" si="162"/>
        <v>4</v>
      </c>
      <c r="T682" s="32">
        <f t="shared" si="163"/>
        <v>2</v>
      </c>
      <c r="U682" s="32">
        <f t="shared" si="164"/>
        <v>2</v>
      </c>
      <c r="V682" s="32">
        <f t="shared" si="165"/>
        <v>2</v>
      </c>
      <c r="W682" s="32">
        <f t="shared" si="166"/>
        <v>2</v>
      </c>
      <c r="X682" s="32">
        <f t="shared" si="167"/>
        <v>2</v>
      </c>
      <c r="Y682" s="32">
        <f t="shared" si="168"/>
        <v>2</v>
      </c>
      <c r="Z682" s="32">
        <f t="shared" si="169"/>
        <v>2</v>
      </c>
      <c r="AA682" s="32">
        <f t="shared" si="170"/>
        <v>2</v>
      </c>
      <c r="AB682" s="32">
        <f t="shared" si="171"/>
        <v>2</v>
      </c>
      <c r="AD682" s="64"/>
      <c r="AE682" s="51"/>
      <c r="AF682" s="51"/>
      <c r="AG682" s="61"/>
      <c r="AH682" s="62"/>
      <c r="AI682" s="61"/>
      <c r="AJ682" s="62"/>
      <c r="AK682" s="61"/>
      <c r="AL682" s="62"/>
      <c r="AM682" s="60"/>
      <c r="AN682" s="60"/>
      <c r="AO682" s="60"/>
      <c r="AP682" s="60"/>
      <c r="AQ682" s="51"/>
      <c r="AT682" s="39" t="str">
        <f t="shared" si="172"/>
        <v/>
      </c>
      <c r="AU682" s="49" t="str">
        <f t="shared" si="178"/>
        <v/>
      </c>
      <c r="AV682" s="41">
        <f t="shared" ca="1" si="144"/>
        <v>256</v>
      </c>
      <c r="AW682" s="40">
        <f t="shared" ca="1" si="182"/>
        <v>1</v>
      </c>
      <c r="AX682" s="41">
        <f t="shared" ca="1" si="173"/>
        <v>0</v>
      </c>
      <c r="AY682" s="41">
        <f t="shared" ca="1" si="174"/>
        <v>0</v>
      </c>
      <c r="AZ682" s="42">
        <f t="shared" ca="1" si="175"/>
        <v>1</v>
      </c>
      <c r="BA682" s="47" t="str">
        <f t="shared" si="176"/>
        <v/>
      </c>
      <c r="BB682" s="47" t="e">
        <f t="shared" si="177"/>
        <v>#VALUE!</v>
      </c>
      <c r="BC682" s="47">
        <f t="shared" si="145"/>
        <v>0</v>
      </c>
      <c r="BD682" s="47">
        <f t="shared" si="146"/>
        <v>0</v>
      </c>
      <c r="BE682" s="47" t="e">
        <f t="shared" si="147"/>
        <v>#VALUE!</v>
      </c>
      <c r="BF682" s="47" t="e">
        <f t="shared" si="148"/>
        <v>#VALUE!</v>
      </c>
      <c r="BG682" s="47" t="e">
        <f t="shared" si="149"/>
        <v>#VALUE!</v>
      </c>
      <c r="BH682" s="47" t="e">
        <f>MATCH($BA682,NoteCommaRef!$B$4:$B$10,0)</f>
        <v>#N/A</v>
      </c>
      <c r="BI682" s="47">
        <f>MATCH($BK682,NoteCommaRef!$H$4:$H$1000,0)</f>
        <v>11</v>
      </c>
      <c r="BJ682" s="47">
        <f>MATCH($BL682,NoteCommaRef!$H$4:$H$1000,0)</f>
        <v>11</v>
      </c>
      <c r="BK682" s="47">
        <f t="shared" si="183"/>
        <v>1</v>
      </c>
      <c r="BL682" s="47">
        <f t="shared" si="184"/>
        <v>1</v>
      </c>
      <c r="BM682" s="48">
        <f ca="1">IF(ISNA($BH682),1,OFFSET(NoteCommaRef!$E$3,$BH682,0))</f>
        <v>1</v>
      </c>
      <c r="BN682" s="48">
        <f t="shared" si="185"/>
        <v>1</v>
      </c>
      <c r="BO682" s="48">
        <f t="shared" si="186"/>
        <v>1</v>
      </c>
      <c r="BP682" s="48">
        <f t="shared" si="187"/>
        <v>1</v>
      </c>
      <c r="BQ682" s="48">
        <f ca="1">IF(ISNA($BI682),1,OFFSET(NoteCommaRef!$K$3,$BI682,0))</f>
        <v>1</v>
      </c>
      <c r="BR682" s="48">
        <f ca="1">IF(ISNA($BJ682),1,OFFSET(NoteCommaRef!$K$3,$BJ682,0))</f>
        <v>1</v>
      </c>
    </row>
    <row r="683" spans="3:70" x14ac:dyDescent="0.2">
      <c r="C683" s="1" t="str">
        <f t="shared" si="158"/>
        <v/>
      </c>
      <c r="D683" s="1" t="str">
        <f t="shared" si="159"/>
        <v/>
      </c>
      <c r="E683" s="1" t="str">
        <f t="shared" si="150"/>
        <v/>
      </c>
      <c r="F683" s="32" t="str">
        <f t="shared" si="151"/>
        <v/>
      </c>
      <c r="G683" s="1" t="str">
        <f t="shared" si="152"/>
        <v/>
      </c>
      <c r="H683" s="1" t="str">
        <f t="shared" si="153"/>
        <v/>
      </c>
      <c r="I683" s="1" t="str">
        <f t="shared" si="154"/>
        <v/>
      </c>
      <c r="J683" s="1" t="str">
        <f t="shared" si="155"/>
        <v/>
      </c>
      <c r="K683" s="1" t="str">
        <f t="shared" si="156"/>
        <v/>
      </c>
      <c r="L683" s="1" t="str">
        <f ca="1">IF(COUNTBLANK($AO683),IF(COUNTBLANK($D683),"",OFFSET(ChannelSetup!$E$6,0,$D683-1)),$AO683)</f>
        <v/>
      </c>
      <c r="M683" s="1" t="str">
        <f ca="1">IF(COUNTBLANK($AP683),IF(COUNTBLANK($D683),"",OFFSET(ChannelSetup!$E$7,0,$D683-1)),$AP683)</f>
        <v/>
      </c>
      <c r="N683" s="1" t="str">
        <f ca="1">IF(COUNTBLANK($D683),"",IF(COUNTBLANK($AI683),OFFSET(ChannelSetup!$E$4,0,$D683-1),$AI683))</f>
        <v/>
      </c>
      <c r="O683" s="1" t="str">
        <f t="shared" si="157"/>
        <v/>
      </c>
      <c r="Q683" s="32">
        <f t="shared" si="160"/>
        <v>6</v>
      </c>
      <c r="R683" s="32">
        <f t="shared" si="161"/>
        <v>4</v>
      </c>
      <c r="S683" s="32">
        <f t="shared" si="162"/>
        <v>4</v>
      </c>
      <c r="T683" s="32">
        <f t="shared" si="163"/>
        <v>2</v>
      </c>
      <c r="U683" s="32">
        <f t="shared" si="164"/>
        <v>2</v>
      </c>
      <c r="V683" s="32">
        <f t="shared" si="165"/>
        <v>2</v>
      </c>
      <c r="W683" s="32">
        <f t="shared" si="166"/>
        <v>2</v>
      </c>
      <c r="X683" s="32">
        <f t="shared" si="167"/>
        <v>2</v>
      </c>
      <c r="Y683" s="32">
        <f t="shared" si="168"/>
        <v>2</v>
      </c>
      <c r="Z683" s="32">
        <f t="shared" si="169"/>
        <v>2</v>
      </c>
      <c r="AA683" s="32">
        <f t="shared" si="170"/>
        <v>2</v>
      </c>
      <c r="AB683" s="32">
        <f t="shared" si="171"/>
        <v>2</v>
      </c>
      <c r="AD683" s="64"/>
      <c r="AE683" s="51"/>
      <c r="AF683" s="51"/>
      <c r="AG683" s="61"/>
      <c r="AH683" s="62"/>
      <c r="AI683" s="61"/>
      <c r="AJ683" s="62"/>
      <c r="AK683" s="61"/>
      <c r="AL683" s="62"/>
      <c r="AM683" s="60"/>
      <c r="AN683" s="60"/>
      <c r="AO683" s="60"/>
      <c r="AP683" s="60"/>
      <c r="AQ683" s="51"/>
      <c r="AT683" s="39" t="str">
        <f t="shared" si="172"/>
        <v/>
      </c>
      <c r="AU683" s="49" t="str">
        <f t="shared" si="178"/>
        <v/>
      </c>
      <c r="AV683" s="41">
        <f t="shared" ca="1" si="144"/>
        <v>256</v>
      </c>
      <c r="AW683" s="40">
        <f t="shared" ca="1" si="182"/>
        <v>1</v>
      </c>
      <c r="AX683" s="41">
        <f t="shared" ca="1" si="173"/>
        <v>0</v>
      </c>
      <c r="AY683" s="41">
        <f t="shared" ca="1" si="174"/>
        <v>0</v>
      </c>
      <c r="AZ683" s="42">
        <f t="shared" ca="1" si="175"/>
        <v>1</v>
      </c>
      <c r="BA683" s="47" t="str">
        <f t="shared" si="176"/>
        <v/>
      </c>
      <c r="BB683" s="47" t="e">
        <f t="shared" si="177"/>
        <v>#VALUE!</v>
      </c>
      <c r="BC683" s="47">
        <f t="shared" si="145"/>
        <v>0</v>
      </c>
      <c r="BD683" s="47">
        <f t="shared" si="146"/>
        <v>0</v>
      </c>
      <c r="BE683" s="47" t="e">
        <f t="shared" si="147"/>
        <v>#VALUE!</v>
      </c>
      <c r="BF683" s="47" t="e">
        <f t="shared" si="148"/>
        <v>#VALUE!</v>
      </c>
      <c r="BG683" s="47" t="e">
        <f t="shared" si="149"/>
        <v>#VALUE!</v>
      </c>
      <c r="BH683" s="47" t="e">
        <f>MATCH($BA683,NoteCommaRef!$B$4:$B$10,0)</f>
        <v>#N/A</v>
      </c>
      <c r="BI683" s="47">
        <f>MATCH($BK683,NoteCommaRef!$H$4:$H$1000,0)</f>
        <v>11</v>
      </c>
      <c r="BJ683" s="47">
        <f>MATCH($BL683,NoteCommaRef!$H$4:$H$1000,0)</f>
        <v>11</v>
      </c>
      <c r="BK683" s="47">
        <f t="shared" si="183"/>
        <v>1</v>
      </c>
      <c r="BL683" s="47">
        <f t="shared" si="184"/>
        <v>1</v>
      </c>
      <c r="BM683" s="48">
        <f ca="1">IF(ISNA($BH683),1,OFFSET(NoteCommaRef!$E$3,$BH683,0))</f>
        <v>1</v>
      </c>
      <c r="BN683" s="48">
        <f t="shared" si="185"/>
        <v>1</v>
      </c>
      <c r="BO683" s="48">
        <f t="shared" si="186"/>
        <v>1</v>
      </c>
      <c r="BP683" s="48">
        <f t="shared" si="187"/>
        <v>1</v>
      </c>
      <c r="BQ683" s="48">
        <f ca="1">IF(ISNA($BI683),1,OFFSET(NoteCommaRef!$K$3,$BI683,0))</f>
        <v>1</v>
      </c>
      <c r="BR683" s="48">
        <f ca="1">IF(ISNA($BJ683),1,OFFSET(NoteCommaRef!$K$3,$BJ683,0))</f>
        <v>1</v>
      </c>
    </row>
    <row r="684" spans="3:70" x14ac:dyDescent="0.2">
      <c r="C684" s="1" t="str">
        <f t="shared" si="158"/>
        <v/>
      </c>
      <c r="D684" s="1" t="str">
        <f t="shared" si="159"/>
        <v/>
      </c>
      <c r="E684" s="1" t="str">
        <f t="shared" si="150"/>
        <v/>
      </c>
      <c r="F684" s="32" t="str">
        <f t="shared" si="151"/>
        <v/>
      </c>
      <c r="G684" s="1" t="str">
        <f t="shared" si="152"/>
        <v/>
      </c>
      <c r="H684" s="1" t="str">
        <f t="shared" si="153"/>
        <v/>
      </c>
      <c r="I684" s="1" t="str">
        <f t="shared" si="154"/>
        <v/>
      </c>
      <c r="J684" s="1" t="str">
        <f t="shared" si="155"/>
        <v/>
      </c>
      <c r="K684" s="1" t="str">
        <f t="shared" si="156"/>
        <v/>
      </c>
      <c r="L684" s="1" t="str">
        <f ca="1">IF(COUNTBLANK($AO684),IF(COUNTBLANK($D684),"",OFFSET(ChannelSetup!$E$6,0,$D684-1)),$AO684)</f>
        <v/>
      </c>
      <c r="M684" s="1" t="str">
        <f ca="1">IF(COUNTBLANK($AP684),IF(COUNTBLANK($D684),"",OFFSET(ChannelSetup!$E$7,0,$D684-1)),$AP684)</f>
        <v/>
      </c>
      <c r="N684" s="1" t="str">
        <f ca="1">IF(COUNTBLANK($D684),"",IF(COUNTBLANK($AI684),OFFSET(ChannelSetup!$E$4,0,$D684-1),$AI684))</f>
        <v/>
      </c>
      <c r="O684" s="1" t="str">
        <f t="shared" si="157"/>
        <v/>
      </c>
      <c r="Q684" s="32">
        <f t="shared" si="160"/>
        <v>6</v>
      </c>
      <c r="R684" s="32">
        <f t="shared" si="161"/>
        <v>4</v>
      </c>
      <c r="S684" s="32">
        <f t="shared" si="162"/>
        <v>4</v>
      </c>
      <c r="T684" s="32">
        <f t="shared" si="163"/>
        <v>2</v>
      </c>
      <c r="U684" s="32">
        <f t="shared" si="164"/>
        <v>2</v>
      </c>
      <c r="V684" s="32">
        <f t="shared" si="165"/>
        <v>2</v>
      </c>
      <c r="W684" s="32">
        <f t="shared" si="166"/>
        <v>2</v>
      </c>
      <c r="X684" s="32">
        <f t="shared" si="167"/>
        <v>2</v>
      </c>
      <c r="Y684" s="32">
        <f t="shared" si="168"/>
        <v>2</v>
      </c>
      <c r="Z684" s="32">
        <f t="shared" si="169"/>
        <v>2</v>
      </c>
      <c r="AA684" s="32">
        <f t="shared" si="170"/>
        <v>2</v>
      </c>
      <c r="AB684" s="32">
        <f t="shared" si="171"/>
        <v>2</v>
      </c>
      <c r="AD684" s="64"/>
      <c r="AE684" s="51"/>
      <c r="AF684" s="51"/>
      <c r="AG684" s="61"/>
      <c r="AH684" s="62"/>
      <c r="AI684" s="61"/>
      <c r="AJ684" s="62"/>
      <c r="AK684" s="61"/>
      <c r="AL684" s="62"/>
      <c r="AM684" s="60"/>
      <c r="AN684" s="60"/>
      <c r="AO684" s="60"/>
      <c r="AP684" s="60"/>
      <c r="AQ684" s="51"/>
      <c r="AT684" s="39" t="str">
        <f t="shared" si="172"/>
        <v/>
      </c>
      <c r="AU684" s="49" t="str">
        <f t="shared" si="178"/>
        <v/>
      </c>
      <c r="AV684" s="41">
        <f t="shared" ca="1" si="144"/>
        <v>256</v>
      </c>
      <c r="AW684" s="40">
        <f t="shared" ca="1" si="182"/>
        <v>1</v>
      </c>
      <c r="AX684" s="41">
        <f t="shared" ca="1" si="173"/>
        <v>0</v>
      </c>
      <c r="AY684" s="41">
        <f t="shared" ca="1" si="174"/>
        <v>0</v>
      </c>
      <c r="AZ684" s="42">
        <f t="shared" ca="1" si="175"/>
        <v>1</v>
      </c>
      <c r="BA684" s="47" t="str">
        <f t="shared" si="176"/>
        <v/>
      </c>
      <c r="BB684" s="47" t="e">
        <f t="shared" si="177"/>
        <v>#VALUE!</v>
      </c>
      <c r="BC684" s="47">
        <f t="shared" si="145"/>
        <v>0</v>
      </c>
      <c r="BD684" s="47">
        <f t="shared" si="146"/>
        <v>0</v>
      </c>
      <c r="BE684" s="47" t="e">
        <f t="shared" si="147"/>
        <v>#VALUE!</v>
      </c>
      <c r="BF684" s="47" t="e">
        <f t="shared" si="148"/>
        <v>#VALUE!</v>
      </c>
      <c r="BG684" s="47" t="e">
        <f t="shared" si="149"/>
        <v>#VALUE!</v>
      </c>
      <c r="BH684" s="47" t="e">
        <f>MATCH($BA684,NoteCommaRef!$B$4:$B$10,0)</f>
        <v>#N/A</v>
      </c>
      <c r="BI684" s="47">
        <f>MATCH($BK684,NoteCommaRef!$H$4:$H$1000,0)</f>
        <v>11</v>
      </c>
      <c r="BJ684" s="47">
        <f>MATCH($BL684,NoteCommaRef!$H$4:$H$1000,0)</f>
        <v>11</v>
      </c>
      <c r="BK684" s="47">
        <f t="shared" si="183"/>
        <v>1</v>
      </c>
      <c r="BL684" s="47">
        <f t="shared" si="184"/>
        <v>1</v>
      </c>
      <c r="BM684" s="48">
        <f ca="1">IF(ISNA($BH684),1,OFFSET(NoteCommaRef!$E$3,$BH684,0))</f>
        <v>1</v>
      </c>
      <c r="BN684" s="48">
        <f t="shared" si="185"/>
        <v>1</v>
      </c>
      <c r="BO684" s="48">
        <f t="shared" si="186"/>
        <v>1</v>
      </c>
      <c r="BP684" s="48">
        <f t="shared" si="187"/>
        <v>1</v>
      </c>
      <c r="BQ684" s="48">
        <f ca="1">IF(ISNA($BI684),1,OFFSET(NoteCommaRef!$K$3,$BI684,0))</f>
        <v>1</v>
      </c>
      <c r="BR684" s="48">
        <f ca="1">IF(ISNA($BJ684),1,OFFSET(NoteCommaRef!$K$3,$BJ684,0))</f>
        <v>1</v>
      </c>
    </row>
    <row r="685" spans="3:70" x14ac:dyDescent="0.2">
      <c r="C685" s="1" t="str">
        <f t="shared" si="158"/>
        <v/>
      </c>
      <c r="D685" s="1" t="str">
        <f t="shared" si="159"/>
        <v/>
      </c>
      <c r="E685" s="1" t="str">
        <f t="shared" si="150"/>
        <v/>
      </c>
      <c r="F685" s="32" t="str">
        <f t="shared" si="151"/>
        <v/>
      </c>
      <c r="G685" s="1" t="str">
        <f t="shared" si="152"/>
        <v/>
      </c>
      <c r="H685" s="1" t="str">
        <f t="shared" si="153"/>
        <v/>
      </c>
      <c r="I685" s="1" t="str">
        <f t="shared" si="154"/>
        <v/>
      </c>
      <c r="J685" s="1" t="str">
        <f t="shared" si="155"/>
        <v/>
      </c>
      <c r="K685" s="1" t="str">
        <f t="shared" si="156"/>
        <v/>
      </c>
      <c r="L685" s="1" t="str">
        <f ca="1">IF(COUNTBLANK($AO685),IF(COUNTBLANK($D685),"",OFFSET(ChannelSetup!$E$6,0,$D685-1)),$AO685)</f>
        <v/>
      </c>
      <c r="M685" s="1" t="str">
        <f ca="1">IF(COUNTBLANK($AP685),IF(COUNTBLANK($D685),"",OFFSET(ChannelSetup!$E$7,0,$D685-1)),$AP685)</f>
        <v/>
      </c>
      <c r="N685" s="1" t="str">
        <f ca="1">IF(COUNTBLANK($D685),"",IF(COUNTBLANK($AI685),OFFSET(ChannelSetup!$E$4,0,$D685-1),$AI685))</f>
        <v/>
      </c>
      <c r="O685" s="1" t="str">
        <f t="shared" si="157"/>
        <v/>
      </c>
      <c r="Q685" s="32">
        <f t="shared" si="160"/>
        <v>6</v>
      </c>
      <c r="R685" s="32">
        <f t="shared" si="161"/>
        <v>4</v>
      </c>
      <c r="S685" s="32">
        <f t="shared" si="162"/>
        <v>4</v>
      </c>
      <c r="T685" s="32">
        <f t="shared" si="163"/>
        <v>2</v>
      </c>
      <c r="U685" s="32">
        <f t="shared" si="164"/>
        <v>2</v>
      </c>
      <c r="V685" s="32">
        <f t="shared" si="165"/>
        <v>2</v>
      </c>
      <c r="W685" s="32">
        <f t="shared" si="166"/>
        <v>2</v>
      </c>
      <c r="X685" s="32">
        <f t="shared" si="167"/>
        <v>2</v>
      </c>
      <c r="Y685" s="32">
        <f t="shared" si="168"/>
        <v>2</v>
      </c>
      <c r="Z685" s="32">
        <f t="shared" si="169"/>
        <v>2</v>
      </c>
      <c r="AA685" s="32">
        <f t="shared" si="170"/>
        <v>2</v>
      </c>
      <c r="AB685" s="32">
        <f t="shared" si="171"/>
        <v>2</v>
      </c>
      <c r="AD685" s="64"/>
      <c r="AE685" s="51"/>
      <c r="AF685" s="51"/>
      <c r="AG685" s="61"/>
      <c r="AH685" s="62"/>
      <c r="AI685" s="61"/>
      <c r="AJ685" s="62"/>
      <c r="AK685" s="61"/>
      <c r="AL685" s="62"/>
      <c r="AM685" s="60"/>
      <c r="AN685" s="60"/>
      <c r="AO685" s="60"/>
      <c r="AP685" s="60"/>
      <c r="AQ685" s="51"/>
      <c r="AT685" s="39" t="str">
        <f t="shared" si="172"/>
        <v/>
      </c>
      <c r="AU685" s="49" t="str">
        <f t="shared" si="178"/>
        <v/>
      </c>
      <c r="AV685" s="41">
        <f t="shared" ca="1" si="144"/>
        <v>256</v>
      </c>
      <c r="AW685" s="40">
        <f t="shared" ca="1" si="182"/>
        <v>1</v>
      </c>
      <c r="AX685" s="41">
        <f t="shared" ca="1" si="173"/>
        <v>0</v>
      </c>
      <c r="AY685" s="41">
        <f t="shared" ca="1" si="174"/>
        <v>0</v>
      </c>
      <c r="AZ685" s="42">
        <f t="shared" ca="1" si="175"/>
        <v>1</v>
      </c>
      <c r="BA685" s="47" t="str">
        <f t="shared" si="176"/>
        <v/>
      </c>
      <c r="BB685" s="47" t="e">
        <f t="shared" si="177"/>
        <v>#VALUE!</v>
      </c>
      <c r="BC685" s="47">
        <f t="shared" si="145"/>
        <v>0</v>
      </c>
      <c r="BD685" s="47">
        <f t="shared" si="146"/>
        <v>0</v>
      </c>
      <c r="BE685" s="47" t="e">
        <f t="shared" si="147"/>
        <v>#VALUE!</v>
      </c>
      <c r="BF685" s="47" t="e">
        <f t="shared" si="148"/>
        <v>#VALUE!</v>
      </c>
      <c r="BG685" s="47" t="e">
        <f t="shared" si="149"/>
        <v>#VALUE!</v>
      </c>
      <c r="BH685" s="47" t="e">
        <f>MATCH($BA685,NoteCommaRef!$B$4:$B$10,0)</f>
        <v>#N/A</v>
      </c>
      <c r="BI685" s="47">
        <f>MATCH($BK685,NoteCommaRef!$H$4:$H$1000,0)</f>
        <v>11</v>
      </c>
      <c r="BJ685" s="47">
        <f>MATCH($BL685,NoteCommaRef!$H$4:$H$1000,0)</f>
        <v>11</v>
      </c>
      <c r="BK685" s="47">
        <f t="shared" si="183"/>
        <v>1</v>
      </c>
      <c r="BL685" s="47">
        <f t="shared" si="184"/>
        <v>1</v>
      </c>
      <c r="BM685" s="48">
        <f ca="1">IF(ISNA($BH685),1,OFFSET(NoteCommaRef!$E$3,$BH685,0))</f>
        <v>1</v>
      </c>
      <c r="BN685" s="48">
        <f t="shared" si="185"/>
        <v>1</v>
      </c>
      <c r="BO685" s="48">
        <f t="shared" si="186"/>
        <v>1</v>
      </c>
      <c r="BP685" s="48">
        <f t="shared" si="187"/>
        <v>1</v>
      </c>
      <c r="BQ685" s="48">
        <f ca="1">IF(ISNA($BI685),1,OFFSET(NoteCommaRef!$K$3,$BI685,0))</f>
        <v>1</v>
      </c>
      <c r="BR685" s="48">
        <f ca="1">IF(ISNA($BJ685),1,OFFSET(NoteCommaRef!$K$3,$BJ685,0))</f>
        <v>1</v>
      </c>
    </row>
    <row r="686" spans="3:70" x14ac:dyDescent="0.2">
      <c r="C686" s="1" t="str">
        <f t="shared" si="158"/>
        <v/>
      </c>
      <c r="D686" s="1" t="str">
        <f t="shared" si="159"/>
        <v/>
      </c>
      <c r="E686" s="1" t="str">
        <f t="shared" si="150"/>
        <v/>
      </c>
      <c r="F686" s="32" t="str">
        <f t="shared" si="151"/>
        <v/>
      </c>
      <c r="G686" s="1" t="str">
        <f t="shared" si="152"/>
        <v/>
      </c>
      <c r="H686" s="1" t="str">
        <f t="shared" si="153"/>
        <v/>
      </c>
      <c r="I686" s="1" t="str">
        <f t="shared" si="154"/>
        <v/>
      </c>
      <c r="J686" s="1" t="str">
        <f t="shared" si="155"/>
        <v/>
      </c>
      <c r="K686" s="1" t="str">
        <f t="shared" si="156"/>
        <v/>
      </c>
      <c r="L686" s="1" t="str">
        <f ca="1">IF(COUNTBLANK($AO686),IF(COUNTBLANK($D686),"",OFFSET(ChannelSetup!$E$6,0,$D686-1)),$AO686)</f>
        <v/>
      </c>
      <c r="M686" s="1" t="str">
        <f ca="1">IF(COUNTBLANK($AP686),IF(COUNTBLANK($D686),"",OFFSET(ChannelSetup!$E$7,0,$D686-1)),$AP686)</f>
        <v/>
      </c>
      <c r="N686" s="1" t="str">
        <f ca="1">IF(COUNTBLANK($D686),"",IF(COUNTBLANK($AI686),OFFSET(ChannelSetup!$E$4,0,$D686-1),$AI686))</f>
        <v/>
      </c>
      <c r="O686" s="1" t="str">
        <f t="shared" si="157"/>
        <v/>
      </c>
      <c r="Q686" s="32">
        <f t="shared" si="160"/>
        <v>6</v>
      </c>
      <c r="R686" s="32">
        <f t="shared" si="161"/>
        <v>4</v>
      </c>
      <c r="S686" s="32">
        <f t="shared" si="162"/>
        <v>4</v>
      </c>
      <c r="T686" s="32">
        <f t="shared" si="163"/>
        <v>2</v>
      </c>
      <c r="U686" s="32">
        <f t="shared" si="164"/>
        <v>2</v>
      </c>
      <c r="V686" s="32">
        <f t="shared" si="165"/>
        <v>2</v>
      </c>
      <c r="W686" s="32">
        <f t="shared" si="166"/>
        <v>2</v>
      </c>
      <c r="X686" s="32">
        <f t="shared" si="167"/>
        <v>2</v>
      </c>
      <c r="Y686" s="32">
        <f t="shared" si="168"/>
        <v>2</v>
      </c>
      <c r="Z686" s="32">
        <f t="shared" si="169"/>
        <v>2</v>
      </c>
      <c r="AA686" s="32">
        <f t="shared" si="170"/>
        <v>2</v>
      </c>
      <c r="AB686" s="32">
        <f t="shared" si="171"/>
        <v>2</v>
      </c>
      <c r="AD686" s="64"/>
      <c r="AE686" s="51"/>
      <c r="AF686" s="51"/>
      <c r="AG686" s="61"/>
      <c r="AH686" s="62"/>
      <c r="AI686" s="61"/>
      <c r="AJ686" s="62"/>
      <c r="AK686" s="61"/>
      <c r="AL686" s="62"/>
      <c r="AM686" s="60"/>
      <c r="AN686" s="60"/>
      <c r="AO686" s="60"/>
      <c r="AP686" s="60"/>
      <c r="AQ686" s="51"/>
      <c r="AT686" s="39" t="str">
        <f t="shared" si="172"/>
        <v/>
      </c>
      <c r="AU686" s="49" t="str">
        <f t="shared" si="178"/>
        <v/>
      </c>
      <c r="AV686" s="41">
        <f t="shared" ca="1" si="144"/>
        <v>256</v>
      </c>
      <c r="AW686" s="40">
        <f t="shared" ca="1" si="182"/>
        <v>1</v>
      </c>
      <c r="AX686" s="41">
        <f t="shared" ca="1" si="173"/>
        <v>0</v>
      </c>
      <c r="AY686" s="41">
        <f t="shared" ca="1" si="174"/>
        <v>0</v>
      </c>
      <c r="AZ686" s="42">
        <f t="shared" ca="1" si="175"/>
        <v>1</v>
      </c>
      <c r="BA686" s="47" t="str">
        <f t="shared" si="176"/>
        <v/>
      </c>
      <c r="BB686" s="47" t="e">
        <f t="shared" si="177"/>
        <v>#VALUE!</v>
      </c>
      <c r="BC686" s="47">
        <f t="shared" si="145"/>
        <v>0</v>
      </c>
      <c r="BD686" s="47">
        <f t="shared" si="146"/>
        <v>0</v>
      </c>
      <c r="BE686" s="47" t="e">
        <f t="shared" si="147"/>
        <v>#VALUE!</v>
      </c>
      <c r="BF686" s="47" t="e">
        <f t="shared" si="148"/>
        <v>#VALUE!</v>
      </c>
      <c r="BG686" s="47" t="e">
        <f t="shared" si="149"/>
        <v>#VALUE!</v>
      </c>
      <c r="BH686" s="47" t="e">
        <f>MATCH($BA686,NoteCommaRef!$B$4:$B$10,0)</f>
        <v>#N/A</v>
      </c>
      <c r="BI686" s="47">
        <f>MATCH($BK686,NoteCommaRef!$H$4:$H$1000,0)</f>
        <v>11</v>
      </c>
      <c r="BJ686" s="47">
        <f>MATCH($BL686,NoteCommaRef!$H$4:$H$1000,0)</f>
        <v>11</v>
      </c>
      <c r="BK686" s="47">
        <f t="shared" si="183"/>
        <v>1</v>
      </c>
      <c r="BL686" s="47">
        <f t="shared" si="184"/>
        <v>1</v>
      </c>
      <c r="BM686" s="48">
        <f ca="1">IF(ISNA($BH686),1,OFFSET(NoteCommaRef!$E$3,$BH686,0))</f>
        <v>1</v>
      </c>
      <c r="BN686" s="48">
        <f t="shared" si="185"/>
        <v>1</v>
      </c>
      <c r="BO686" s="48">
        <f t="shared" si="186"/>
        <v>1</v>
      </c>
      <c r="BP686" s="48">
        <f t="shared" si="187"/>
        <v>1</v>
      </c>
      <c r="BQ686" s="48">
        <f ca="1">IF(ISNA($BI686),1,OFFSET(NoteCommaRef!$K$3,$BI686,0))</f>
        <v>1</v>
      </c>
      <c r="BR686" s="48">
        <f ca="1">IF(ISNA($BJ686),1,OFFSET(NoteCommaRef!$K$3,$BJ686,0))</f>
        <v>1</v>
      </c>
    </row>
    <row r="687" spans="3:70" x14ac:dyDescent="0.2">
      <c r="C687" s="1" t="str">
        <f t="shared" si="158"/>
        <v/>
      </c>
      <c r="D687" s="1" t="str">
        <f t="shared" si="159"/>
        <v/>
      </c>
      <c r="E687" s="1" t="str">
        <f t="shared" si="150"/>
        <v/>
      </c>
      <c r="F687" s="32" t="str">
        <f t="shared" si="151"/>
        <v/>
      </c>
      <c r="G687" s="1" t="str">
        <f t="shared" si="152"/>
        <v/>
      </c>
      <c r="H687" s="1" t="str">
        <f t="shared" si="153"/>
        <v/>
      </c>
      <c r="I687" s="1" t="str">
        <f t="shared" si="154"/>
        <v/>
      </c>
      <c r="J687" s="1" t="str">
        <f t="shared" si="155"/>
        <v/>
      </c>
      <c r="K687" s="1" t="str">
        <f t="shared" si="156"/>
        <v/>
      </c>
      <c r="L687" s="1" t="str">
        <f ca="1">IF(COUNTBLANK($AO687),IF(COUNTBLANK($D687),"",OFFSET(ChannelSetup!$E$6,0,$D687-1)),$AO687)</f>
        <v/>
      </c>
      <c r="M687" s="1" t="str">
        <f ca="1">IF(COUNTBLANK($AP687),IF(COUNTBLANK($D687),"",OFFSET(ChannelSetup!$E$7,0,$D687-1)),$AP687)</f>
        <v/>
      </c>
      <c r="N687" s="1" t="str">
        <f ca="1">IF(COUNTBLANK($D687),"",IF(COUNTBLANK($AI687),OFFSET(ChannelSetup!$E$4,0,$D687-1),$AI687))</f>
        <v/>
      </c>
      <c r="O687" s="1" t="str">
        <f t="shared" si="157"/>
        <v/>
      </c>
      <c r="Q687" s="32">
        <f t="shared" si="160"/>
        <v>6</v>
      </c>
      <c r="R687" s="32">
        <f t="shared" si="161"/>
        <v>4</v>
      </c>
      <c r="S687" s="32">
        <f t="shared" si="162"/>
        <v>4</v>
      </c>
      <c r="T687" s="32">
        <f t="shared" si="163"/>
        <v>2</v>
      </c>
      <c r="U687" s="32">
        <f t="shared" si="164"/>
        <v>2</v>
      </c>
      <c r="V687" s="32">
        <f t="shared" si="165"/>
        <v>2</v>
      </c>
      <c r="W687" s="32">
        <f t="shared" si="166"/>
        <v>2</v>
      </c>
      <c r="X687" s="32">
        <f t="shared" si="167"/>
        <v>2</v>
      </c>
      <c r="Y687" s="32">
        <f t="shared" si="168"/>
        <v>2</v>
      </c>
      <c r="Z687" s="32">
        <f t="shared" si="169"/>
        <v>2</v>
      </c>
      <c r="AA687" s="32">
        <f t="shared" si="170"/>
        <v>2</v>
      </c>
      <c r="AB687" s="32">
        <f t="shared" si="171"/>
        <v>2</v>
      </c>
      <c r="AD687" s="64"/>
      <c r="AE687" s="51"/>
      <c r="AF687" s="51"/>
      <c r="AG687" s="61"/>
      <c r="AH687" s="62"/>
      <c r="AI687" s="61"/>
      <c r="AJ687" s="62"/>
      <c r="AK687" s="61"/>
      <c r="AL687" s="62"/>
      <c r="AM687" s="60"/>
      <c r="AN687" s="60"/>
      <c r="AO687" s="60"/>
      <c r="AP687" s="60"/>
      <c r="AQ687" s="51"/>
      <c r="AT687" s="39" t="str">
        <f t="shared" si="172"/>
        <v/>
      </c>
      <c r="AU687" s="49" t="str">
        <f t="shared" si="178"/>
        <v/>
      </c>
      <c r="AV687" s="41">
        <f t="shared" ca="1" si="144"/>
        <v>256</v>
      </c>
      <c r="AW687" s="40">
        <f t="shared" ca="1" si="182"/>
        <v>1</v>
      </c>
      <c r="AX687" s="41">
        <f t="shared" ca="1" si="173"/>
        <v>0</v>
      </c>
      <c r="AY687" s="41">
        <f t="shared" ca="1" si="174"/>
        <v>0</v>
      </c>
      <c r="AZ687" s="42">
        <f t="shared" ca="1" si="175"/>
        <v>1</v>
      </c>
      <c r="BA687" s="47" t="str">
        <f t="shared" si="176"/>
        <v/>
      </c>
      <c r="BB687" s="47" t="e">
        <f t="shared" si="177"/>
        <v>#VALUE!</v>
      </c>
      <c r="BC687" s="47">
        <f t="shared" si="145"/>
        <v>0</v>
      </c>
      <c r="BD687" s="47">
        <f t="shared" si="146"/>
        <v>0</v>
      </c>
      <c r="BE687" s="47" t="e">
        <f t="shared" si="147"/>
        <v>#VALUE!</v>
      </c>
      <c r="BF687" s="47" t="e">
        <f t="shared" si="148"/>
        <v>#VALUE!</v>
      </c>
      <c r="BG687" s="47" t="e">
        <f t="shared" si="149"/>
        <v>#VALUE!</v>
      </c>
      <c r="BH687" s="47" t="e">
        <f>MATCH($BA687,NoteCommaRef!$B$4:$B$10,0)</f>
        <v>#N/A</v>
      </c>
      <c r="BI687" s="47">
        <f>MATCH($BK687,NoteCommaRef!$H$4:$H$1000,0)</f>
        <v>11</v>
      </c>
      <c r="BJ687" s="47">
        <f>MATCH($BL687,NoteCommaRef!$H$4:$H$1000,0)</f>
        <v>11</v>
      </c>
      <c r="BK687" s="47">
        <f t="shared" si="183"/>
        <v>1</v>
      </c>
      <c r="BL687" s="47">
        <f t="shared" si="184"/>
        <v>1</v>
      </c>
      <c r="BM687" s="48">
        <f ca="1">IF(ISNA($BH687),1,OFFSET(NoteCommaRef!$E$3,$BH687,0))</f>
        <v>1</v>
      </c>
      <c r="BN687" s="48">
        <f t="shared" si="185"/>
        <v>1</v>
      </c>
      <c r="BO687" s="48">
        <f t="shared" si="186"/>
        <v>1</v>
      </c>
      <c r="BP687" s="48">
        <f t="shared" si="187"/>
        <v>1</v>
      </c>
      <c r="BQ687" s="48">
        <f ca="1">IF(ISNA($BI687),1,OFFSET(NoteCommaRef!$K$3,$BI687,0))</f>
        <v>1</v>
      </c>
      <c r="BR687" s="48">
        <f ca="1">IF(ISNA($BJ687),1,OFFSET(NoteCommaRef!$K$3,$BJ687,0))</f>
        <v>1</v>
      </c>
    </row>
    <row r="688" spans="3:70" x14ac:dyDescent="0.2">
      <c r="C688" s="1" t="str">
        <f t="shared" si="158"/>
        <v/>
      </c>
      <c r="D688" s="1" t="str">
        <f t="shared" si="159"/>
        <v/>
      </c>
      <c r="E688" s="1" t="str">
        <f t="shared" si="150"/>
        <v/>
      </c>
      <c r="F688" s="32" t="str">
        <f t="shared" si="151"/>
        <v/>
      </c>
      <c r="G688" s="1" t="str">
        <f t="shared" si="152"/>
        <v/>
      </c>
      <c r="H688" s="1" t="str">
        <f t="shared" si="153"/>
        <v/>
      </c>
      <c r="I688" s="1" t="str">
        <f t="shared" si="154"/>
        <v/>
      </c>
      <c r="J688" s="1" t="str">
        <f t="shared" si="155"/>
        <v/>
      </c>
      <c r="K688" s="1" t="str">
        <f t="shared" si="156"/>
        <v/>
      </c>
      <c r="L688" s="1" t="str">
        <f ca="1">IF(COUNTBLANK($AO688),IF(COUNTBLANK($D688),"",OFFSET(ChannelSetup!$E$6,0,$D688-1)),$AO688)</f>
        <v/>
      </c>
      <c r="M688" s="1" t="str">
        <f ca="1">IF(COUNTBLANK($AP688),IF(COUNTBLANK($D688),"",OFFSET(ChannelSetup!$E$7,0,$D688-1)),$AP688)</f>
        <v/>
      </c>
      <c r="N688" s="1" t="str">
        <f ca="1">IF(COUNTBLANK($D688),"",IF(COUNTBLANK($AI688),OFFSET(ChannelSetup!$E$4,0,$D688-1),$AI688))</f>
        <v/>
      </c>
      <c r="O688" s="1" t="str">
        <f t="shared" si="157"/>
        <v/>
      </c>
      <c r="Q688" s="32">
        <f t="shared" si="160"/>
        <v>6</v>
      </c>
      <c r="R688" s="32">
        <f t="shared" si="161"/>
        <v>4</v>
      </c>
      <c r="S688" s="32">
        <f t="shared" si="162"/>
        <v>4</v>
      </c>
      <c r="T688" s="32">
        <f t="shared" si="163"/>
        <v>2</v>
      </c>
      <c r="U688" s="32">
        <f t="shared" si="164"/>
        <v>2</v>
      </c>
      <c r="V688" s="32">
        <f t="shared" si="165"/>
        <v>2</v>
      </c>
      <c r="W688" s="32">
        <f t="shared" si="166"/>
        <v>2</v>
      </c>
      <c r="X688" s="32">
        <f t="shared" si="167"/>
        <v>2</v>
      </c>
      <c r="Y688" s="32">
        <f t="shared" si="168"/>
        <v>2</v>
      </c>
      <c r="Z688" s="32">
        <f t="shared" si="169"/>
        <v>2</v>
      </c>
      <c r="AA688" s="32">
        <f t="shared" si="170"/>
        <v>2</v>
      </c>
      <c r="AB688" s="32">
        <f t="shared" si="171"/>
        <v>2</v>
      </c>
      <c r="AD688" s="64"/>
      <c r="AE688" s="51"/>
      <c r="AF688" s="51"/>
      <c r="AG688" s="61"/>
      <c r="AH688" s="62"/>
      <c r="AI688" s="61"/>
      <c r="AJ688" s="62"/>
      <c r="AK688" s="61"/>
      <c r="AL688" s="62"/>
      <c r="AM688" s="60"/>
      <c r="AN688" s="60"/>
      <c r="AO688" s="60"/>
      <c r="AP688" s="60"/>
      <c r="AQ688" s="51"/>
      <c r="AT688" s="39" t="str">
        <f t="shared" si="172"/>
        <v/>
      </c>
      <c r="AU688" s="49" t="str">
        <f t="shared" si="178"/>
        <v/>
      </c>
      <c r="AV688" s="41">
        <f t="shared" ca="1" si="144"/>
        <v>256</v>
      </c>
      <c r="AW688" s="40">
        <f t="shared" ca="1" si="182"/>
        <v>1</v>
      </c>
      <c r="AX688" s="41">
        <f t="shared" ca="1" si="173"/>
        <v>0</v>
      </c>
      <c r="AY688" s="41">
        <f t="shared" ca="1" si="174"/>
        <v>0</v>
      </c>
      <c r="AZ688" s="42">
        <f t="shared" ca="1" si="175"/>
        <v>1</v>
      </c>
      <c r="BA688" s="47" t="str">
        <f t="shared" si="176"/>
        <v/>
      </c>
      <c r="BB688" s="47" t="e">
        <f t="shared" si="177"/>
        <v>#VALUE!</v>
      </c>
      <c r="BC688" s="47">
        <f t="shared" si="145"/>
        <v>0</v>
      </c>
      <c r="BD688" s="47">
        <f t="shared" si="146"/>
        <v>0</v>
      </c>
      <c r="BE688" s="47" t="e">
        <f t="shared" si="147"/>
        <v>#VALUE!</v>
      </c>
      <c r="BF688" s="47" t="e">
        <f t="shared" si="148"/>
        <v>#VALUE!</v>
      </c>
      <c r="BG688" s="47" t="e">
        <f t="shared" si="149"/>
        <v>#VALUE!</v>
      </c>
      <c r="BH688" s="47" t="e">
        <f>MATCH($BA688,NoteCommaRef!$B$4:$B$10,0)</f>
        <v>#N/A</v>
      </c>
      <c r="BI688" s="47">
        <f>MATCH($BK688,NoteCommaRef!$H$4:$H$1000,0)</f>
        <v>11</v>
      </c>
      <c r="BJ688" s="47">
        <f>MATCH($BL688,NoteCommaRef!$H$4:$H$1000,0)</f>
        <v>11</v>
      </c>
      <c r="BK688" s="47">
        <f t="shared" si="183"/>
        <v>1</v>
      </c>
      <c r="BL688" s="47">
        <f t="shared" si="184"/>
        <v>1</v>
      </c>
      <c r="BM688" s="48">
        <f ca="1">IF(ISNA($BH688),1,OFFSET(NoteCommaRef!$E$3,$BH688,0))</f>
        <v>1</v>
      </c>
      <c r="BN688" s="48">
        <f t="shared" si="185"/>
        <v>1</v>
      </c>
      <c r="BO688" s="48">
        <f t="shared" si="186"/>
        <v>1</v>
      </c>
      <c r="BP688" s="48">
        <f t="shared" si="187"/>
        <v>1</v>
      </c>
      <c r="BQ688" s="48">
        <f ca="1">IF(ISNA($BI688),1,OFFSET(NoteCommaRef!$K$3,$BI688,0))</f>
        <v>1</v>
      </c>
      <c r="BR688" s="48">
        <f ca="1">IF(ISNA($BJ688),1,OFFSET(NoteCommaRef!$K$3,$BJ688,0))</f>
        <v>1</v>
      </c>
    </row>
    <row r="689" spans="3:70" x14ac:dyDescent="0.2">
      <c r="C689" s="1" t="str">
        <f t="shared" si="158"/>
        <v/>
      </c>
      <c r="D689" s="1" t="str">
        <f t="shared" si="159"/>
        <v/>
      </c>
      <c r="E689" s="1" t="str">
        <f t="shared" si="150"/>
        <v/>
      </c>
      <c r="F689" s="32" t="str">
        <f t="shared" si="151"/>
        <v/>
      </c>
      <c r="G689" s="1" t="str">
        <f t="shared" si="152"/>
        <v/>
      </c>
      <c r="H689" s="1" t="str">
        <f t="shared" si="153"/>
        <v/>
      </c>
      <c r="I689" s="1" t="str">
        <f t="shared" si="154"/>
        <v/>
      </c>
      <c r="J689" s="1" t="str">
        <f t="shared" si="155"/>
        <v/>
      </c>
      <c r="K689" s="1" t="str">
        <f t="shared" si="156"/>
        <v/>
      </c>
      <c r="L689" s="1" t="str">
        <f ca="1">IF(COUNTBLANK($AO689),IF(COUNTBLANK($D689),"",OFFSET(ChannelSetup!$E$6,0,$D689-1)),$AO689)</f>
        <v/>
      </c>
      <c r="M689" s="1" t="str">
        <f ca="1">IF(COUNTBLANK($AP689),IF(COUNTBLANK($D689),"",OFFSET(ChannelSetup!$E$7,0,$D689-1)),$AP689)</f>
        <v/>
      </c>
      <c r="N689" s="1" t="str">
        <f ca="1">IF(COUNTBLANK($D689),"",IF(COUNTBLANK($AI689),OFFSET(ChannelSetup!$E$4,0,$D689-1),$AI689))</f>
        <v/>
      </c>
      <c r="O689" s="1" t="str">
        <f t="shared" si="157"/>
        <v/>
      </c>
      <c r="Q689" s="32">
        <f t="shared" si="160"/>
        <v>6</v>
      </c>
      <c r="R689" s="32">
        <f t="shared" si="161"/>
        <v>4</v>
      </c>
      <c r="S689" s="32">
        <f t="shared" si="162"/>
        <v>4</v>
      </c>
      <c r="T689" s="32">
        <f t="shared" si="163"/>
        <v>2</v>
      </c>
      <c r="U689" s="32">
        <f t="shared" si="164"/>
        <v>2</v>
      </c>
      <c r="V689" s="32">
        <f t="shared" si="165"/>
        <v>2</v>
      </c>
      <c r="W689" s="32">
        <f t="shared" si="166"/>
        <v>2</v>
      </c>
      <c r="X689" s="32">
        <f t="shared" si="167"/>
        <v>2</v>
      </c>
      <c r="Y689" s="32">
        <f t="shared" si="168"/>
        <v>2</v>
      </c>
      <c r="Z689" s="32">
        <f t="shared" si="169"/>
        <v>2</v>
      </c>
      <c r="AA689" s="32">
        <f t="shared" si="170"/>
        <v>2</v>
      </c>
      <c r="AB689" s="32">
        <f t="shared" si="171"/>
        <v>2</v>
      </c>
      <c r="AD689" s="64"/>
      <c r="AE689" s="51"/>
      <c r="AF689" s="51"/>
      <c r="AG689" s="61"/>
      <c r="AH689" s="62"/>
      <c r="AI689" s="61"/>
      <c r="AJ689" s="62"/>
      <c r="AK689" s="61"/>
      <c r="AL689" s="62"/>
      <c r="AM689" s="60"/>
      <c r="AN689" s="60"/>
      <c r="AO689" s="60"/>
      <c r="AP689" s="60"/>
      <c r="AQ689" s="51"/>
      <c r="AT689" s="39" t="str">
        <f t="shared" si="172"/>
        <v/>
      </c>
      <c r="AU689" s="49" t="str">
        <f t="shared" si="178"/>
        <v/>
      </c>
      <c r="AV689" s="41">
        <f t="shared" ca="1" si="144"/>
        <v>256</v>
      </c>
      <c r="AW689" s="40">
        <f t="shared" ca="1" si="182"/>
        <v>1</v>
      </c>
      <c r="AX689" s="41">
        <f t="shared" ca="1" si="173"/>
        <v>0</v>
      </c>
      <c r="AY689" s="41">
        <f t="shared" ca="1" si="174"/>
        <v>0</v>
      </c>
      <c r="AZ689" s="42">
        <f t="shared" ca="1" si="175"/>
        <v>1</v>
      </c>
      <c r="BA689" s="47" t="str">
        <f t="shared" si="176"/>
        <v/>
      </c>
      <c r="BB689" s="47" t="e">
        <f t="shared" si="177"/>
        <v>#VALUE!</v>
      </c>
      <c r="BC689" s="47">
        <f t="shared" si="145"/>
        <v>0</v>
      </c>
      <c r="BD689" s="47">
        <f t="shared" si="146"/>
        <v>0</v>
      </c>
      <c r="BE689" s="47" t="e">
        <f t="shared" si="147"/>
        <v>#VALUE!</v>
      </c>
      <c r="BF689" s="47" t="e">
        <f t="shared" si="148"/>
        <v>#VALUE!</v>
      </c>
      <c r="BG689" s="47" t="e">
        <f t="shared" si="149"/>
        <v>#VALUE!</v>
      </c>
      <c r="BH689" s="47" t="e">
        <f>MATCH($BA689,NoteCommaRef!$B$4:$B$10,0)</f>
        <v>#N/A</v>
      </c>
      <c r="BI689" s="47">
        <f>MATCH($BK689,NoteCommaRef!$H$4:$H$1000,0)</f>
        <v>11</v>
      </c>
      <c r="BJ689" s="47">
        <f>MATCH($BL689,NoteCommaRef!$H$4:$H$1000,0)</f>
        <v>11</v>
      </c>
      <c r="BK689" s="47">
        <f t="shared" si="183"/>
        <v>1</v>
      </c>
      <c r="BL689" s="47">
        <f t="shared" si="184"/>
        <v>1</v>
      </c>
      <c r="BM689" s="48">
        <f ca="1">IF(ISNA($BH689),1,OFFSET(NoteCommaRef!$E$3,$BH689,0))</f>
        <v>1</v>
      </c>
      <c r="BN689" s="48">
        <f t="shared" si="185"/>
        <v>1</v>
      </c>
      <c r="BO689" s="48">
        <f t="shared" si="186"/>
        <v>1</v>
      </c>
      <c r="BP689" s="48">
        <f t="shared" si="187"/>
        <v>1</v>
      </c>
      <c r="BQ689" s="48">
        <f ca="1">IF(ISNA($BI689),1,OFFSET(NoteCommaRef!$K$3,$BI689,0))</f>
        <v>1</v>
      </c>
      <c r="BR689" s="48">
        <f ca="1">IF(ISNA($BJ689),1,OFFSET(NoteCommaRef!$K$3,$BJ689,0))</f>
        <v>1</v>
      </c>
    </row>
    <row r="690" spans="3:70" x14ac:dyDescent="0.2">
      <c r="C690" s="1" t="str">
        <f t="shared" si="158"/>
        <v/>
      </c>
      <c r="D690" s="1" t="str">
        <f t="shared" si="159"/>
        <v/>
      </c>
      <c r="E690" s="1" t="str">
        <f t="shared" si="150"/>
        <v/>
      </c>
      <c r="F690" s="32" t="str">
        <f t="shared" si="151"/>
        <v/>
      </c>
      <c r="G690" s="1" t="str">
        <f t="shared" si="152"/>
        <v/>
      </c>
      <c r="H690" s="1" t="str">
        <f t="shared" si="153"/>
        <v/>
      </c>
      <c r="I690" s="1" t="str">
        <f t="shared" si="154"/>
        <v/>
      </c>
      <c r="J690" s="1" t="str">
        <f t="shared" si="155"/>
        <v/>
      </c>
      <c r="K690" s="1" t="str">
        <f t="shared" si="156"/>
        <v/>
      </c>
      <c r="L690" s="1" t="str">
        <f ca="1">IF(COUNTBLANK($AO690),IF(COUNTBLANK($D690),"",OFFSET(ChannelSetup!$E$6,0,$D690-1)),$AO690)</f>
        <v/>
      </c>
      <c r="M690" s="1" t="str">
        <f ca="1">IF(COUNTBLANK($AP690),IF(COUNTBLANK($D690),"",OFFSET(ChannelSetup!$E$7,0,$D690-1)),$AP690)</f>
        <v/>
      </c>
      <c r="N690" s="1" t="str">
        <f ca="1">IF(COUNTBLANK($D690),"",IF(COUNTBLANK($AI690),OFFSET(ChannelSetup!$E$4,0,$D690-1),$AI690))</f>
        <v/>
      </c>
      <c r="O690" s="1" t="str">
        <f t="shared" si="157"/>
        <v/>
      </c>
      <c r="Q690" s="32">
        <f t="shared" si="160"/>
        <v>6</v>
      </c>
      <c r="R690" s="32">
        <f t="shared" si="161"/>
        <v>4</v>
      </c>
      <c r="S690" s="32">
        <f t="shared" si="162"/>
        <v>4</v>
      </c>
      <c r="T690" s="32">
        <f t="shared" si="163"/>
        <v>2</v>
      </c>
      <c r="U690" s="32">
        <f t="shared" si="164"/>
        <v>2</v>
      </c>
      <c r="V690" s="32">
        <f t="shared" si="165"/>
        <v>2</v>
      </c>
      <c r="W690" s="32">
        <f t="shared" si="166"/>
        <v>2</v>
      </c>
      <c r="X690" s="32">
        <f t="shared" si="167"/>
        <v>2</v>
      </c>
      <c r="Y690" s="32">
        <f t="shared" si="168"/>
        <v>2</v>
      </c>
      <c r="Z690" s="32">
        <f t="shared" si="169"/>
        <v>2</v>
      </c>
      <c r="AA690" s="32">
        <f t="shared" si="170"/>
        <v>2</v>
      </c>
      <c r="AB690" s="32">
        <f t="shared" si="171"/>
        <v>2</v>
      </c>
      <c r="AD690" s="64"/>
      <c r="AE690" s="51"/>
      <c r="AF690" s="51"/>
      <c r="AG690" s="61"/>
      <c r="AH690" s="62"/>
      <c r="AI690" s="61"/>
      <c r="AJ690" s="62"/>
      <c r="AK690" s="61"/>
      <c r="AL690" s="62"/>
      <c r="AM690" s="60"/>
      <c r="AN690" s="60"/>
      <c r="AO690" s="60"/>
      <c r="AP690" s="60"/>
      <c r="AQ690" s="51"/>
      <c r="AT690" s="39" t="str">
        <f t="shared" si="172"/>
        <v/>
      </c>
      <c r="AU690" s="49" t="str">
        <f t="shared" si="178"/>
        <v/>
      </c>
      <c r="AV690" s="41">
        <f t="shared" ref="AV690:AV753" ca="1" si="188">$AW690*$BT$3</f>
        <v>256</v>
      </c>
      <c r="AW690" s="40">
        <f t="shared" ca="1" si="182"/>
        <v>1</v>
      </c>
      <c r="AX690" s="41">
        <f t="shared" ca="1" si="173"/>
        <v>0</v>
      </c>
      <c r="AY690" s="41">
        <f t="shared" ca="1" si="174"/>
        <v>0</v>
      </c>
      <c r="AZ690" s="42">
        <f t="shared" ca="1" si="175"/>
        <v>1</v>
      </c>
      <c r="BA690" s="47" t="str">
        <f t="shared" si="176"/>
        <v/>
      </c>
      <c r="BB690" s="47" t="e">
        <f t="shared" si="177"/>
        <v>#VALUE!</v>
      </c>
      <c r="BC690" s="47">
        <f t="shared" si="145"/>
        <v>0</v>
      </c>
      <c r="BD690" s="47">
        <f t="shared" si="146"/>
        <v>0</v>
      </c>
      <c r="BE690" s="47" t="e">
        <f t="shared" si="147"/>
        <v>#VALUE!</v>
      </c>
      <c r="BF690" s="47" t="e">
        <f t="shared" si="148"/>
        <v>#VALUE!</v>
      </c>
      <c r="BG690" s="47" t="e">
        <f t="shared" si="149"/>
        <v>#VALUE!</v>
      </c>
      <c r="BH690" s="47" t="e">
        <f>MATCH($BA690,NoteCommaRef!$B$4:$B$10,0)</f>
        <v>#N/A</v>
      </c>
      <c r="BI690" s="47">
        <f>MATCH($BK690,NoteCommaRef!$H$4:$H$1000,0)</f>
        <v>11</v>
      </c>
      <c r="BJ690" s="47">
        <f>MATCH($BL690,NoteCommaRef!$H$4:$H$1000,0)</f>
        <v>11</v>
      </c>
      <c r="BK690" s="47">
        <f t="shared" si="183"/>
        <v>1</v>
      </c>
      <c r="BL690" s="47">
        <f t="shared" si="184"/>
        <v>1</v>
      </c>
      <c r="BM690" s="48">
        <f ca="1">IF(ISNA($BH690),1,OFFSET(NoteCommaRef!$E$3,$BH690,0))</f>
        <v>1</v>
      </c>
      <c r="BN690" s="48">
        <f t="shared" si="185"/>
        <v>1</v>
      </c>
      <c r="BO690" s="48">
        <f t="shared" si="186"/>
        <v>1</v>
      </c>
      <c r="BP690" s="48">
        <f t="shared" si="187"/>
        <v>1</v>
      </c>
      <c r="BQ690" s="48">
        <f ca="1">IF(ISNA($BI690),1,OFFSET(NoteCommaRef!$K$3,$BI690,0))</f>
        <v>1</v>
      </c>
      <c r="BR690" s="48">
        <f ca="1">IF(ISNA($BJ690),1,OFFSET(NoteCommaRef!$K$3,$BJ690,0))</f>
        <v>1</v>
      </c>
    </row>
    <row r="691" spans="3:70" x14ac:dyDescent="0.2">
      <c r="C691" s="1" t="str">
        <f t="shared" si="158"/>
        <v/>
      </c>
      <c r="D691" s="1" t="str">
        <f t="shared" si="159"/>
        <v/>
      </c>
      <c r="E691" s="1" t="str">
        <f t="shared" si="150"/>
        <v/>
      </c>
      <c r="F691" s="32" t="str">
        <f t="shared" si="151"/>
        <v/>
      </c>
      <c r="G691" s="1" t="str">
        <f t="shared" si="152"/>
        <v/>
      </c>
      <c r="H691" s="1" t="str">
        <f t="shared" si="153"/>
        <v/>
      </c>
      <c r="I691" s="1" t="str">
        <f t="shared" si="154"/>
        <v/>
      </c>
      <c r="J691" s="1" t="str">
        <f t="shared" si="155"/>
        <v/>
      </c>
      <c r="K691" s="1" t="str">
        <f t="shared" si="156"/>
        <v/>
      </c>
      <c r="L691" s="1" t="str">
        <f ca="1">IF(COUNTBLANK($AO691),IF(COUNTBLANK($D691),"",OFFSET(ChannelSetup!$E$6,0,$D691-1)),$AO691)</f>
        <v/>
      </c>
      <c r="M691" s="1" t="str">
        <f ca="1">IF(COUNTBLANK($AP691),IF(COUNTBLANK($D691),"",OFFSET(ChannelSetup!$E$7,0,$D691-1)),$AP691)</f>
        <v/>
      </c>
      <c r="N691" s="1" t="str">
        <f ca="1">IF(COUNTBLANK($D691),"",IF(COUNTBLANK($AI691),OFFSET(ChannelSetup!$E$4,0,$D691-1),$AI691))</f>
        <v/>
      </c>
      <c r="O691" s="1" t="str">
        <f t="shared" si="157"/>
        <v/>
      </c>
      <c r="Q691" s="32">
        <f t="shared" si="160"/>
        <v>6</v>
      </c>
      <c r="R691" s="32">
        <f t="shared" si="161"/>
        <v>4</v>
      </c>
      <c r="S691" s="32">
        <f t="shared" si="162"/>
        <v>4</v>
      </c>
      <c r="T691" s="32">
        <f t="shared" si="163"/>
        <v>2</v>
      </c>
      <c r="U691" s="32">
        <f t="shared" si="164"/>
        <v>2</v>
      </c>
      <c r="V691" s="32">
        <f t="shared" si="165"/>
        <v>2</v>
      </c>
      <c r="W691" s="32">
        <f t="shared" si="166"/>
        <v>2</v>
      </c>
      <c r="X691" s="32">
        <f t="shared" si="167"/>
        <v>2</v>
      </c>
      <c r="Y691" s="32">
        <f t="shared" si="168"/>
        <v>2</v>
      </c>
      <c r="Z691" s="32">
        <f t="shared" si="169"/>
        <v>2</v>
      </c>
      <c r="AA691" s="32">
        <f t="shared" si="170"/>
        <v>2</v>
      </c>
      <c r="AB691" s="32">
        <f t="shared" si="171"/>
        <v>2</v>
      </c>
      <c r="AD691" s="64"/>
      <c r="AE691" s="51"/>
      <c r="AF691" s="51"/>
      <c r="AG691" s="61"/>
      <c r="AH691" s="62"/>
      <c r="AI691" s="61"/>
      <c r="AJ691" s="62"/>
      <c r="AK691" s="61"/>
      <c r="AL691" s="62"/>
      <c r="AM691" s="60"/>
      <c r="AN691" s="60"/>
      <c r="AO691" s="60"/>
      <c r="AP691" s="60"/>
      <c r="AQ691" s="51"/>
      <c r="AT691" s="39" t="str">
        <f t="shared" si="172"/>
        <v/>
      </c>
      <c r="AU691" s="49" t="str">
        <f t="shared" si="178"/>
        <v/>
      </c>
      <c r="AV691" s="41">
        <f t="shared" ca="1" si="188"/>
        <v>256</v>
      </c>
      <c r="AW691" s="40">
        <f t="shared" ca="1" si="182"/>
        <v>1</v>
      </c>
      <c r="AX691" s="41">
        <f t="shared" ca="1" si="173"/>
        <v>0</v>
      </c>
      <c r="AY691" s="41">
        <f t="shared" ca="1" si="174"/>
        <v>0</v>
      </c>
      <c r="AZ691" s="42">
        <f t="shared" ca="1" si="175"/>
        <v>1</v>
      </c>
      <c r="BA691" s="47" t="str">
        <f t="shared" si="176"/>
        <v/>
      </c>
      <c r="BB691" s="47" t="e">
        <f t="shared" si="177"/>
        <v>#VALUE!</v>
      </c>
      <c r="BC691" s="47">
        <f t="shared" ref="BC691:BC754" si="189">LEN(SUBSTITUTE($AU691,"b",""))-LEN(SUBSTITUTE($AU691,"#",""))</f>
        <v>0</v>
      </c>
      <c r="BD691" s="47">
        <f t="shared" ref="BD691:BD754" si="190">LEN(SUBSTITUTE($AU691,".",""))-LEN(SUBSTITUTE($AU691,"'",""))</f>
        <v>0</v>
      </c>
      <c r="BE691" s="47" t="e">
        <f t="shared" ref="BE691:BE754" si="191">FIND("[",$AU691)</f>
        <v>#VALUE!</v>
      </c>
      <c r="BF691" s="47" t="e">
        <f t="shared" ref="BF691:BF754" si="192">FIND("/",$AU691)</f>
        <v>#VALUE!</v>
      </c>
      <c r="BG691" s="47" t="e">
        <f t="shared" ref="BG691:BG754" si="193">FIND("]",$AU691)</f>
        <v>#VALUE!</v>
      </c>
      <c r="BH691" s="47" t="e">
        <f>MATCH($BA691,NoteCommaRef!$B$4:$B$10,0)</f>
        <v>#N/A</v>
      </c>
      <c r="BI691" s="47">
        <f>MATCH($BK691,NoteCommaRef!$H$4:$H$1000,0)</f>
        <v>11</v>
      </c>
      <c r="BJ691" s="47">
        <f>MATCH($BL691,NoteCommaRef!$H$4:$H$1000,0)</f>
        <v>11</v>
      </c>
      <c r="BK691" s="47">
        <f t="shared" si="183"/>
        <v>1</v>
      </c>
      <c r="BL691" s="47">
        <f t="shared" si="184"/>
        <v>1</v>
      </c>
      <c r="BM691" s="48">
        <f ca="1">IF(ISNA($BH691),1,OFFSET(NoteCommaRef!$E$3,$BH691,0))</f>
        <v>1</v>
      </c>
      <c r="BN691" s="48">
        <f t="shared" si="185"/>
        <v>1</v>
      </c>
      <c r="BO691" s="48">
        <f t="shared" si="186"/>
        <v>1</v>
      </c>
      <c r="BP691" s="48">
        <f t="shared" si="187"/>
        <v>1</v>
      </c>
      <c r="BQ691" s="48">
        <f ca="1">IF(ISNA($BI691),1,OFFSET(NoteCommaRef!$K$3,$BI691,0))</f>
        <v>1</v>
      </c>
      <c r="BR691" s="48">
        <f ca="1">IF(ISNA($BJ691),1,OFFSET(NoteCommaRef!$K$3,$BJ691,0))</f>
        <v>1</v>
      </c>
    </row>
    <row r="692" spans="3:70" x14ac:dyDescent="0.2">
      <c r="C692" s="1" t="str">
        <f t="shared" si="158"/>
        <v/>
      </c>
      <c r="D692" s="1" t="str">
        <f t="shared" si="159"/>
        <v/>
      </c>
      <c r="E692" s="1" t="str">
        <f t="shared" si="150"/>
        <v/>
      </c>
      <c r="F692" s="32" t="str">
        <f t="shared" si="151"/>
        <v/>
      </c>
      <c r="G692" s="1" t="str">
        <f t="shared" si="152"/>
        <v/>
      </c>
      <c r="H692" s="1" t="str">
        <f t="shared" si="153"/>
        <v/>
      </c>
      <c r="I692" s="1" t="str">
        <f t="shared" si="154"/>
        <v/>
      </c>
      <c r="J692" s="1" t="str">
        <f t="shared" si="155"/>
        <v/>
      </c>
      <c r="K692" s="1" t="str">
        <f t="shared" si="156"/>
        <v/>
      </c>
      <c r="L692" s="1" t="str">
        <f ca="1">IF(COUNTBLANK($AO692),IF(COUNTBLANK($D692),"",OFFSET(ChannelSetup!$E$6,0,$D692-1)),$AO692)</f>
        <v/>
      </c>
      <c r="M692" s="1" t="str">
        <f ca="1">IF(COUNTBLANK($AP692),IF(COUNTBLANK($D692),"",OFFSET(ChannelSetup!$E$7,0,$D692-1)),$AP692)</f>
        <v/>
      </c>
      <c r="N692" s="1" t="str">
        <f ca="1">IF(COUNTBLANK($D692),"",IF(COUNTBLANK($AI692),OFFSET(ChannelSetup!$E$4,0,$D692-1),$AI692))</f>
        <v/>
      </c>
      <c r="O692" s="1" t="str">
        <f t="shared" si="157"/>
        <v/>
      </c>
      <c r="Q692" s="32">
        <f t="shared" si="160"/>
        <v>6</v>
      </c>
      <c r="R692" s="32">
        <f t="shared" si="161"/>
        <v>4</v>
      </c>
      <c r="S692" s="32">
        <f t="shared" si="162"/>
        <v>4</v>
      </c>
      <c r="T692" s="32">
        <f t="shared" si="163"/>
        <v>2</v>
      </c>
      <c r="U692" s="32">
        <f t="shared" si="164"/>
        <v>2</v>
      </c>
      <c r="V692" s="32">
        <f t="shared" si="165"/>
        <v>2</v>
      </c>
      <c r="W692" s="32">
        <f t="shared" si="166"/>
        <v>2</v>
      </c>
      <c r="X692" s="32">
        <f t="shared" si="167"/>
        <v>2</v>
      </c>
      <c r="Y692" s="32">
        <f t="shared" si="168"/>
        <v>2</v>
      </c>
      <c r="Z692" s="32">
        <f t="shared" si="169"/>
        <v>2</v>
      </c>
      <c r="AA692" s="32">
        <f t="shared" si="170"/>
        <v>2</v>
      </c>
      <c r="AB692" s="32">
        <f t="shared" si="171"/>
        <v>2</v>
      </c>
      <c r="AD692" s="64"/>
      <c r="AE692" s="51"/>
      <c r="AF692" s="51"/>
      <c r="AG692" s="61"/>
      <c r="AH692" s="62"/>
      <c r="AI692" s="61"/>
      <c r="AJ692" s="62"/>
      <c r="AK692" s="61"/>
      <c r="AL692" s="62"/>
      <c r="AM692" s="60"/>
      <c r="AN692" s="60"/>
      <c r="AO692" s="60"/>
      <c r="AP692" s="60"/>
      <c r="AQ692" s="51"/>
      <c r="AT692" s="39" t="str">
        <f t="shared" si="172"/>
        <v/>
      </c>
      <c r="AU692" s="49" t="str">
        <f t="shared" si="178"/>
        <v/>
      </c>
      <c r="AV692" s="41">
        <f t="shared" ca="1" si="188"/>
        <v>256</v>
      </c>
      <c r="AW692" s="40">
        <f t="shared" ca="1" si="182"/>
        <v>1</v>
      </c>
      <c r="AX692" s="41">
        <f t="shared" ca="1" si="173"/>
        <v>0</v>
      </c>
      <c r="AY692" s="41">
        <f t="shared" ca="1" si="174"/>
        <v>0</v>
      </c>
      <c r="AZ692" s="42">
        <f t="shared" ca="1" si="175"/>
        <v>1</v>
      </c>
      <c r="BA692" s="47" t="str">
        <f t="shared" si="176"/>
        <v/>
      </c>
      <c r="BB692" s="47" t="e">
        <f t="shared" si="177"/>
        <v>#VALUE!</v>
      </c>
      <c r="BC692" s="47">
        <f t="shared" si="189"/>
        <v>0</v>
      </c>
      <c r="BD692" s="47">
        <f t="shared" si="190"/>
        <v>0</v>
      </c>
      <c r="BE692" s="47" t="e">
        <f t="shared" si="191"/>
        <v>#VALUE!</v>
      </c>
      <c r="BF692" s="47" t="e">
        <f t="shared" si="192"/>
        <v>#VALUE!</v>
      </c>
      <c r="BG692" s="47" t="e">
        <f t="shared" si="193"/>
        <v>#VALUE!</v>
      </c>
      <c r="BH692" s="47" t="e">
        <f>MATCH($BA692,NoteCommaRef!$B$4:$B$10,0)</f>
        <v>#N/A</v>
      </c>
      <c r="BI692" s="47">
        <f>MATCH($BK692,NoteCommaRef!$H$4:$H$1000,0)</f>
        <v>11</v>
      </c>
      <c r="BJ692" s="47">
        <f>MATCH($BL692,NoteCommaRef!$H$4:$H$1000,0)</f>
        <v>11</v>
      </c>
      <c r="BK692" s="47">
        <f t="shared" si="183"/>
        <v>1</v>
      </c>
      <c r="BL692" s="47">
        <f t="shared" si="184"/>
        <v>1</v>
      </c>
      <c r="BM692" s="48">
        <f ca="1">IF(ISNA($BH692),1,OFFSET(NoteCommaRef!$E$3,$BH692,0))</f>
        <v>1</v>
      </c>
      <c r="BN692" s="48">
        <f t="shared" si="185"/>
        <v>1</v>
      </c>
      <c r="BO692" s="48">
        <f t="shared" si="186"/>
        <v>1</v>
      </c>
      <c r="BP692" s="48">
        <f t="shared" si="187"/>
        <v>1</v>
      </c>
      <c r="BQ692" s="48">
        <f ca="1">IF(ISNA($BI692),1,OFFSET(NoteCommaRef!$K$3,$BI692,0))</f>
        <v>1</v>
      </c>
      <c r="BR692" s="48">
        <f ca="1">IF(ISNA($BJ692),1,OFFSET(NoteCommaRef!$K$3,$BJ692,0))</f>
        <v>1</v>
      </c>
    </row>
    <row r="693" spans="3:70" x14ac:dyDescent="0.2">
      <c r="C693" s="1" t="str">
        <f t="shared" si="158"/>
        <v/>
      </c>
      <c r="D693" s="1" t="str">
        <f t="shared" si="159"/>
        <v/>
      </c>
      <c r="E693" s="1" t="str">
        <f t="shared" ref="E693:E756" si="194">IF(COUNTBLANK($AF693),"",$AF693)</f>
        <v/>
      </c>
      <c r="F693" s="32" t="str">
        <f t="shared" ref="F693:F756" si="195">IF(OR(COUNTBLANK($AG693),$AG693="x"),"",$AV693)</f>
        <v/>
      </c>
      <c r="G693" s="1" t="str">
        <f t="shared" ref="G693:G756" si="196">IF(COUNTBLANK($AH693),"",$AH693)</f>
        <v/>
      </c>
      <c r="H693" s="1" t="str">
        <f t="shared" ref="H693:H756" si="197">IF(COUNTBLANK($AK693),"",$AK693)</f>
        <v/>
      </c>
      <c r="I693" s="1" t="str">
        <f t="shared" ref="I693:I756" si="198">IF(COUNTBLANK($D693),"",IF(COUNTBLANK($AL693),1,$AL693))</f>
        <v/>
      </c>
      <c r="J693" s="1" t="str">
        <f t="shared" ref="J693:J756" si="199">IF(COUNTBLANK($AM693),"",$AM693)</f>
        <v/>
      </c>
      <c r="K693" s="1" t="str">
        <f t="shared" ref="K693:K756" si="200">IF(COUNTBLANK($AN693),"",$AN693)</f>
        <v/>
      </c>
      <c r="L693" s="1" t="str">
        <f ca="1">IF(COUNTBLANK($AO693),IF(COUNTBLANK($D693),"",OFFSET(ChannelSetup!$E$6,0,$D693-1)),$AO693)</f>
        <v/>
      </c>
      <c r="M693" s="1" t="str">
        <f ca="1">IF(COUNTBLANK($AP693),IF(COUNTBLANK($D693),"",OFFSET(ChannelSetup!$E$7,0,$D693-1)),$AP693)</f>
        <v/>
      </c>
      <c r="N693" s="1" t="str">
        <f ca="1">IF(COUNTBLANK($D693),"",IF(COUNTBLANK($AI693),OFFSET(ChannelSetup!$E$4,0,$D693-1),$AI693))</f>
        <v/>
      </c>
      <c r="O693" s="1" t="str">
        <f t="shared" ref="O693:O756" si="201">IF(COUNTBLANK($AJ693),"",$AJ693)</f>
        <v/>
      </c>
      <c r="Q693" s="32">
        <f t="shared" si="160"/>
        <v>6</v>
      </c>
      <c r="R693" s="32">
        <f t="shared" si="161"/>
        <v>4</v>
      </c>
      <c r="S693" s="32">
        <f t="shared" si="162"/>
        <v>4</v>
      </c>
      <c r="T693" s="32">
        <f t="shared" si="163"/>
        <v>2</v>
      </c>
      <c r="U693" s="32">
        <f t="shared" si="164"/>
        <v>2</v>
      </c>
      <c r="V693" s="32">
        <f t="shared" si="165"/>
        <v>2</v>
      </c>
      <c r="W693" s="32">
        <f t="shared" si="166"/>
        <v>2</v>
      </c>
      <c r="X693" s="32">
        <f t="shared" si="167"/>
        <v>2</v>
      </c>
      <c r="Y693" s="32">
        <f t="shared" si="168"/>
        <v>2</v>
      </c>
      <c r="Z693" s="32">
        <f t="shared" si="169"/>
        <v>2</v>
      </c>
      <c r="AA693" s="32">
        <f t="shared" si="170"/>
        <v>2</v>
      </c>
      <c r="AB693" s="32">
        <f t="shared" si="171"/>
        <v>2</v>
      </c>
      <c r="AD693" s="64"/>
      <c r="AE693" s="51"/>
      <c r="AF693" s="51"/>
      <c r="AG693" s="61"/>
      <c r="AH693" s="62"/>
      <c r="AI693" s="61"/>
      <c r="AJ693" s="62"/>
      <c r="AK693" s="61"/>
      <c r="AL693" s="62"/>
      <c r="AM693" s="60"/>
      <c r="AN693" s="60"/>
      <c r="AO693" s="60"/>
      <c r="AP693" s="60"/>
      <c r="AQ693" s="51"/>
      <c r="AT693" s="39" t="str">
        <f t="shared" si="172"/>
        <v/>
      </c>
      <c r="AU693" s="49" t="str">
        <f t="shared" si="178"/>
        <v/>
      </c>
      <c r="AV693" s="41">
        <f t="shared" ca="1" si="188"/>
        <v>256</v>
      </c>
      <c r="AW693" s="40">
        <f t="shared" ca="1" si="182"/>
        <v>1</v>
      </c>
      <c r="AX693" s="41">
        <f t="shared" ca="1" si="173"/>
        <v>0</v>
      </c>
      <c r="AY693" s="41">
        <f t="shared" ca="1" si="174"/>
        <v>0</v>
      </c>
      <c r="AZ693" s="42">
        <f t="shared" ca="1" si="175"/>
        <v>1</v>
      </c>
      <c r="BA693" s="47" t="str">
        <f t="shared" si="176"/>
        <v/>
      </c>
      <c r="BB693" s="47" t="e">
        <f t="shared" si="177"/>
        <v>#VALUE!</v>
      </c>
      <c r="BC693" s="47">
        <f t="shared" si="189"/>
        <v>0</v>
      </c>
      <c r="BD693" s="47">
        <f t="shared" si="190"/>
        <v>0</v>
      </c>
      <c r="BE693" s="47" t="e">
        <f t="shared" si="191"/>
        <v>#VALUE!</v>
      </c>
      <c r="BF693" s="47" t="e">
        <f t="shared" si="192"/>
        <v>#VALUE!</v>
      </c>
      <c r="BG693" s="47" t="e">
        <f t="shared" si="193"/>
        <v>#VALUE!</v>
      </c>
      <c r="BH693" s="47" t="e">
        <f>MATCH($BA693,NoteCommaRef!$B$4:$B$10,0)</f>
        <v>#N/A</v>
      </c>
      <c r="BI693" s="47">
        <f>MATCH($BK693,NoteCommaRef!$H$4:$H$1000,0)</f>
        <v>11</v>
      </c>
      <c r="BJ693" s="47">
        <f>MATCH($BL693,NoteCommaRef!$H$4:$H$1000,0)</f>
        <v>11</v>
      </c>
      <c r="BK693" s="47">
        <f t="shared" si="183"/>
        <v>1</v>
      </c>
      <c r="BL693" s="47">
        <f t="shared" si="184"/>
        <v>1</v>
      </c>
      <c r="BM693" s="48">
        <f ca="1">IF(ISNA($BH693),1,OFFSET(NoteCommaRef!$E$3,$BH693,0))</f>
        <v>1</v>
      </c>
      <c r="BN693" s="48">
        <f t="shared" si="185"/>
        <v>1</v>
      </c>
      <c r="BO693" s="48">
        <f t="shared" si="186"/>
        <v>1</v>
      </c>
      <c r="BP693" s="48">
        <f t="shared" si="187"/>
        <v>1</v>
      </c>
      <c r="BQ693" s="48">
        <f ca="1">IF(ISNA($BI693),1,OFFSET(NoteCommaRef!$K$3,$BI693,0))</f>
        <v>1</v>
      </c>
      <c r="BR693" s="48">
        <f ca="1">IF(ISNA($BJ693),1,OFFSET(NoteCommaRef!$K$3,$BJ693,0))</f>
        <v>1</v>
      </c>
    </row>
    <row r="694" spans="3:70" x14ac:dyDescent="0.2">
      <c r="C694" s="1" t="str">
        <f t="shared" si="158"/>
        <v/>
      </c>
      <c r="D694" s="1" t="str">
        <f t="shared" si="159"/>
        <v/>
      </c>
      <c r="E694" s="1" t="str">
        <f t="shared" si="194"/>
        <v/>
      </c>
      <c r="F694" s="32" t="str">
        <f t="shared" si="195"/>
        <v/>
      </c>
      <c r="G694" s="1" t="str">
        <f t="shared" si="196"/>
        <v/>
      </c>
      <c r="H694" s="1" t="str">
        <f t="shared" si="197"/>
        <v/>
      </c>
      <c r="I694" s="1" t="str">
        <f t="shared" si="198"/>
        <v/>
      </c>
      <c r="J694" s="1" t="str">
        <f t="shared" si="199"/>
        <v/>
      </c>
      <c r="K694" s="1" t="str">
        <f t="shared" si="200"/>
        <v/>
      </c>
      <c r="L694" s="1" t="str">
        <f ca="1">IF(COUNTBLANK($AO694),IF(COUNTBLANK($D694),"",OFFSET(ChannelSetup!$E$6,0,$D694-1)),$AO694)</f>
        <v/>
      </c>
      <c r="M694" s="1" t="str">
        <f ca="1">IF(COUNTBLANK($AP694),IF(COUNTBLANK($D694),"",OFFSET(ChannelSetup!$E$7,0,$D694-1)),$AP694)</f>
        <v/>
      </c>
      <c r="N694" s="1" t="str">
        <f ca="1">IF(COUNTBLANK($D694),"",IF(COUNTBLANK($AI694),OFFSET(ChannelSetup!$E$4,0,$D694-1),$AI694))</f>
        <v/>
      </c>
      <c r="O694" s="1" t="str">
        <f t="shared" si="201"/>
        <v/>
      </c>
      <c r="Q694" s="32">
        <f t="shared" si="160"/>
        <v>6</v>
      </c>
      <c r="R694" s="32">
        <f t="shared" si="161"/>
        <v>4</v>
      </c>
      <c r="S694" s="32">
        <f t="shared" si="162"/>
        <v>4</v>
      </c>
      <c r="T694" s="32">
        <f t="shared" si="163"/>
        <v>2</v>
      </c>
      <c r="U694" s="32">
        <f t="shared" si="164"/>
        <v>2</v>
      </c>
      <c r="V694" s="32">
        <f t="shared" si="165"/>
        <v>2</v>
      </c>
      <c r="W694" s="32">
        <f t="shared" si="166"/>
        <v>2</v>
      </c>
      <c r="X694" s="32">
        <f t="shared" si="167"/>
        <v>2</v>
      </c>
      <c r="Y694" s="32">
        <f t="shared" si="168"/>
        <v>2</v>
      </c>
      <c r="Z694" s="32">
        <f t="shared" si="169"/>
        <v>2</v>
      </c>
      <c r="AA694" s="32">
        <f t="shared" si="170"/>
        <v>2</v>
      </c>
      <c r="AB694" s="32">
        <f t="shared" si="171"/>
        <v>2</v>
      </c>
      <c r="AD694" s="64"/>
      <c r="AE694" s="51"/>
      <c r="AF694" s="51"/>
      <c r="AG694" s="61"/>
      <c r="AH694" s="62"/>
      <c r="AI694" s="61"/>
      <c r="AJ694" s="62"/>
      <c r="AK694" s="61"/>
      <c r="AL694" s="62"/>
      <c r="AM694" s="60"/>
      <c r="AN694" s="60"/>
      <c r="AO694" s="60"/>
      <c r="AP694" s="60"/>
      <c r="AQ694" s="51"/>
      <c r="AT694" s="39" t="str">
        <f t="shared" si="172"/>
        <v/>
      </c>
      <c r="AU694" s="49" t="str">
        <f t="shared" si="178"/>
        <v/>
      </c>
      <c r="AV694" s="41">
        <f t="shared" ca="1" si="188"/>
        <v>256</v>
      </c>
      <c r="AW694" s="40">
        <f t="shared" ca="1" si="182"/>
        <v>1</v>
      </c>
      <c r="AX694" s="41">
        <f t="shared" ca="1" si="173"/>
        <v>0</v>
      </c>
      <c r="AY694" s="41">
        <f t="shared" ca="1" si="174"/>
        <v>0</v>
      </c>
      <c r="AZ694" s="42">
        <f t="shared" ca="1" si="175"/>
        <v>1</v>
      </c>
      <c r="BA694" s="47" t="str">
        <f t="shared" si="176"/>
        <v/>
      </c>
      <c r="BB694" s="47" t="e">
        <f t="shared" si="177"/>
        <v>#VALUE!</v>
      </c>
      <c r="BC694" s="47">
        <f t="shared" si="189"/>
        <v>0</v>
      </c>
      <c r="BD694" s="47">
        <f t="shared" si="190"/>
        <v>0</v>
      </c>
      <c r="BE694" s="47" t="e">
        <f t="shared" si="191"/>
        <v>#VALUE!</v>
      </c>
      <c r="BF694" s="47" t="e">
        <f t="shared" si="192"/>
        <v>#VALUE!</v>
      </c>
      <c r="BG694" s="47" t="e">
        <f t="shared" si="193"/>
        <v>#VALUE!</v>
      </c>
      <c r="BH694" s="47" t="e">
        <f>MATCH($BA694,NoteCommaRef!$B$4:$B$10,0)</f>
        <v>#N/A</v>
      </c>
      <c r="BI694" s="47">
        <f>MATCH($BK694,NoteCommaRef!$H$4:$H$1000,0)</f>
        <v>11</v>
      </c>
      <c r="BJ694" s="47">
        <f>MATCH($BL694,NoteCommaRef!$H$4:$H$1000,0)</f>
        <v>11</v>
      </c>
      <c r="BK694" s="47">
        <f t="shared" si="183"/>
        <v>1</v>
      </c>
      <c r="BL694" s="47">
        <f t="shared" si="184"/>
        <v>1</v>
      </c>
      <c r="BM694" s="48">
        <f ca="1">IF(ISNA($BH694),1,OFFSET(NoteCommaRef!$E$3,$BH694,0))</f>
        <v>1</v>
      </c>
      <c r="BN694" s="48">
        <f t="shared" si="185"/>
        <v>1</v>
      </c>
      <c r="BO694" s="48">
        <f t="shared" si="186"/>
        <v>1</v>
      </c>
      <c r="BP694" s="48">
        <f t="shared" si="187"/>
        <v>1</v>
      </c>
      <c r="BQ694" s="48">
        <f ca="1">IF(ISNA($BI694),1,OFFSET(NoteCommaRef!$K$3,$BI694,0))</f>
        <v>1</v>
      </c>
      <c r="BR694" s="48">
        <f ca="1">IF(ISNA($BJ694),1,OFFSET(NoteCommaRef!$K$3,$BJ694,0))</f>
        <v>1</v>
      </c>
    </row>
    <row r="695" spans="3:70" x14ac:dyDescent="0.2">
      <c r="C695" s="1" t="str">
        <f t="shared" si="158"/>
        <v/>
      </c>
      <c r="D695" s="1" t="str">
        <f t="shared" si="159"/>
        <v/>
      </c>
      <c r="E695" s="1" t="str">
        <f t="shared" si="194"/>
        <v/>
      </c>
      <c r="F695" s="32" t="str">
        <f t="shared" si="195"/>
        <v/>
      </c>
      <c r="G695" s="1" t="str">
        <f t="shared" si="196"/>
        <v/>
      </c>
      <c r="H695" s="1" t="str">
        <f t="shared" si="197"/>
        <v/>
      </c>
      <c r="I695" s="1" t="str">
        <f t="shared" si="198"/>
        <v/>
      </c>
      <c r="J695" s="1" t="str">
        <f t="shared" si="199"/>
        <v/>
      </c>
      <c r="K695" s="1" t="str">
        <f t="shared" si="200"/>
        <v/>
      </c>
      <c r="L695" s="1" t="str">
        <f ca="1">IF(COUNTBLANK($AO695),IF(COUNTBLANK($D695),"",OFFSET(ChannelSetup!$E$6,0,$D695-1)),$AO695)</f>
        <v/>
      </c>
      <c r="M695" s="1" t="str">
        <f ca="1">IF(COUNTBLANK($AP695),IF(COUNTBLANK($D695),"",OFFSET(ChannelSetup!$E$7,0,$D695-1)),$AP695)</f>
        <v/>
      </c>
      <c r="N695" s="1" t="str">
        <f ca="1">IF(COUNTBLANK($D695),"",IF(COUNTBLANK($AI695),OFFSET(ChannelSetup!$E$4,0,$D695-1),$AI695))</f>
        <v/>
      </c>
      <c r="O695" s="1" t="str">
        <f t="shared" si="201"/>
        <v/>
      </c>
      <c r="Q695" s="32">
        <f t="shared" si="160"/>
        <v>6</v>
      </c>
      <c r="R695" s="32">
        <f t="shared" si="161"/>
        <v>4</v>
      </c>
      <c r="S695" s="32">
        <f t="shared" si="162"/>
        <v>4</v>
      </c>
      <c r="T695" s="32">
        <f t="shared" si="163"/>
        <v>2</v>
      </c>
      <c r="U695" s="32">
        <f t="shared" si="164"/>
        <v>2</v>
      </c>
      <c r="V695" s="32">
        <f t="shared" si="165"/>
        <v>2</v>
      </c>
      <c r="W695" s="32">
        <f t="shared" si="166"/>
        <v>2</v>
      </c>
      <c r="X695" s="32">
        <f t="shared" si="167"/>
        <v>2</v>
      </c>
      <c r="Y695" s="32">
        <f t="shared" si="168"/>
        <v>2</v>
      </c>
      <c r="Z695" s="32">
        <f t="shared" si="169"/>
        <v>2</v>
      </c>
      <c r="AA695" s="32">
        <f t="shared" si="170"/>
        <v>2</v>
      </c>
      <c r="AB695" s="32">
        <f t="shared" si="171"/>
        <v>2</v>
      </c>
      <c r="AD695" s="64"/>
      <c r="AE695" s="51"/>
      <c r="AF695" s="51"/>
      <c r="AG695" s="61"/>
      <c r="AH695" s="62"/>
      <c r="AI695" s="61"/>
      <c r="AJ695" s="62"/>
      <c r="AK695" s="61"/>
      <c r="AL695" s="62"/>
      <c r="AM695" s="60"/>
      <c r="AN695" s="60"/>
      <c r="AO695" s="60"/>
      <c r="AP695" s="60"/>
      <c r="AQ695" s="51"/>
      <c r="AT695" s="39" t="str">
        <f t="shared" si="172"/>
        <v/>
      </c>
      <c r="AU695" s="49" t="str">
        <f t="shared" si="178"/>
        <v/>
      </c>
      <c r="AV695" s="41">
        <f t="shared" ca="1" si="188"/>
        <v>256</v>
      </c>
      <c r="AW695" s="40">
        <f t="shared" ca="1" si="182"/>
        <v>1</v>
      </c>
      <c r="AX695" s="41">
        <f t="shared" ca="1" si="173"/>
        <v>0</v>
      </c>
      <c r="AY695" s="41">
        <f t="shared" ca="1" si="174"/>
        <v>0</v>
      </c>
      <c r="AZ695" s="42">
        <f t="shared" ca="1" si="175"/>
        <v>1</v>
      </c>
      <c r="BA695" s="47" t="str">
        <f t="shared" si="176"/>
        <v/>
      </c>
      <c r="BB695" s="47" t="e">
        <f t="shared" si="177"/>
        <v>#VALUE!</v>
      </c>
      <c r="BC695" s="47">
        <f t="shared" si="189"/>
        <v>0</v>
      </c>
      <c r="BD695" s="47">
        <f t="shared" si="190"/>
        <v>0</v>
      </c>
      <c r="BE695" s="47" t="e">
        <f t="shared" si="191"/>
        <v>#VALUE!</v>
      </c>
      <c r="BF695" s="47" t="e">
        <f t="shared" si="192"/>
        <v>#VALUE!</v>
      </c>
      <c r="BG695" s="47" t="e">
        <f t="shared" si="193"/>
        <v>#VALUE!</v>
      </c>
      <c r="BH695" s="47" t="e">
        <f>MATCH($BA695,NoteCommaRef!$B$4:$B$10,0)</f>
        <v>#N/A</v>
      </c>
      <c r="BI695" s="47">
        <f>MATCH($BK695,NoteCommaRef!$H$4:$H$1000,0)</f>
        <v>11</v>
      </c>
      <c r="BJ695" s="47">
        <f>MATCH($BL695,NoteCommaRef!$H$4:$H$1000,0)</f>
        <v>11</v>
      </c>
      <c r="BK695" s="47">
        <f t="shared" si="183"/>
        <v>1</v>
      </c>
      <c r="BL695" s="47">
        <f t="shared" si="184"/>
        <v>1</v>
      </c>
      <c r="BM695" s="48">
        <f ca="1">IF(ISNA($BH695),1,OFFSET(NoteCommaRef!$E$3,$BH695,0))</f>
        <v>1</v>
      </c>
      <c r="BN695" s="48">
        <f t="shared" si="185"/>
        <v>1</v>
      </c>
      <c r="BO695" s="48">
        <f t="shared" si="186"/>
        <v>1</v>
      </c>
      <c r="BP695" s="48">
        <f t="shared" si="187"/>
        <v>1</v>
      </c>
      <c r="BQ695" s="48">
        <f ca="1">IF(ISNA($BI695),1,OFFSET(NoteCommaRef!$K$3,$BI695,0))</f>
        <v>1</v>
      </c>
      <c r="BR695" s="48">
        <f ca="1">IF(ISNA($BJ695),1,OFFSET(NoteCommaRef!$K$3,$BJ695,0))</f>
        <v>1</v>
      </c>
    </row>
    <row r="696" spans="3:70" x14ac:dyDescent="0.2">
      <c r="C696" s="1" t="str">
        <f t="shared" si="158"/>
        <v/>
      </c>
      <c r="D696" s="1" t="str">
        <f t="shared" si="159"/>
        <v/>
      </c>
      <c r="E696" s="1" t="str">
        <f t="shared" si="194"/>
        <v/>
      </c>
      <c r="F696" s="32" t="str">
        <f t="shared" si="195"/>
        <v/>
      </c>
      <c r="G696" s="1" t="str">
        <f t="shared" si="196"/>
        <v/>
      </c>
      <c r="H696" s="1" t="str">
        <f t="shared" si="197"/>
        <v/>
      </c>
      <c r="I696" s="1" t="str">
        <f t="shared" si="198"/>
        <v/>
      </c>
      <c r="J696" s="1" t="str">
        <f t="shared" si="199"/>
        <v/>
      </c>
      <c r="K696" s="1" t="str">
        <f t="shared" si="200"/>
        <v/>
      </c>
      <c r="L696" s="1" t="str">
        <f ca="1">IF(COUNTBLANK($AO696),IF(COUNTBLANK($D696),"",OFFSET(ChannelSetup!$E$6,0,$D696-1)),$AO696)</f>
        <v/>
      </c>
      <c r="M696" s="1" t="str">
        <f ca="1">IF(COUNTBLANK($AP696),IF(COUNTBLANK($D696),"",OFFSET(ChannelSetup!$E$7,0,$D696-1)),$AP696)</f>
        <v/>
      </c>
      <c r="N696" s="1" t="str">
        <f ca="1">IF(COUNTBLANK($D696),"",IF(COUNTBLANK($AI696),OFFSET(ChannelSetup!$E$4,0,$D696-1),$AI696))</f>
        <v/>
      </c>
      <c r="O696" s="1" t="str">
        <f t="shared" si="201"/>
        <v/>
      </c>
      <c r="Q696" s="32">
        <f t="shared" si="160"/>
        <v>6</v>
      </c>
      <c r="R696" s="32">
        <f t="shared" si="161"/>
        <v>4</v>
      </c>
      <c r="S696" s="32">
        <f t="shared" si="162"/>
        <v>4</v>
      </c>
      <c r="T696" s="32">
        <f t="shared" si="163"/>
        <v>2</v>
      </c>
      <c r="U696" s="32">
        <f t="shared" si="164"/>
        <v>2</v>
      </c>
      <c r="V696" s="32">
        <f t="shared" si="165"/>
        <v>2</v>
      </c>
      <c r="W696" s="32">
        <f t="shared" si="166"/>
        <v>2</v>
      </c>
      <c r="X696" s="32">
        <f t="shared" si="167"/>
        <v>2</v>
      </c>
      <c r="Y696" s="32">
        <f t="shared" si="168"/>
        <v>2</v>
      </c>
      <c r="Z696" s="32">
        <f t="shared" si="169"/>
        <v>2</v>
      </c>
      <c r="AA696" s="32">
        <f t="shared" si="170"/>
        <v>2</v>
      </c>
      <c r="AB696" s="32">
        <f t="shared" si="171"/>
        <v>2</v>
      </c>
      <c r="AD696" s="64"/>
      <c r="AE696" s="51"/>
      <c r="AF696" s="51"/>
      <c r="AG696" s="61"/>
      <c r="AH696" s="62"/>
      <c r="AI696" s="61"/>
      <c r="AJ696" s="62"/>
      <c r="AK696" s="61"/>
      <c r="AL696" s="62"/>
      <c r="AM696" s="60"/>
      <c r="AN696" s="60"/>
      <c r="AO696" s="60"/>
      <c r="AP696" s="60"/>
      <c r="AQ696" s="51"/>
      <c r="AT696" s="39" t="str">
        <f t="shared" si="172"/>
        <v/>
      </c>
      <c r="AU696" s="49" t="str">
        <f t="shared" si="178"/>
        <v/>
      </c>
      <c r="AV696" s="41">
        <f t="shared" ca="1" si="188"/>
        <v>256</v>
      </c>
      <c r="AW696" s="40">
        <f t="shared" ca="1" si="182"/>
        <v>1</v>
      </c>
      <c r="AX696" s="41">
        <f t="shared" ca="1" si="173"/>
        <v>0</v>
      </c>
      <c r="AY696" s="41">
        <f t="shared" ca="1" si="174"/>
        <v>0</v>
      </c>
      <c r="AZ696" s="42">
        <f t="shared" ca="1" si="175"/>
        <v>1</v>
      </c>
      <c r="BA696" s="47" t="str">
        <f t="shared" si="176"/>
        <v/>
      </c>
      <c r="BB696" s="47" t="e">
        <f t="shared" si="177"/>
        <v>#VALUE!</v>
      </c>
      <c r="BC696" s="47">
        <f t="shared" si="189"/>
        <v>0</v>
      </c>
      <c r="BD696" s="47">
        <f t="shared" si="190"/>
        <v>0</v>
      </c>
      <c r="BE696" s="47" t="e">
        <f t="shared" si="191"/>
        <v>#VALUE!</v>
      </c>
      <c r="BF696" s="47" t="e">
        <f t="shared" si="192"/>
        <v>#VALUE!</v>
      </c>
      <c r="BG696" s="47" t="e">
        <f t="shared" si="193"/>
        <v>#VALUE!</v>
      </c>
      <c r="BH696" s="47" t="e">
        <f>MATCH($BA696,NoteCommaRef!$B$4:$B$10,0)</f>
        <v>#N/A</v>
      </c>
      <c r="BI696" s="47">
        <f>MATCH($BK696,NoteCommaRef!$H$4:$H$1000,0)</f>
        <v>11</v>
      </c>
      <c r="BJ696" s="47">
        <f>MATCH($BL696,NoteCommaRef!$H$4:$H$1000,0)</f>
        <v>11</v>
      </c>
      <c r="BK696" s="47">
        <f t="shared" si="183"/>
        <v>1</v>
      </c>
      <c r="BL696" s="47">
        <f t="shared" si="184"/>
        <v>1</v>
      </c>
      <c r="BM696" s="48">
        <f ca="1">IF(ISNA($BH696),1,OFFSET(NoteCommaRef!$E$3,$BH696,0))</f>
        <v>1</v>
      </c>
      <c r="BN696" s="48">
        <f t="shared" si="185"/>
        <v>1</v>
      </c>
      <c r="BO696" s="48">
        <f t="shared" si="186"/>
        <v>1</v>
      </c>
      <c r="BP696" s="48">
        <f t="shared" si="187"/>
        <v>1</v>
      </c>
      <c r="BQ696" s="48">
        <f ca="1">IF(ISNA($BI696),1,OFFSET(NoteCommaRef!$K$3,$BI696,0))</f>
        <v>1</v>
      </c>
      <c r="BR696" s="48">
        <f ca="1">IF(ISNA($BJ696),1,OFFSET(NoteCommaRef!$K$3,$BJ696,0))</f>
        <v>1</v>
      </c>
    </row>
    <row r="697" spans="3:70" x14ac:dyDescent="0.2">
      <c r="C697" s="1" t="str">
        <f t="shared" si="158"/>
        <v/>
      </c>
      <c r="D697" s="1" t="str">
        <f t="shared" si="159"/>
        <v/>
      </c>
      <c r="E697" s="1" t="str">
        <f t="shared" si="194"/>
        <v/>
      </c>
      <c r="F697" s="32" t="str">
        <f t="shared" si="195"/>
        <v/>
      </c>
      <c r="G697" s="1" t="str">
        <f t="shared" si="196"/>
        <v/>
      </c>
      <c r="H697" s="1" t="str">
        <f t="shared" si="197"/>
        <v/>
      </c>
      <c r="I697" s="1" t="str">
        <f t="shared" si="198"/>
        <v/>
      </c>
      <c r="J697" s="1" t="str">
        <f t="shared" si="199"/>
        <v/>
      </c>
      <c r="K697" s="1" t="str">
        <f t="shared" si="200"/>
        <v/>
      </c>
      <c r="L697" s="1" t="str">
        <f ca="1">IF(COUNTBLANK($AO697),IF(COUNTBLANK($D697),"",OFFSET(ChannelSetup!$E$6,0,$D697-1)),$AO697)</f>
        <v/>
      </c>
      <c r="M697" s="1" t="str">
        <f ca="1">IF(COUNTBLANK($AP697),IF(COUNTBLANK($D697),"",OFFSET(ChannelSetup!$E$7,0,$D697-1)),$AP697)</f>
        <v/>
      </c>
      <c r="N697" s="1" t="str">
        <f ca="1">IF(COUNTBLANK($D697),"",IF(COUNTBLANK($AI697),OFFSET(ChannelSetup!$E$4,0,$D697-1),$AI697))</f>
        <v/>
      </c>
      <c r="O697" s="1" t="str">
        <f t="shared" si="201"/>
        <v/>
      </c>
      <c r="Q697" s="32">
        <f t="shared" si="160"/>
        <v>6</v>
      </c>
      <c r="R697" s="32">
        <f t="shared" si="161"/>
        <v>4</v>
      </c>
      <c r="S697" s="32">
        <f t="shared" si="162"/>
        <v>4</v>
      </c>
      <c r="T697" s="32">
        <f t="shared" si="163"/>
        <v>2</v>
      </c>
      <c r="U697" s="32">
        <f t="shared" si="164"/>
        <v>2</v>
      </c>
      <c r="V697" s="32">
        <f t="shared" si="165"/>
        <v>2</v>
      </c>
      <c r="W697" s="32">
        <f t="shared" si="166"/>
        <v>2</v>
      </c>
      <c r="X697" s="32">
        <f t="shared" si="167"/>
        <v>2</v>
      </c>
      <c r="Y697" s="32">
        <f t="shared" si="168"/>
        <v>2</v>
      </c>
      <c r="Z697" s="32">
        <f t="shared" si="169"/>
        <v>2</v>
      </c>
      <c r="AA697" s="32">
        <f t="shared" si="170"/>
        <v>2</v>
      </c>
      <c r="AB697" s="32">
        <f t="shared" si="171"/>
        <v>2</v>
      </c>
      <c r="AD697" s="64"/>
      <c r="AE697" s="51"/>
      <c r="AF697" s="51"/>
      <c r="AG697" s="61"/>
      <c r="AH697" s="62"/>
      <c r="AI697" s="61"/>
      <c r="AJ697" s="62"/>
      <c r="AK697" s="61"/>
      <c r="AL697" s="62"/>
      <c r="AM697" s="60"/>
      <c r="AN697" s="60"/>
      <c r="AO697" s="60"/>
      <c r="AP697" s="60"/>
      <c r="AQ697" s="51"/>
      <c r="AT697" s="39" t="str">
        <f t="shared" si="172"/>
        <v/>
      </c>
      <c r="AU697" s="49" t="str">
        <f t="shared" si="178"/>
        <v/>
      </c>
      <c r="AV697" s="41">
        <f t="shared" ca="1" si="188"/>
        <v>256</v>
      </c>
      <c r="AW697" s="40">
        <f t="shared" ca="1" si="182"/>
        <v>1</v>
      </c>
      <c r="AX697" s="41">
        <f t="shared" ca="1" si="173"/>
        <v>0</v>
      </c>
      <c r="AY697" s="41">
        <f t="shared" ca="1" si="174"/>
        <v>0</v>
      </c>
      <c r="AZ697" s="42">
        <f t="shared" ca="1" si="175"/>
        <v>1</v>
      </c>
      <c r="BA697" s="47" t="str">
        <f t="shared" si="176"/>
        <v/>
      </c>
      <c r="BB697" s="47" t="e">
        <f t="shared" si="177"/>
        <v>#VALUE!</v>
      </c>
      <c r="BC697" s="47">
        <f t="shared" si="189"/>
        <v>0</v>
      </c>
      <c r="BD697" s="47">
        <f t="shared" si="190"/>
        <v>0</v>
      </c>
      <c r="BE697" s="47" t="e">
        <f t="shared" si="191"/>
        <v>#VALUE!</v>
      </c>
      <c r="BF697" s="47" t="e">
        <f t="shared" si="192"/>
        <v>#VALUE!</v>
      </c>
      <c r="BG697" s="47" t="e">
        <f t="shared" si="193"/>
        <v>#VALUE!</v>
      </c>
      <c r="BH697" s="47" t="e">
        <f>MATCH($BA697,NoteCommaRef!$B$4:$B$10,0)</f>
        <v>#N/A</v>
      </c>
      <c r="BI697" s="47">
        <f>MATCH($BK697,NoteCommaRef!$H$4:$H$1000,0)</f>
        <v>11</v>
      </c>
      <c r="BJ697" s="47">
        <f>MATCH($BL697,NoteCommaRef!$H$4:$H$1000,0)</f>
        <v>11</v>
      </c>
      <c r="BK697" s="47">
        <f t="shared" si="183"/>
        <v>1</v>
      </c>
      <c r="BL697" s="47">
        <f t="shared" si="184"/>
        <v>1</v>
      </c>
      <c r="BM697" s="48">
        <f ca="1">IF(ISNA($BH697),1,OFFSET(NoteCommaRef!$E$3,$BH697,0))</f>
        <v>1</v>
      </c>
      <c r="BN697" s="48">
        <f t="shared" si="185"/>
        <v>1</v>
      </c>
      <c r="BO697" s="48">
        <f t="shared" si="186"/>
        <v>1</v>
      </c>
      <c r="BP697" s="48">
        <f t="shared" si="187"/>
        <v>1</v>
      </c>
      <c r="BQ697" s="48">
        <f ca="1">IF(ISNA($BI697),1,OFFSET(NoteCommaRef!$K$3,$BI697,0))</f>
        <v>1</v>
      </c>
      <c r="BR697" s="48">
        <f ca="1">IF(ISNA($BJ697),1,OFFSET(NoteCommaRef!$K$3,$BJ697,0))</f>
        <v>1</v>
      </c>
    </row>
    <row r="698" spans="3:70" x14ac:dyDescent="0.2">
      <c r="C698" s="1" t="str">
        <f t="shared" si="158"/>
        <v/>
      </c>
      <c r="D698" s="1" t="str">
        <f t="shared" si="159"/>
        <v/>
      </c>
      <c r="E698" s="1" t="str">
        <f t="shared" si="194"/>
        <v/>
      </c>
      <c r="F698" s="32" t="str">
        <f t="shared" si="195"/>
        <v/>
      </c>
      <c r="G698" s="1" t="str">
        <f t="shared" si="196"/>
        <v/>
      </c>
      <c r="H698" s="1" t="str">
        <f t="shared" si="197"/>
        <v/>
      </c>
      <c r="I698" s="1" t="str">
        <f t="shared" si="198"/>
        <v/>
      </c>
      <c r="J698" s="1" t="str">
        <f t="shared" si="199"/>
        <v/>
      </c>
      <c r="K698" s="1" t="str">
        <f t="shared" si="200"/>
        <v/>
      </c>
      <c r="L698" s="1" t="str">
        <f ca="1">IF(COUNTBLANK($AO698),IF(COUNTBLANK($D698),"",OFFSET(ChannelSetup!$E$6,0,$D698-1)),$AO698)</f>
        <v/>
      </c>
      <c r="M698" s="1" t="str">
        <f ca="1">IF(COUNTBLANK($AP698),IF(COUNTBLANK($D698),"",OFFSET(ChannelSetup!$E$7,0,$D698-1)),$AP698)</f>
        <v/>
      </c>
      <c r="N698" s="1" t="str">
        <f ca="1">IF(COUNTBLANK($D698),"",IF(COUNTBLANK($AI698),OFFSET(ChannelSetup!$E$4,0,$D698-1),$AI698))</f>
        <v/>
      </c>
      <c r="O698" s="1" t="str">
        <f t="shared" si="201"/>
        <v/>
      </c>
      <c r="Q698" s="32">
        <f t="shared" si="160"/>
        <v>6</v>
      </c>
      <c r="R698" s="32">
        <f t="shared" si="161"/>
        <v>4</v>
      </c>
      <c r="S698" s="32">
        <f t="shared" si="162"/>
        <v>4</v>
      </c>
      <c r="T698" s="32">
        <f t="shared" si="163"/>
        <v>2</v>
      </c>
      <c r="U698" s="32">
        <f t="shared" si="164"/>
        <v>2</v>
      </c>
      <c r="V698" s="32">
        <f t="shared" si="165"/>
        <v>2</v>
      </c>
      <c r="W698" s="32">
        <f t="shared" si="166"/>
        <v>2</v>
      </c>
      <c r="X698" s="32">
        <f t="shared" si="167"/>
        <v>2</v>
      </c>
      <c r="Y698" s="32">
        <f t="shared" si="168"/>
        <v>2</v>
      </c>
      <c r="Z698" s="32">
        <f t="shared" si="169"/>
        <v>2</v>
      </c>
      <c r="AA698" s="32">
        <f t="shared" si="170"/>
        <v>2</v>
      </c>
      <c r="AB698" s="32">
        <f t="shared" si="171"/>
        <v>2</v>
      </c>
      <c r="AD698" s="64"/>
      <c r="AE698" s="51"/>
      <c r="AF698" s="51"/>
      <c r="AG698" s="61"/>
      <c r="AH698" s="62"/>
      <c r="AI698" s="61"/>
      <c r="AJ698" s="62"/>
      <c r="AK698" s="61"/>
      <c r="AL698" s="62"/>
      <c r="AM698" s="60"/>
      <c r="AN698" s="60"/>
      <c r="AO698" s="60"/>
      <c r="AP698" s="60"/>
      <c r="AQ698" s="51"/>
      <c r="AT698" s="39" t="str">
        <f t="shared" si="172"/>
        <v/>
      </c>
      <c r="AU698" s="49" t="str">
        <f t="shared" si="178"/>
        <v/>
      </c>
      <c r="AV698" s="41">
        <f t="shared" ca="1" si="188"/>
        <v>256</v>
      </c>
      <c r="AW698" s="40">
        <f t="shared" ca="1" si="182"/>
        <v>1</v>
      </c>
      <c r="AX698" s="41">
        <f t="shared" ca="1" si="173"/>
        <v>0</v>
      </c>
      <c r="AY698" s="41">
        <f t="shared" ca="1" si="174"/>
        <v>0</v>
      </c>
      <c r="AZ698" s="42">
        <f t="shared" ca="1" si="175"/>
        <v>1</v>
      </c>
      <c r="BA698" s="47" t="str">
        <f t="shared" si="176"/>
        <v/>
      </c>
      <c r="BB698" s="47" t="e">
        <f t="shared" si="177"/>
        <v>#VALUE!</v>
      </c>
      <c r="BC698" s="47">
        <f t="shared" si="189"/>
        <v>0</v>
      </c>
      <c r="BD698" s="47">
        <f t="shared" si="190"/>
        <v>0</v>
      </c>
      <c r="BE698" s="47" t="e">
        <f t="shared" si="191"/>
        <v>#VALUE!</v>
      </c>
      <c r="BF698" s="47" t="e">
        <f t="shared" si="192"/>
        <v>#VALUE!</v>
      </c>
      <c r="BG698" s="47" t="e">
        <f t="shared" si="193"/>
        <v>#VALUE!</v>
      </c>
      <c r="BH698" s="47" t="e">
        <f>MATCH($BA698,NoteCommaRef!$B$4:$B$10,0)</f>
        <v>#N/A</v>
      </c>
      <c r="BI698" s="47">
        <f>MATCH($BK698,NoteCommaRef!$H$4:$H$1000,0)</f>
        <v>11</v>
      </c>
      <c r="BJ698" s="47">
        <f>MATCH($BL698,NoteCommaRef!$H$4:$H$1000,0)</f>
        <v>11</v>
      </c>
      <c r="BK698" s="47">
        <f t="shared" si="183"/>
        <v>1</v>
      </c>
      <c r="BL698" s="47">
        <f t="shared" si="184"/>
        <v>1</v>
      </c>
      <c r="BM698" s="48">
        <f ca="1">IF(ISNA($BH698),1,OFFSET(NoteCommaRef!$E$3,$BH698,0))</f>
        <v>1</v>
      </c>
      <c r="BN698" s="48">
        <f t="shared" si="185"/>
        <v>1</v>
      </c>
      <c r="BO698" s="48">
        <f t="shared" si="186"/>
        <v>1</v>
      </c>
      <c r="BP698" s="48">
        <f t="shared" si="187"/>
        <v>1</v>
      </c>
      <c r="BQ698" s="48">
        <f ca="1">IF(ISNA($BI698),1,OFFSET(NoteCommaRef!$K$3,$BI698,0))</f>
        <v>1</v>
      </c>
      <c r="BR698" s="48">
        <f ca="1">IF(ISNA($BJ698),1,OFFSET(NoteCommaRef!$K$3,$BJ698,0))</f>
        <v>1</v>
      </c>
    </row>
    <row r="699" spans="3:70" x14ac:dyDescent="0.2">
      <c r="C699" s="1" t="str">
        <f t="shared" si="158"/>
        <v/>
      </c>
      <c r="D699" s="1" t="str">
        <f t="shared" si="159"/>
        <v/>
      </c>
      <c r="E699" s="1" t="str">
        <f t="shared" si="194"/>
        <v/>
      </c>
      <c r="F699" s="32" t="str">
        <f t="shared" si="195"/>
        <v/>
      </c>
      <c r="G699" s="1" t="str">
        <f t="shared" si="196"/>
        <v/>
      </c>
      <c r="H699" s="1" t="str">
        <f t="shared" si="197"/>
        <v/>
      </c>
      <c r="I699" s="1" t="str">
        <f t="shared" si="198"/>
        <v/>
      </c>
      <c r="J699" s="1" t="str">
        <f t="shared" si="199"/>
        <v/>
      </c>
      <c r="K699" s="1" t="str">
        <f t="shared" si="200"/>
        <v/>
      </c>
      <c r="L699" s="1" t="str">
        <f ca="1">IF(COUNTBLANK($AO699),IF(COUNTBLANK($D699),"",OFFSET(ChannelSetup!$E$6,0,$D699-1)),$AO699)</f>
        <v/>
      </c>
      <c r="M699" s="1" t="str">
        <f ca="1">IF(COUNTBLANK($AP699),IF(COUNTBLANK($D699),"",OFFSET(ChannelSetup!$E$7,0,$D699-1)),$AP699)</f>
        <v/>
      </c>
      <c r="N699" s="1" t="str">
        <f ca="1">IF(COUNTBLANK($D699),"",IF(COUNTBLANK($AI699),OFFSET(ChannelSetup!$E$4,0,$D699-1),$AI699))</f>
        <v/>
      </c>
      <c r="O699" s="1" t="str">
        <f t="shared" si="201"/>
        <v/>
      </c>
      <c r="Q699" s="32">
        <f t="shared" si="160"/>
        <v>6</v>
      </c>
      <c r="R699" s="32">
        <f t="shared" si="161"/>
        <v>4</v>
      </c>
      <c r="S699" s="32">
        <f t="shared" si="162"/>
        <v>4</v>
      </c>
      <c r="T699" s="32">
        <f t="shared" si="163"/>
        <v>2</v>
      </c>
      <c r="U699" s="32">
        <f t="shared" si="164"/>
        <v>2</v>
      </c>
      <c r="V699" s="32">
        <f t="shared" si="165"/>
        <v>2</v>
      </c>
      <c r="W699" s="32">
        <f t="shared" si="166"/>
        <v>2</v>
      </c>
      <c r="X699" s="32">
        <f t="shared" si="167"/>
        <v>2</v>
      </c>
      <c r="Y699" s="32">
        <f t="shared" si="168"/>
        <v>2</v>
      </c>
      <c r="Z699" s="32">
        <f t="shared" si="169"/>
        <v>2</v>
      </c>
      <c r="AA699" s="32">
        <f t="shared" si="170"/>
        <v>2</v>
      </c>
      <c r="AB699" s="32">
        <f t="shared" si="171"/>
        <v>2</v>
      </c>
      <c r="AD699" s="64"/>
      <c r="AE699" s="51"/>
      <c r="AF699" s="51"/>
      <c r="AG699" s="61"/>
      <c r="AH699" s="62"/>
      <c r="AI699" s="61"/>
      <c r="AJ699" s="62"/>
      <c r="AK699" s="61"/>
      <c r="AL699" s="62"/>
      <c r="AM699" s="60"/>
      <c r="AN699" s="60"/>
      <c r="AO699" s="60"/>
      <c r="AP699" s="60"/>
      <c r="AQ699" s="51"/>
      <c r="AT699" s="39" t="str">
        <f t="shared" si="172"/>
        <v/>
      </c>
      <c r="AU699" s="49" t="str">
        <f t="shared" si="178"/>
        <v/>
      </c>
      <c r="AV699" s="41">
        <f t="shared" ca="1" si="188"/>
        <v>256</v>
      </c>
      <c r="AW699" s="40">
        <f t="shared" ca="1" si="182"/>
        <v>1</v>
      </c>
      <c r="AX699" s="41">
        <f t="shared" ca="1" si="173"/>
        <v>0</v>
      </c>
      <c r="AY699" s="41">
        <f t="shared" ca="1" si="174"/>
        <v>0</v>
      </c>
      <c r="AZ699" s="42">
        <f t="shared" ca="1" si="175"/>
        <v>1</v>
      </c>
      <c r="BA699" s="47" t="str">
        <f t="shared" si="176"/>
        <v/>
      </c>
      <c r="BB699" s="47" t="e">
        <f t="shared" si="177"/>
        <v>#VALUE!</v>
      </c>
      <c r="BC699" s="47">
        <f t="shared" si="189"/>
        <v>0</v>
      </c>
      <c r="BD699" s="47">
        <f t="shared" si="190"/>
        <v>0</v>
      </c>
      <c r="BE699" s="47" t="e">
        <f t="shared" si="191"/>
        <v>#VALUE!</v>
      </c>
      <c r="BF699" s="47" t="e">
        <f t="shared" si="192"/>
        <v>#VALUE!</v>
      </c>
      <c r="BG699" s="47" t="e">
        <f t="shared" si="193"/>
        <v>#VALUE!</v>
      </c>
      <c r="BH699" s="47" t="e">
        <f>MATCH($BA699,NoteCommaRef!$B$4:$B$10,0)</f>
        <v>#N/A</v>
      </c>
      <c r="BI699" s="47">
        <f>MATCH($BK699,NoteCommaRef!$H$4:$H$1000,0)</f>
        <v>11</v>
      </c>
      <c r="BJ699" s="47">
        <f>MATCH($BL699,NoteCommaRef!$H$4:$H$1000,0)</f>
        <v>11</v>
      </c>
      <c r="BK699" s="47">
        <f t="shared" si="183"/>
        <v>1</v>
      </c>
      <c r="BL699" s="47">
        <f t="shared" si="184"/>
        <v>1</v>
      </c>
      <c r="BM699" s="48">
        <f ca="1">IF(ISNA($BH699),1,OFFSET(NoteCommaRef!$E$3,$BH699,0))</f>
        <v>1</v>
      </c>
      <c r="BN699" s="48">
        <f t="shared" si="185"/>
        <v>1</v>
      </c>
      <c r="BO699" s="48">
        <f t="shared" si="186"/>
        <v>1</v>
      </c>
      <c r="BP699" s="48">
        <f t="shared" si="187"/>
        <v>1</v>
      </c>
      <c r="BQ699" s="48">
        <f ca="1">IF(ISNA($BI699),1,OFFSET(NoteCommaRef!$K$3,$BI699,0))</f>
        <v>1</v>
      </c>
      <c r="BR699" s="48">
        <f ca="1">IF(ISNA($BJ699),1,OFFSET(NoteCommaRef!$K$3,$BJ699,0))</f>
        <v>1</v>
      </c>
    </row>
    <row r="700" spans="3:70" x14ac:dyDescent="0.2">
      <c r="C700" s="1" t="str">
        <f t="shared" si="158"/>
        <v/>
      </c>
      <c r="D700" s="1" t="str">
        <f t="shared" si="159"/>
        <v/>
      </c>
      <c r="E700" s="1" t="str">
        <f t="shared" si="194"/>
        <v/>
      </c>
      <c r="F700" s="32" t="str">
        <f t="shared" si="195"/>
        <v/>
      </c>
      <c r="G700" s="1" t="str">
        <f t="shared" si="196"/>
        <v/>
      </c>
      <c r="H700" s="1" t="str">
        <f t="shared" si="197"/>
        <v/>
      </c>
      <c r="I700" s="1" t="str">
        <f t="shared" si="198"/>
        <v/>
      </c>
      <c r="J700" s="1" t="str">
        <f t="shared" si="199"/>
        <v/>
      </c>
      <c r="K700" s="1" t="str">
        <f t="shared" si="200"/>
        <v/>
      </c>
      <c r="L700" s="1" t="str">
        <f ca="1">IF(COUNTBLANK($AO700),IF(COUNTBLANK($D700),"",OFFSET(ChannelSetup!$E$6,0,$D700-1)),$AO700)</f>
        <v/>
      </c>
      <c r="M700" s="1" t="str">
        <f ca="1">IF(COUNTBLANK($AP700),IF(COUNTBLANK($D700),"",OFFSET(ChannelSetup!$E$7,0,$D700-1)),$AP700)</f>
        <v/>
      </c>
      <c r="N700" s="1" t="str">
        <f ca="1">IF(COUNTBLANK($D700),"",IF(COUNTBLANK($AI700),OFFSET(ChannelSetup!$E$4,0,$D700-1),$AI700))</f>
        <v/>
      </c>
      <c r="O700" s="1" t="str">
        <f t="shared" si="201"/>
        <v/>
      </c>
      <c r="Q700" s="32">
        <f t="shared" si="160"/>
        <v>6</v>
      </c>
      <c r="R700" s="32">
        <f t="shared" si="161"/>
        <v>4</v>
      </c>
      <c r="S700" s="32">
        <f t="shared" si="162"/>
        <v>4</v>
      </c>
      <c r="T700" s="32">
        <f t="shared" si="163"/>
        <v>2</v>
      </c>
      <c r="U700" s="32">
        <f t="shared" si="164"/>
        <v>2</v>
      </c>
      <c r="V700" s="32">
        <f t="shared" si="165"/>
        <v>2</v>
      </c>
      <c r="W700" s="32">
        <f t="shared" si="166"/>
        <v>2</v>
      </c>
      <c r="X700" s="32">
        <f t="shared" si="167"/>
        <v>2</v>
      </c>
      <c r="Y700" s="32">
        <f t="shared" si="168"/>
        <v>2</v>
      </c>
      <c r="Z700" s="32">
        <f t="shared" si="169"/>
        <v>2</v>
      </c>
      <c r="AA700" s="32">
        <f t="shared" si="170"/>
        <v>2</v>
      </c>
      <c r="AB700" s="32">
        <f t="shared" si="171"/>
        <v>2</v>
      </c>
      <c r="AD700" s="64"/>
      <c r="AE700" s="51"/>
      <c r="AF700" s="51"/>
      <c r="AG700" s="61"/>
      <c r="AH700" s="62"/>
      <c r="AI700" s="61"/>
      <c r="AJ700" s="62"/>
      <c r="AK700" s="61"/>
      <c r="AL700" s="62"/>
      <c r="AM700" s="60"/>
      <c r="AN700" s="60"/>
      <c r="AO700" s="60"/>
      <c r="AP700" s="60"/>
      <c r="AQ700" s="51"/>
      <c r="AT700" s="39" t="str">
        <f t="shared" si="172"/>
        <v/>
      </c>
      <c r="AU700" s="49" t="str">
        <f t="shared" si="178"/>
        <v/>
      </c>
      <c r="AV700" s="41">
        <f t="shared" ca="1" si="188"/>
        <v>256</v>
      </c>
      <c r="AW700" s="40">
        <f t="shared" ca="1" si="182"/>
        <v>1</v>
      </c>
      <c r="AX700" s="41">
        <f t="shared" ca="1" si="173"/>
        <v>0</v>
      </c>
      <c r="AY700" s="41">
        <f t="shared" ca="1" si="174"/>
        <v>0</v>
      </c>
      <c r="AZ700" s="42">
        <f t="shared" ca="1" si="175"/>
        <v>1</v>
      </c>
      <c r="BA700" s="47" t="str">
        <f t="shared" si="176"/>
        <v/>
      </c>
      <c r="BB700" s="47" t="e">
        <f t="shared" si="177"/>
        <v>#VALUE!</v>
      </c>
      <c r="BC700" s="47">
        <f t="shared" si="189"/>
        <v>0</v>
      </c>
      <c r="BD700" s="47">
        <f t="shared" si="190"/>
        <v>0</v>
      </c>
      <c r="BE700" s="47" t="e">
        <f t="shared" si="191"/>
        <v>#VALUE!</v>
      </c>
      <c r="BF700" s="47" t="e">
        <f t="shared" si="192"/>
        <v>#VALUE!</v>
      </c>
      <c r="BG700" s="47" t="e">
        <f t="shared" si="193"/>
        <v>#VALUE!</v>
      </c>
      <c r="BH700" s="47" t="e">
        <f>MATCH($BA700,NoteCommaRef!$B$4:$B$10,0)</f>
        <v>#N/A</v>
      </c>
      <c r="BI700" s="47">
        <f>MATCH($BK700,NoteCommaRef!$H$4:$H$1000,0)</f>
        <v>11</v>
      </c>
      <c r="BJ700" s="47">
        <f>MATCH($BL700,NoteCommaRef!$H$4:$H$1000,0)</f>
        <v>11</v>
      </c>
      <c r="BK700" s="47">
        <f t="shared" si="183"/>
        <v>1</v>
      </c>
      <c r="BL700" s="47">
        <f t="shared" si="184"/>
        <v>1</v>
      </c>
      <c r="BM700" s="48">
        <f ca="1">IF(ISNA($BH700),1,OFFSET(NoteCommaRef!$E$3,$BH700,0))</f>
        <v>1</v>
      </c>
      <c r="BN700" s="48">
        <f t="shared" si="185"/>
        <v>1</v>
      </c>
      <c r="BO700" s="48">
        <f t="shared" si="186"/>
        <v>1</v>
      </c>
      <c r="BP700" s="48">
        <f t="shared" si="187"/>
        <v>1</v>
      </c>
      <c r="BQ700" s="48">
        <f ca="1">IF(ISNA($BI700),1,OFFSET(NoteCommaRef!$K$3,$BI700,0))</f>
        <v>1</v>
      </c>
      <c r="BR700" s="48">
        <f ca="1">IF(ISNA($BJ700),1,OFFSET(NoteCommaRef!$K$3,$BJ700,0))</f>
        <v>1</v>
      </c>
    </row>
    <row r="701" spans="3:70" x14ac:dyDescent="0.2">
      <c r="C701" s="1" t="str">
        <f t="shared" si="158"/>
        <v/>
      </c>
      <c r="D701" s="1" t="str">
        <f t="shared" si="159"/>
        <v/>
      </c>
      <c r="E701" s="1" t="str">
        <f t="shared" si="194"/>
        <v/>
      </c>
      <c r="F701" s="32" t="str">
        <f t="shared" si="195"/>
        <v/>
      </c>
      <c r="G701" s="1" t="str">
        <f t="shared" si="196"/>
        <v/>
      </c>
      <c r="H701" s="1" t="str">
        <f t="shared" si="197"/>
        <v/>
      </c>
      <c r="I701" s="1" t="str">
        <f t="shared" si="198"/>
        <v/>
      </c>
      <c r="J701" s="1" t="str">
        <f t="shared" si="199"/>
        <v/>
      </c>
      <c r="K701" s="1" t="str">
        <f t="shared" si="200"/>
        <v/>
      </c>
      <c r="L701" s="1" t="str">
        <f ca="1">IF(COUNTBLANK($AO701),IF(COUNTBLANK($D701),"",OFFSET(ChannelSetup!$E$6,0,$D701-1)),$AO701)</f>
        <v/>
      </c>
      <c r="M701" s="1" t="str">
        <f ca="1">IF(COUNTBLANK($AP701),IF(COUNTBLANK($D701),"",OFFSET(ChannelSetup!$E$7,0,$D701-1)),$AP701)</f>
        <v/>
      </c>
      <c r="N701" s="1" t="str">
        <f ca="1">IF(COUNTBLANK($D701),"",IF(COUNTBLANK($AI701),OFFSET(ChannelSetup!$E$4,0,$D701-1),$AI701))</f>
        <v/>
      </c>
      <c r="O701" s="1" t="str">
        <f t="shared" si="201"/>
        <v/>
      </c>
      <c r="Q701" s="32">
        <f t="shared" si="160"/>
        <v>6</v>
      </c>
      <c r="R701" s="32">
        <f t="shared" si="161"/>
        <v>4</v>
      </c>
      <c r="S701" s="32">
        <f t="shared" si="162"/>
        <v>4</v>
      </c>
      <c r="T701" s="32">
        <f t="shared" si="163"/>
        <v>2</v>
      </c>
      <c r="U701" s="32">
        <f t="shared" si="164"/>
        <v>2</v>
      </c>
      <c r="V701" s="32">
        <f t="shared" si="165"/>
        <v>2</v>
      </c>
      <c r="W701" s="32">
        <f t="shared" si="166"/>
        <v>2</v>
      </c>
      <c r="X701" s="32">
        <f t="shared" si="167"/>
        <v>2</v>
      </c>
      <c r="Y701" s="32">
        <f t="shared" si="168"/>
        <v>2</v>
      </c>
      <c r="Z701" s="32">
        <f t="shared" si="169"/>
        <v>2</v>
      </c>
      <c r="AA701" s="32">
        <f t="shared" si="170"/>
        <v>2</v>
      </c>
      <c r="AB701" s="32">
        <f t="shared" si="171"/>
        <v>2</v>
      </c>
      <c r="AD701" s="64"/>
      <c r="AE701" s="51"/>
      <c r="AF701" s="51"/>
      <c r="AG701" s="61"/>
      <c r="AH701" s="62"/>
      <c r="AI701" s="61"/>
      <c r="AJ701" s="62"/>
      <c r="AK701" s="61"/>
      <c r="AL701" s="62"/>
      <c r="AM701" s="60"/>
      <c r="AN701" s="60"/>
      <c r="AO701" s="60"/>
      <c r="AP701" s="60"/>
      <c r="AQ701" s="51"/>
      <c r="AT701" s="39" t="str">
        <f t="shared" si="172"/>
        <v/>
      </c>
      <c r="AU701" s="49" t="str">
        <f t="shared" si="178"/>
        <v/>
      </c>
      <c r="AV701" s="41">
        <f t="shared" ca="1" si="188"/>
        <v>256</v>
      </c>
      <c r="AW701" s="40">
        <f t="shared" ca="1" si="182"/>
        <v>1</v>
      </c>
      <c r="AX701" s="41">
        <f t="shared" ca="1" si="173"/>
        <v>0</v>
      </c>
      <c r="AY701" s="41">
        <f t="shared" ca="1" si="174"/>
        <v>0</v>
      </c>
      <c r="AZ701" s="42">
        <f t="shared" ca="1" si="175"/>
        <v>1</v>
      </c>
      <c r="BA701" s="47" t="str">
        <f t="shared" si="176"/>
        <v/>
      </c>
      <c r="BB701" s="47" t="e">
        <f t="shared" si="177"/>
        <v>#VALUE!</v>
      </c>
      <c r="BC701" s="47">
        <f t="shared" si="189"/>
        <v>0</v>
      </c>
      <c r="BD701" s="47">
        <f t="shared" si="190"/>
        <v>0</v>
      </c>
      <c r="BE701" s="47" t="e">
        <f t="shared" si="191"/>
        <v>#VALUE!</v>
      </c>
      <c r="BF701" s="47" t="e">
        <f t="shared" si="192"/>
        <v>#VALUE!</v>
      </c>
      <c r="BG701" s="47" t="e">
        <f t="shared" si="193"/>
        <v>#VALUE!</v>
      </c>
      <c r="BH701" s="47" t="e">
        <f>MATCH($BA701,NoteCommaRef!$B$4:$B$10,0)</f>
        <v>#N/A</v>
      </c>
      <c r="BI701" s="47">
        <f>MATCH($BK701,NoteCommaRef!$H$4:$H$1000,0)</f>
        <v>11</v>
      </c>
      <c r="BJ701" s="47">
        <f>MATCH($BL701,NoteCommaRef!$H$4:$H$1000,0)</f>
        <v>11</v>
      </c>
      <c r="BK701" s="47">
        <f t="shared" si="183"/>
        <v>1</v>
      </c>
      <c r="BL701" s="47">
        <f t="shared" si="184"/>
        <v>1</v>
      </c>
      <c r="BM701" s="48">
        <f ca="1">IF(ISNA($BH701),1,OFFSET(NoteCommaRef!$E$3,$BH701,0))</f>
        <v>1</v>
      </c>
      <c r="BN701" s="48">
        <f t="shared" si="185"/>
        <v>1</v>
      </c>
      <c r="BO701" s="48">
        <f t="shared" si="186"/>
        <v>1</v>
      </c>
      <c r="BP701" s="48">
        <f t="shared" si="187"/>
        <v>1</v>
      </c>
      <c r="BQ701" s="48">
        <f ca="1">IF(ISNA($BI701),1,OFFSET(NoteCommaRef!$K$3,$BI701,0))</f>
        <v>1</v>
      </c>
      <c r="BR701" s="48">
        <f ca="1">IF(ISNA($BJ701),1,OFFSET(NoteCommaRef!$K$3,$BJ701,0))</f>
        <v>1</v>
      </c>
    </row>
    <row r="702" spans="3:70" x14ac:dyDescent="0.2">
      <c r="C702" s="1" t="str">
        <f t="shared" si="158"/>
        <v/>
      </c>
      <c r="D702" s="1" t="str">
        <f t="shared" si="159"/>
        <v/>
      </c>
      <c r="E702" s="1" t="str">
        <f t="shared" si="194"/>
        <v/>
      </c>
      <c r="F702" s="32" t="str">
        <f t="shared" si="195"/>
        <v/>
      </c>
      <c r="G702" s="1" t="str">
        <f t="shared" si="196"/>
        <v/>
      </c>
      <c r="H702" s="1" t="str">
        <f t="shared" si="197"/>
        <v/>
      </c>
      <c r="I702" s="1" t="str">
        <f t="shared" si="198"/>
        <v/>
      </c>
      <c r="J702" s="1" t="str">
        <f t="shared" si="199"/>
        <v/>
      </c>
      <c r="K702" s="1" t="str">
        <f t="shared" si="200"/>
        <v/>
      </c>
      <c r="L702" s="1" t="str">
        <f ca="1">IF(COUNTBLANK($AO702),IF(COUNTBLANK($D702),"",OFFSET(ChannelSetup!$E$6,0,$D702-1)),$AO702)</f>
        <v/>
      </c>
      <c r="M702" s="1" t="str">
        <f ca="1">IF(COUNTBLANK($AP702),IF(COUNTBLANK($D702),"",OFFSET(ChannelSetup!$E$7,0,$D702-1)),$AP702)</f>
        <v/>
      </c>
      <c r="N702" s="1" t="str">
        <f ca="1">IF(COUNTBLANK($D702),"",IF(COUNTBLANK($AI702),OFFSET(ChannelSetup!$E$4,0,$D702-1),$AI702))</f>
        <v/>
      </c>
      <c r="O702" s="1" t="str">
        <f t="shared" si="201"/>
        <v/>
      </c>
      <c r="Q702" s="32">
        <f t="shared" si="160"/>
        <v>6</v>
      </c>
      <c r="R702" s="32">
        <f t="shared" si="161"/>
        <v>4</v>
      </c>
      <c r="S702" s="32">
        <f t="shared" si="162"/>
        <v>4</v>
      </c>
      <c r="T702" s="32">
        <f t="shared" si="163"/>
        <v>2</v>
      </c>
      <c r="U702" s="32">
        <f t="shared" si="164"/>
        <v>2</v>
      </c>
      <c r="V702" s="32">
        <f t="shared" si="165"/>
        <v>2</v>
      </c>
      <c r="W702" s="32">
        <f t="shared" si="166"/>
        <v>2</v>
      </c>
      <c r="X702" s="32">
        <f t="shared" si="167"/>
        <v>2</v>
      </c>
      <c r="Y702" s="32">
        <f t="shared" si="168"/>
        <v>2</v>
      </c>
      <c r="Z702" s="32">
        <f t="shared" si="169"/>
        <v>2</v>
      </c>
      <c r="AA702" s="32">
        <f t="shared" si="170"/>
        <v>2</v>
      </c>
      <c r="AB702" s="32">
        <f t="shared" si="171"/>
        <v>2</v>
      </c>
      <c r="AD702" s="64"/>
      <c r="AE702" s="51"/>
      <c r="AF702" s="51"/>
      <c r="AG702" s="61"/>
      <c r="AH702" s="62"/>
      <c r="AI702" s="61"/>
      <c r="AJ702" s="62"/>
      <c r="AK702" s="61"/>
      <c r="AL702" s="62"/>
      <c r="AM702" s="60"/>
      <c r="AN702" s="60"/>
      <c r="AO702" s="60"/>
      <c r="AP702" s="60"/>
      <c r="AQ702" s="51"/>
      <c r="AT702" s="39" t="str">
        <f t="shared" si="172"/>
        <v/>
      </c>
      <c r="AU702" s="49" t="str">
        <f t="shared" si="178"/>
        <v/>
      </c>
      <c r="AV702" s="41">
        <f t="shared" ca="1" si="188"/>
        <v>256</v>
      </c>
      <c r="AW702" s="40">
        <f t="shared" ca="1" si="182"/>
        <v>1</v>
      </c>
      <c r="AX702" s="41">
        <f t="shared" ca="1" si="173"/>
        <v>0</v>
      </c>
      <c r="AY702" s="41">
        <f t="shared" ca="1" si="174"/>
        <v>0</v>
      </c>
      <c r="AZ702" s="42">
        <f t="shared" ca="1" si="175"/>
        <v>1</v>
      </c>
      <c r="BA702" s="47" t="str">
        <f t="shared" si="176"/>
        <v/>
      </c>
      <c r="BB702" s="47" t="e">
        <f t="shared" si="177"/>
        <v>#VALUE!</v>
      </c>
      <c r="BC702" s="47">
        <f t="shared" si="189"/>
        <v>0</v>
      </c>
      <c r="BD702" s="47">
        <f t="shared" si="190"/>
        <v>0</v>
      </c>
      <c r="BE702" s="47" t="e">
        <f t="shared" si="191"/>
        <v>#VALUE!</v>
      </c>
      <c r="BF702" s="47" t="e">
        <f t="shared" si="192"/>
        <v>#VALUE!</v>
      </c>
      <c r="BG702" s="47" t="e">
        <f t="shared" si="193"/>
        <v>#VALUE!</v>
      </c>
      <c r="BH702" s="47" t="e">
        <f>MATCH($BA702,NoteCommaRef!$B$4:$B$10,0)</f>
        <v>#N/A</v>
      </c>
      <c r="BI702" s="47">
        <f>MATCH($BK702,NoteCommaRef!$H$4:$H$1000,0)</f>
        <v>11</v>
      </c>
      <c r="BJ702" s="47">
        <f>MATCH($BL702,NoteCommaRef!$H$4:$H$1000,0)</f>
        <v>11</v>
      </c>
      <c r="BK702" s="47">
        <f t="shared" si="183"/>
        <v>1</v>
      </c>
      <c r="BL702" s="47">
        <f t="shared" si="184"/>
        <v>1</v>
      </c>
      <c r="BM702" s="48">
        <f ca="1">IF(ISNA($BH702),1,OFFSET(NoteCommaRef!$E$3,$BH702,0))</f>
        <v>1</v>
      </c>
      <c r="BN702" s="48">
        <f t="shared" si="185"/>
        <v>1</v>
      </c>
      <c r="BO702" s="48">
        <f t="shared" si="186"/>
        <v>1</v>
      </c>
      <c r="BP702" s="48">
        <f t="shared" si="187"/>
        <v>1</v>
      </c>
      <c r="BQ702" s="48">
        <f ca="1">IF(ISNA($BI702),1,OFFSET(NoteCommaRef!$K$3,$BI702,0))</f>
        <v>1</v>
      </c>
      <c r="BR702" s="48">
        <f ca="1">IF(ISNA($BJ702),1,OFFSET(NoteCommaRef!$K$3,$BJ702,0))</f>
        <v>1</v>
      </c>
    </row>
    <row r="703" spans="3:70" x14ac:dyDescent="0.2">
      <c r="C703" s="1" t="str">
        <f t="shared" ref="C703:C766" si="202">IF(COUNTBLANK($AQ703),"",$AQ703)</f>
        <v/>
      </c>
      <c r="D703" s="1" t="str">
        <f t="shared" ref="D703:D766" si="203">IF(COUNTBLANK($AE703),"",$AE703)</f>
        <v/>
      </c>
      <c r="E703" s="1" t="str">
        <f t="shared" si="194"/>
        <v/>
      </c>
      <c r="F703" s="32" t="str">
        <f t="shared" si="195"/>
        <v/>
      </c>
      <c r="G703" s="1" t="str">
        <f t="shared" si="196"/>
        <v/>
      </c>
      <c r="H703" s="1" t="str">
        <f t="shared" si="197"/>
        <v/>
      </c>
      <c r="I703" s="1" t="str">
        <f t="shared" si="198"/>
        <v/>
      </c>
      <c r="J703" s="1" t="str">
        <f t="shared" si="199"/>
        <v/>
      </c>
      <c r="K703" s="1" t="str">
        <f t="shared" si="200"/>
        <v/>
      </c>
      <c r="L703" s="1" t="str">
        <f ca="1">IF(COUNTBLANK($AO703),IF(COUNTBLANK($D703),"",OFFSET(ChannelSetup!$E$6,0,$D703-1)),$AO703)</f>
        <v/>
      </c>
      <c r="M703" s="1" t="str">
        <f ca="1">IF(COUNTBLANK($AP703),IF(COUNTBLANK($D703),"",OFFSET(ChannelSetup!$E$7,0,$D703-1)),$AP703)</f>
        <v/>
      </c>
      <c r="N703" s="1" t="str">
        <f ca="1">IF(COUNTBLANK($D703),"",IF(COUNTBLANK($AI703),OFFSET(ChannelSetup!$E$4,0,$D703-1),$AI703))</f>
        <v/>
      </c>
      <c r="O703" s="1" t="str">
        <f t="shared" si="201"/>
        <v/>
      </c>
      <c r="Q703" s="32">
        <f t="shared" si="160"/>
        <v>6</v>
      </c>
      <c r="R703" s="32">
        <f t="shared" si="161"/>
        <v>4</v>
      </c>
      <c r="S703" s="32">
        <f t="shared" si="162"/>
        <v>4</v>
      </c>
      <c r="T703" s="32">
        <f t="shared" si="163"/>
        <v>2</v>
      </c>
      <c r="U703" s="32">
        <f t="shared" si="164"/>
        <v>2</v>
      </c>
      <c r="V703" s="32">
        <f t="shared" si="165"/>
        <v>2</v>
      </c>
      <c r="W703" s="32">
        <f t="shared" si="166"/>
        <v>2</v>
      </c>
      <c r="X703" s="32">
        <f t="shared" si="167"/>
        <v>2</v>
      </c>
      <c r="Y703" s="32">
        <f t="shared" si="168"/>
        <v>2</v>
      </c>
      <c r="Z703" s="32">
        <f t="shared" si="169"/>
        <v>2</v>
      </c>
      <c r="AA703" s="32">
        <f t="shared" si="170"/>
        <v>2</v>
      </c>
      <c r="AB703" s="32">
        <f t="shared" si="171"/>
        <v>2</v>
      </c>
      <c r="AD703" s="64"/>
      <c r="AE703" s="51"/>
      <c r="AF703" s="51"/>
      <c r="AG703" s="61"/>
      <c r="AH703" s="62"/>
      <c r="AI703" s="61"/>
      <c r="AJ703" s="62"/>
      <c r="AK703" s="61"/>
      <c r="AL703" s="62"/>
      <c r="AM703" s="60"/>
      <c r="AN703" s="60"/>
      <c r="AO703" s="60"/>
      <c r="AP703" s="60"/>
      <c r="AQ703" s="51"/>
      <c r="AT703" s="39" t="str">
        <f t="shared" si="172"/>
        <v/>
      </c>
      <c r="AU703" s="49" t="str">
        <f t="shared" si="178"/>
        <v/>
      </c>
      <c r="AV703" s="41">
        <f t="shared" ca="1" si="188"/>
        <v>256</v>
      </c>
      <c r="AW703" s="40">
        <f t="shared" ca="1" si="182"/>
        <v>1</v>
      </c>
      <c r="AX703" s="41">
        <f t="shared" ca="1" si="173"/>
        <v>0</v>
      </c>
      <c r="AY703" s="41">
        <f t="shared" ca="1" si="174"/>
        <v>0</v>
      </c>
      <c r="AZ703" s="42">
        <f t="shared" ca="1" si="175"/>
        <v>1</v>
      </c>
      <c r="BA703" s="47" t="str">
        <f t="shared" si="176"/>
        <v/>
      </c>
      <c r="BB703" s="47" t="e">
        <f t="shared" si="177"/>
        <v>#VALUE!</v>
      </c>
      <c r="BC703" s="47">
        <f t="shared" si="189"/>
        <v>0</v>
      </c>
      <c r="BD703" s="47">
        <f t="shared" si="190"/>
        <v>0</v>
      </c>
      <c r="BE703" s="47" t="e">
        <f t="shared" si="191"/>
        <v>#VALUE!</v>
      </c>
      <c r="BF703" s="47" t="e">
        <f t="shared" si="192"/>
        <v>#VALUE!</v>
      </c>
      <c r="BG703" s="47" t="e">
        <f t="shared" si="193"/>
        <v>#VALUE!</v>
      </c>
      <c r="BH703" s="47" t="e">
        <f>MATCH($BA703,NoteCommaRef!$B$4:$B$10,0)</f>
        <v>#N/A</v>
      </c>
      <c r="BI703" s="47">
        <f>MATCH($BK703,NoteCommaRef!$H$4:$H$1000,0)</f>
        <v>11</v>
      </c>
      <c r="BJ703" s="47">
        <f>MATCH($BL703,NoteCommaRef!$H$4:$H$1000,0)</f>
        <v>11</v>
      </c>
      <c r="BK703" s="47">
        <f t="shared" si="183"/>
        <v>1</v>
      </c>
      <c r="BL703" s="47">
        <f t="shared" si="184"/>
        <v>1</v>
      </c>
      <c r="BM703" s="48">
        <f ca="1">IF(ISNA($BH703),1,OFFSET(NoteCommaRef!$E$3,$BH703,0))</f>
        <v>1</v>
      </c>
      <c r="BN703" s="48">
        <f t="shared" si="185"/>
        <v>1</v>
      </c>
      <c r="BO703" s="48">
        <f t="shared" si="186"/>
        <v>1</v>
      </c>
      <c r="BP703" s="48">
        <f t="shared" si="187"/>
        <v>1</v>
      </c>
      <c r="BQ703" s="48">
        <f ca="1">IF(ISNA($BI703),1,OFFSET(NoteCommaRef!$K$3,$BI703,0))</f>
        <v>1</v>
      </c>
      <c r="BR703" s="48">
        <f ca="1">IF(ISNA($BJ703),1,OFFSET(NoteCommaRef!$K$3,$BJ703,0))</f>
        <v>1</v>
      </c>
    </row>
    <row r="704" spans="3:70" x14ac:dyDescent="0.2">
      <c r="C704" s="1" t="str">
        <f t="shared" si="202"/>
        <v/>
      </c>
      <c r="D704" s="1" t="str">
        <f t="shared" si="203"/>
        <v/>
      </c>
      <c r="E704" s="1" t="str">
        <f t="shared" si="194"/>
        <v/>
      </c>
      <c r="F704" s="32" t="str">
        <f t="shared" si="195"/>
        <v/>
      </c>
      <c r="G704" s="1" t="str">
        <f t="shared" si="196"/>
        <v/>
      </c>
      <c r="H704" s="1" t="str">
        <f t="shared" si="197"/>
        <v/>
      </c>
      <c r="I704" s="1" t="str">
        <f t="shared" si="198"/>
        <v/>
      </c>
      <c r="J704" s="1" t="str">
        <f t="shared" si="199"/>
        <v/>
      </c>
      <c r="K704" s="1" t="str">
        <f t="shared" si="200"/>
        <v/>
      </c>
      <c r="L704" s="1" t="str">
        <f ca="1">IF(COUNTBLANK($AO704),IF(COUNTBLANK($D704),"",OFFSET(ChannelSetup!$E$6,0,$D704-1)),$AO704)</f>
        <v/>
      </c>
      <c r="M704" s="1" t="str">
        <f ca="1">IF(COUNTBLANK($AP704),IF(COUNTBLANK($D704),"",OFFSET(ChannelSetup!$E$7,0,$D704-1)),$AP704)</f>
        <v/>
      </c>
      <c r="N704" s="1" t="str">
        <f ca="1">IF(COUNTBLANK($D704),"",IF(COUNTBLANK($AI704),OFFSET(ChannelSetup!$E$4,0,$D704-1),$AI704))</f>
        <v/>
      </c>
      <c r="O704" s="1" t="str">
        <f t="shared" si="201"/>
        <v/>
      </c>
      <c r="Q704" s="32">
        <f t="shared" si="160"/>
        <v>6</v>
      </c>
      <c r="R704" s="32">
        <f t="shared" si="161"/>
        <v>4</v>
      </c>
      <c r="S704" s="32">
        <f t="shared" si="162"/>
        <v>4</v>
      </c>
      <c r="T704" s="32">
        <f t="shared" si="163"/>
        <v>2</v>
      </c>
      <c r="U704" s="32">
        <f t="shared" si="164"/>
        <v>2</v>
      </c>
      <c r="V704" s="32">
        <f t="shared" si="165"/>
        <v>2</v>
      </c>
      <c r="W704" s="32">
        <f t="shared" si="166"/>
        <v>2</v>
      </c>
      <c r="X704" s="32">
        <f t="shared" si="167"/>
        <v>2</v>
      </c>
      <c r="Y704" s="32">
        <f t="shared" si="168"/>
        <v>2</v>
      </c>
      <c r="Z704" s="32">
        <f t="shared" si="169"/>
        <v>2</v>
      </c>
      <c r="AA704" s="32">
        <f t="shared" si="170"/>
        <v>2</v>
      </c>
      <c r="AB704" s="32">
        <f t="shared" si="171"/>
        <v>2</v>
      </c>
      <c r="AD704" s="64"/>
      <c r="AE704" s="51"/>
      <c r="AF704" s="51"/>
      <c r="AG704" s="61"/>
      <c r="AH704" s="62"/>
      <c r="AI704" s="61"/>
      <c r="AJ704" s="62"/>
      <c r="AK704" s="61"/>
      <c r="AL704" s="62"/>
      <c r="AM704" s="60"/>
      <c r="AN704" s="60"/>
      <c r="AO704" s="60"/>
      <c r="AP704" s="60"/>
      <c r="AQ704" s="51"/>
      <c r="AT704" s="39" t="str">
        <f t="shared" si="172"/>
        <v/>
      </c>
      <c r="AU704" s="49" t="str">
        <f t="shared" si="178"/>
        <v/>
      </c>
      <c r="AV704" s="41">
        <f t="shared" ca="1" si="188"/>
        <v>256</v>
      </c>
      <c r="AW704" s="40">
        <f t="shared" ca="1" si="182"/>
        <v>1</v>
      </c>
      <c r="AX704" s="41">
        <f t="shared" ca="1" si="173"/>
        <v>0</v>
      </c>
      <c r="AY704" s="41">
        <f t="shared" ca="1" si="174"/>
        <v>0</v>
      </c>
      <c r="AZ704" s="42">
        <f t="shared" ca="1" si="175"/>
        <v>1</v>
      </c>
      <c r="BA704" s="47" t="str">
        <f t="shared" si="176"/>
        <v/>
      </c>
      <c r="BB704" s="47" t="e">
        <f t="shared" si="177"/>
        <v>#VALUE!</v>
      </c>
      <c r="BC704" s="47">
        <f t="shared" si="189"/>
        <v>0</v>
      </c>
      <c r="BD704" s="47">
        <f t="shared" si="190"/>
        <v>0</v>
      </c>
      <c r="BE704" s="47" t="e">
        <f t="shared" si="191"/>
        <v>#VALUE!</v>
      </c>
      <c r="BF704" s="47" t="e">
        <f t="shared" si="192"/>
        <v>#VALUE!</v>
      </c>
      <c r="BG704" s="47" t="e">
        <f t="shared" si="193"/>
        <v>#VALUE!</v>
      </c>
      <c r="BH704" s="47" t="e">
        <f>MATCH($BA704,NoteCommaRef!$B$4:$B$10,0)</f>
        <v>#N/A</v>
      </c>
      <c r="BI704" s="47">
        <f>MATCH($BK704,NoteCommaRef!$H$4:$H$1000,0)</f>
        <v>11</v>
      </c>
      <c r="BJ704" s="47">
        <f>MATCH($BL704,NoteCommaRef!$H$4:$H$1000,0)</f>
        <v>11</v>
      </c>
      <c r="BK704" s="47">
        <f t="shared" si="183"/>
        <v>1</v>
      </c>
      <c r="BL704" s="47">
        <f t="shared" si="184"/>
        <v>1</v>
      </c>
      <c r="BM704" s="48">
        <f ca="1">IF(ISNA($BH704),1,OFFSET(NoteCommaRef!$E$3,$BH704,0))</f>
        <v>1</v>
      </c>
      <c r="BN704" s="48">
        <f t="shared" si="185"/>
        <v>1</v>
      </c>
      <c r="BO704" s="48">
        <f t="shared" si="186"/>
        <v>1</v>
      </c>
      <c r="BP704" s="48">
        <f t="shared" si="187"/>
        <v>1</v>
      </c>
      <c r="BQ704" s="48">
        <f ca="1">IF(ISNA($BI704),1,OFFSET(NoteCommaRef!$K$3,$BI704,0))</f>
        <v>1</v>
      </c>
      <c r="BR704" s="48">
        <f ca="1">IF(ISNA($BJ704),1,OFFSET(NoteCommaRef!$K$3,$BJ704,0))</f>
        <v>1</v>
      </c>
    </row>
    <row r="705" spans="3:70" x14ac:dyDescent="0.2">
      <c r="C705" s="1" t="str">
        <f t="shared" si="202"/>
        <v/>
      </c>
      <c r="D705" s="1" t="str">
        <f t="shared" si="203"/>
        <v/>
      </c>
      <c r="E705" s="1" t="str">
        <f t="shared" si="194"/>
        <v/>
      </c>
      <c r="F705" s="32" t="str">
        <f t="shared" si="195"/>
        <v/>
      </c>
      <c r="G705" s="1" t="str">
        <f t="shared" si="196"/>
        <v/>
      </c>
      <c r="H705" s="1" t="str">
        <f t="shared" si="197"/>
        <v/>
      </c>
      <c r="I705" s="1" t="str">
        <f t="shared" si="198"/>
        <v/>
      </c>
      <c r="J705" s="1" t="str">
        <f t="shared" si="199"/>
        <v/>
      </c>
      <c r="K705" s="1" t="str">
        <f t="shared" si="200"/>
        <v/>
      </c>
      <c r="L705" s="1" t="str">
        <f ca="1">IF(COUNTBLANK($AO705),IF(COUNTBLANK($D705),"",OFFSET(ChannelSetup!$E$6,0,$D705-1)),$AO705)</f>
        <v/>
      </c>
      <c r="M705" s="1" t="str">
        <f ca="1">IF(COUNTBLANK($AP705),IF(COUNTBLANK($D705),"",OFFSET(ChannelSetup!$E$7,0,$D705-1)),$AP705)</f>
        <v/>
      </c>
      <c r="N705" s="1" t="str">
        <f ca="1">IF(COUNTBLANK($D705),"",IF(COUNTBLANK($AI705),OFFSET(ChannelSetup!$E$4,0,$D705-1),$AI705))</f>
        <v/>
      </c>
      <c r="O705" s="1" t="str">
        <f t="shared" si="201"/>
        <v/>
      </c>
      <c r="Q705" s="32">
        <f t="shared" si="160"/>
        <v>6</v>
      </c>
      <c r="R705" s="32">
        <f t="shared" si="161"/>
        <v>4</v>
      </c>
      <c r="S705" s="32">
        <f t="shared" si="162"/>
        <v>4</v>
      </c>
      <c r="T705" s="32">
        <f t="shared" si="163"/>
        <v>2</v>
      </c>
      <c r="U705" s="32">
        <f t="shared" si="164"/>
        <v>2</v>
      </c>
      <c r="V705" s="32">
        <f t="shared" si="165"/>
        <v>2</v>
      </c>
      <c r="W705" s="32">
        <f t="shared" si="166"/>
        <v>2</v>
      </c>
      <c r="X705" s="32">
        <f t="shared" si="167"/>
        <v>2</v>
      </c>
      <c r="Y705" s="32">
        <f t="shared" si="168"/>
        <v>2</v>
      </c>
      <c r="Z705" s="32">
        <f t="shared" si="169"/>
        <v>2</v>
      </c>
      <c r="AA705" s="32">
        <f t="shared" si="170"/>
        <v>2</v>
      </c>
      <c r="AB705" s="32">
        <f t="shared" si="171"/>
        <v>2</v>
      </c>
      <c r="AD705" s="64"/>
      <c r="AE705" s="51"/>
      <c r="AF705" s="51"/>
      <c r="AG705" s="61"/>
      <c r="AH705" s="62"/>
      <c r="AI705" s="61"/>
      <c r="AJ705" s="62"/>
      <c r="AK705" s="61"/>
      <c r="AL705" s="62"/>
      <c r="AM705" s="60"/>
      <c r="AN705" s="60"/>
      <c r="AO705" s="60"/>
      <c r="AP705" s="60"/>
      <c r="AQ705" s="51"/>
      <c r="AT705" s="39" t="str">
        <f t="shared" si="172"/>
        <v/>
      </c>
      <c r="AU705" s="49" t="str">
        <f t="shared" si="178"/>
        <v/>
      </c>
      <c r="AV705" s="41">
        <f t="shared" ca="1" si="188"/>
        <v>256</v>
      </c>
      <c r="AW705" s="40">
        <f t="shared" ca="1" si="182"/>
        <v>1</v>
      </c>
      <c r="AX705" s="41">
        <f t="shared" ca="1" si="173"/>
        <v>0</v>
      </c>
      <c r="AY705" s="41">
        <f t="shared" ca="1" si="174"/>
        <v>0</v>
      </c>
      <c r="AZ705" s="42">
        <f t="shared" ca="1" si="175"/>
        <v>1</v>
      </c>
      <c r="BA705" s="47" t="str">
        <f t="shared" si="176"/>
        <v/>
      </c>
      <c r="BB705" s="47" t="e">
        <f t="shared" si="177"/>
        <v>#VALUE!</v>
      </c>
      <c r="BC705" s="47">
        <f t="shared" si="189"/>
        <v>0</v>
      </c>
      <c r="BD705" s="47">
        <f t="shared" si="190"/>
        <v>0</v>
      </c>
      <c r="BE705" s="47" t="e">
        <f t="shared" si="191"/>
        <v>#VALUE!</v>
      </c>
      <c r="BF705" s="47" t="e">
        <f t="shared" si="192"/>
        <v>#VALUE!</v>
      </c>
      <c r="BG705" s="47" t="e">
        <f t="shared" si="193"/>
        <v>#VALUE!</v>
      </c>
      <c r="BH705" s="47" t="e">
        <f>MATCH($BA705,NoteCommaRef!$B$4:$B$10,0)</f>
        <v>#N/A</v>
      </c>
      <c r="BI705" s="47">
        <f>MATCH($BK705,NoteCommaRef!$H$4:$H$1000,0)</f>
        <v>11</v>
      </c>
      <c r="BJ705" s="47">
        <f>MATCH($BL705,NoteCommaRef!$H$4:$H$1000,0)</f>
        <v>11</v>
      </c>
      <c r="BK705" s="47">
        <f t="shared" si="183"/>
        <v>1</v>
      </c>
      <c r="BL705" s="47">
        <f t="shared" si="184"/>
        <v>1</v>
      </c>
      <c r="BM705" s="48">
        <f ca="1">IF(ISNA($BH705),1,OFFSET(NoteCommaRef!$E$3,$BH705,0))</f>
        <v>1</v>
      </c>
      <c r="BN705" s="48">
        <f t="shared" si="185"/>
        <v>1</v>
      </c>
      <c r="BO705" s="48">
        <f t="shared" si="186"/>
        <v>1</v>
      </c>
      <c r="BP705" s="48">
        <f t="shared" si="187"/>
        <v>1</v>
      </c>
      <c r="BQ705" s="48">
        <f ca="1">IF(ISNA($BI705),1,OFFSET(NoteCommaRef!$K$3,$BI705,0))</f>
        <v>1</v>
      </c>
      <c r="BR705" s="48">
        <f ca="1">IF(ISNA($BJ705),1,OFFSET(NoteCommaRef!$K$3,$BJ705,0))</f>
        <v>1</v>
      </c>
    </row>
    <row r="706" spans="3:70" x14ac:dyDescent="0.2">
      <c r="C706" s="1" t="str">
        <f t="shared" si="202"/>
        <v/>
      </c>
      <c r="D706" s="1" t="str">
        <f t="shared" si="203"/>
        <v/>
      </c>
      <c r="E706" s="1" t="str">
        <f t="shared" si="194"/>
        <v/>
      </c>
      <c r="F706" s="32" t="str">
        <f t="shared" si="195"/>
        <v/>
      </c>
      <c r="G706" s="1" t="str">
        <f t="shared" si="196"/>
        <v/>
      </c>
      <c r="H706" s="1" t="str">
        <f t="shared" si="197"/>
        <v/>
      </c>
      <c r="I706" s="1" t="str">
        <f t="shared" si="198"/>
        <v/>
      </c>
      <c r="J706" s="1" t="str">
        <f t="shared" si="199"/>
        <v/>
      </c>
      <c r="K706" s="1" t="str">
        <f t="shared" si="200"/>
        <v/>
      </c>
      <c r="L706" s="1" t="str">
        <f ca="1">IF(COUNTBLANK($AO706),IF(COUNTBLANK($D706),"",OFFSET(ChannelSetup!$E$6,0,$D706-1)),$AO706)</f>
        <v/>
      </c>
      <c r="M706" s="1" t="str">
        <f ca="1">IF(COUNTBLANK($AP706),IF(COUNTBLANK($D706),"",OFFSET(ChannelSetup!$E$7,0,$D706-1)),$AP706)</f>
        <v/>
      </c>
      <c r="N706" s="1" t="str">
        <f ca="1">IF(COUNTBLANK($D706),"",IF(COUNTBLANK($AI706),OFFSET(ChannelSetup!$E$4,0,$D706-1),$AI706))</f>
        <v/>
      </c>
      <c r="O706" s="1" t="str">
        <f t="shared" si="201"/>
        <v/>
      </c>
      <c r="Q706" s="32">
        <f t="shared" si="160"/>
        <v>6</v>
      </c>
      <c r="R706" s="32">
        <f t="shared" si="161"/>
        <v>4</v>
      </c>
      <c r="S706" s="32">
        <f t="shared" si="162"/>
        <v>4</v>
      </c>
      <c r="T706" s="32">
        <f t="shared" si="163"/>
        <v>2</v>
      </c>
      <c r="U706" s="32">
        <f t="shared" si="164"/>
        <v>2</v>
      </c>
      <c r="V706" s="32">
        <f t="shared" si="165"/>
        <v>2</v>
      </c>
      <c r="W706" s="32">
        <f t="shared" si="166"/>
        <v>2</v>
      </c>
      <c r="X706" s="32">
        <f t="shared" si="167"/>
        <v>2</v>
      </c>
      <c r="Y706" s="32">
        <f t="shared" si="168"/>
        <v>2</v>
      </c>
      <c r="Z706" s="32">
        <f t="shared" si="169"/>
        <v>2</v>
      </c>
      <c r="AA706" s="32">
        <f t="shared" si="170"/>
        <v>2</v>
      </c>
      <c r="AB706" s="32">
        <f t="shared" si="171"/>
        <v>2</v>
      </c>
      <c r="AD706" s="64"/>
      <c r="AE706" s="51"/>
      <c r="AF706" s="51"/>
      <c r="AG706" s="61"/>
      <c r="AH706" s="62"/>
      <c r="AI706" s="61"/>
      <c r="AJ706" s="62"/>
      <c r="AK706" s="61"/>
      <c r="AL706" s="62"/>
      <c r="AM706" s="60"/>
      <c r="AN706" s="60"/>
      <c r="AO706" s="60"/>
      <c r="AP706" s="60"/>
      <c r="AQ706" s="51"/>
      <c r="AT706" s="39" t="str">
        <f t="shared" si="172"/>
        <v/>
      </c>
      <c r="AU706" s="49" t="str">
        <f t="shared" si="178"/>
        <v/>
      </c>
      <c r="AV706" s="41">
        <f t="shared" ca="1" si="188"/>
        <v>256</v>
      </c>
      <c r="AW706" s="40">
        <f t="shared" ca="1" si="182"/>
        <v>1</v>
      </c>
      <c r="AX706" s="41">
        <f t="shared" ca="1" si="173"/>
        <v>0</v>
      </c>
      <c r="AY706" s="41">
        <f t="shared" ca="1" si="174"/>
        <v>0</v>
      </c>
      <c r="AZ706" s="42">
        <f t="shared" ca="1" si="175"/>
        <v>1</v>
      </c>
      <c r="BA706" s="47" t="str">
        <f t="shared" si="176"/>
        <v/>
      </c>
      <c r="BB706" s="47" t="e">
        <f t="shared" si="177"/>
        <v>#VALUE!</v>
      </c>
      <c r="BC706" s="47">
        <f t="shared" si="189"/>
        <v>0</v>
      </c>
      <c r="BD706" s="47">
        <f t="shared" si="190"/>
        <v>0</v>
      </c>
      <c r="BE706" s="47" t="e">
        <f t="shared" si="191"/>
        <v>#VALUE!</v>
      </c>
      <c r="BF706" s="47" t="e">
        <f t="shared" si="192"/>
        <v>#VALUE!</v>
      </c>
      <c r="BG706" s="47" t="e">
        <f t="shared" si="193"/>
        <v>#VALUE!</v>
      </c>
      <c r="BH706" s="47" t="e">
        <f>MATCH($BA706,NoteCommaRef!$B$4:$B$10,0)</f>
        <v>#N/A</v>
      </c>
      <c r="BI706" s="47">
        <f>MATCH($BK706,NoteCommaRef!$H$4:$H$1000,0)</f>
        <v>11</v>
      </c>
      <c r="BJ706" s="47">
        <f>MATCH($BL706,NoteCommaRef!$H$4:$H$1000,0)</f>
        <v>11</v>
      </c>
      <c r="BK706" s="47">
        <f t="shared" si="183"/>
        <v>1</v>
      </c>
      <c r="BL706" s="47">
        <f t="shared" si="184"/>
        <v>1</v>
      </c>
      <c r="BM706" s="48">
        <f ca="1">IF(ISNA($BH706),1,OFFSET(NoteCommaRef!$E$3,$BH706,0))</f>
        <v>1</v>
      </c>
      <c r="BN706" s="48">
        <f t="shared" si="185"/>
        <v>1</v>
      </c>
      <c r="BO706" s="48">
        <f t="shared" si="186"/>
        <v>1</v>
      </c>
      <c r="BP706" s="48">
        <f t="shared" si="187"/>
        <v>1</v>
      </c>
      <c r="BQ706" s="48">
        <f ca="1">IF(ISNA($BI706),1,OFFSET(NoteCommaRef!$K$3,$BI706,0))</f>
        <v>1</v>
      </c>
      <c r="BR706" s="48">
        <f ca="1">IF(ISNA($BJ706),1,OFFSET(NoteCommaRef!$K$3,$BJ706,0))</f>
        <v>1</v>
      </c>
    </row>
    <row r="707" spans="3:70" x14ac:dyDescent="0.2">
      <c r="C707" s="1" t="str">
        <f t="shared" si="202"/>
        <v/>
      </c>
      <c r="D707" s="1" t="str">
        <f t="shared" si="203"/>
        <v/>
      </c>
      <c r="E707" s="1" t="str">
        <f t="shared" si="194"/>
        <v/>
      </c>
      <c r="F707" s="32" t="str">
        <f t="shared" si="195"/>
        <v/>
      </c>
      <c r="G707" s="1" t="str">
        <f t="shared" si="196"/>
        <v/>
      </c>
      <c r="H707" s="1" t="str">
        <f t="shared" si="197"/>
        <v/>
      </c>
      <c r="I707" s="1" t="str">
        <f t="shared" si="198"/>
        <v/>
      </c>
      <c r="J707" s="1" t="str">
        <f t="shared" si="199"/>
        <v/>
      </c>
      <c r="K707" s="1" t="str">
        <f t="shared" si="200"/>
        <v/>
      </c>
      <c r="L707" s="1" t="str">
        <f ca="1">IF(COUNTBLANK($AO707),IF(COUNTBLANK($D707),"",OFFSET(ChannelSetup!$E$6,0,$D707-1)),$AO707)</f>
        <v/>
      </c>
      <c r="M707" s="1" t="str">
        <f ca="1">IF(COUNTBLANK($AP707),IF(COUNTBLANK($D707),"",OFFSET(ChannelSetup!$E$7,0,$D707-1)),$AP707)</f>
        <v/>
      </c>
      <c r="N707" s="1" t="str">
        <f ca="1">IF(COUNTBLANK($D707),"",IF(COUNTBLANK($AI707),OFFSET(ChannelSetup!$E$4,0,$D707-1),$AI707))</f>
        <v/>
      </c>
      <c r="O707" s="1" t="str">
        <f t="shared" si="201"/>
        <v/>
      </c>
      <c r="Q707" s="32">
        <f t="shared" ref="Q707:Q770" si="204">Q706+IF($D707=Q$3,IF(COUNTBLANK($E707),0,$E707/$AF$2),0)</f>
        <v>6</v>
      </c>
      <c r="R707" s="32">
        <f t="shared" ref="R707:R770" si="205">R706+IF($D707=R$3,IF(COUNTBLANK($E707),0,$E707/$AF$2),0)</f>
        <v>4</v>
      </c>
      <c r="S707" s="32">
        <f t="shared" ref="S707:S770" si="206">S706+IF($D707=S$3,IF(COUNTBLANK($E707),0,$E707/$AF$2),0)</f>
        <v>4</v>
      </c>
      <c r="T707" s="32">
        <f t="shared" ref="T707:T770" si="207">T706+IF($D707=T$3,IF(COUNTBLANK($E707),0,$E707/$AF$2),0)</f>
        <v>2</v>
      </c>
      <c r="U707" s="32">
        <f t="shared" ref="U707:U770" si="208">U706+IF($D707=U$3,IF(COUNTBLANK($E707),0,$E707/$AF$2),0)</f>
        <v>2</v>
      </c>
      <c r="V707" s="32">
        <f t="shared" ref="V707:V770" si="209">V706+IF($D707=V$3,IF(COUNTBLANK($E707),0,$E707/$AF$2),0)</f>
        <v>2</v>
      </c>
      <c r="W707" s="32">
        <f t="shared" ref="W707:W770" si="210">W706+IF($D707=W$3,IF(COUNTBLANK($E707),0,$E707/$AF$2),0)</f>
        <v>2</v>
      </c>
      <c r="X707" s="32">
        <f t="shared" ref="X707:X770" si="211">X706+IF($D707=X$3,IF(COUNTBLANK($E707),0,$E707/$AF$2),0)</f>
        <v>2</v>
      </c>
      <c r="Y707" s="32">
        <f t="shared" ref="Y707:Y770" si="212">Y706+IF($D707=Y$3,IF(COUNTBLANK($E707),0,$E707/$AF$2),0)</f>
        <v>2</v>
      </c>
      <c r="Z707" s="32">
        <f t="shared" ref="Z707:Z770" si="213">Z706+IF($D707=Z$3,IF(COUNTBLANK($E707),0,$E707/$AF$2),0)</f>
        <v>2</v>
      </c>
      <c r="AA707" s="32">
        <f t="shared" ref="AA707:AA770" si="214">AA706+IF($D707=AA$3,IF(COUNTBLANK($E707),0,$E707/$AF$2),0)</f>
        <v>2</v>
      </c>
      <c r="AB707" s="32">
        <f t="shared" ref="AB707:AB770" si="215">AB706+IF($D707=AB$3,IF(COUNTBLANK($E707),0,$E707/$AF$2),0)</f>
        <v>2</v>
      </c>
      <c r="AD707" s="64"/>
      <c r="AE707" s="51"/>
      <c r="AF707" s="51"/>
      <c r="AG707" s="61"/>
      <c r="AH707" s="62"/>
      <c r="AI707" s="61"/>
      <c r="AJ707" s="62"/>
      <c r="AK707" s="61"/>
      <c r="AL707" s="62"/>
      <c r="AM707" s="60"/>
      <c r="AN707" s="60"/>
      <c r="AO707" s="60"/>
      <c r="AP707" s="60"/>
      <c r="AQ707" s="51"/>
      <c r="AT707" s="39" t="str">
        <f t="shared" si="172"/>
        <v/>
      </c>
      <c r="AU707" s="49" t="str">
        <f t="shared" si="178"/>
        <v/>
      </c>
      <c r="AV707" s="41">
        <f t="shared" ca="1" si="188"/>
        <v>256</v>
      </c>
      <c r="AW707" s="40">
        <f t="shared" ca="1" si="182"/>
        <v>1</v>
      </c>
      <c r="AX707" s="41">
        <f t="shared" ca="1" si="173"/>
        <v>0</v>
      </c>
      <c r="AY707" s="41">
        <f t="shared" ca="1" si="174"/>
        <v>0</v>
      </c>
      <c r="AZ707" s="42">
        <f t="shared" ca="1" si="175"/>
        <v>1</v>
      </c>
      <c r="BA707" s="47" t="str">
        <f t="shared" si="176"/>
        <v/>
      </c>
      <c r="BB707" s="47" t="e">
        <f t="shared" si="177"/>
        <v>#VALUE!</v>
      </c>
      <c r="BC707" s="47">
        <f t="shared" si="189"/>
        <v>0</v>
      </c>
      <c r="BD707" s="47">
        <f t="shared" si="190"/>
        <v>0</v>
      </c>
      <c r="BE707" s="47" t="e">
        <f t="shared" si="191"/>
        <v>#VALUE!</v>
      </c>
      <c r="BF707" s="47" t="e">
        <f t="shared" si="192"/>
        <v>#VALUE!</v>
      </c>
      <c r="BG707" s="47" t="e">
        <f t="shared" si="193"/>
        <v>#VALUE!</v>
      </c>
      <c r="BH707" s="47" t="e">
        <f>MATCH($BA707,NoteCommaRef!$B$4:$B$10,0)</f>
        <v>#N/A</v>
      </c>
      <c r="BI707" s="47">
        <f>MATCH($BK707,NoteCommaRef!$H$4:$H$1000,0)</f>
        <v>11</v>
      </c>
      <c r="BJ707" s="47">
        <f>MATCH($BL707,NoteCommaRef!$H$4:$H$1000,0)</f>
        <v>11</v>
      </c>
      <c r="BK707" s="47">
        <f t="shared" si="183"/>
        <v>1</v>
      </c>
      <c r="BL707" s="47">
        <f t="shared" si="184"/>
        <v>1</v>
      </c>
      <c r="BM707" s="48">
        <f ca="1">IF(ISNA($BH707),1,OFFSET(NoteCommaRef!$E$3,$BH707,0))</f>
        <v>1</v>
      </c>
      <c r="BN707" s="48">
        <f t="shared" si="185"/>
        <v>1</v>
      </c>
      <c r="BO707" s="48">
        <f t="shared" si="186"/>
        <v>1</v>
      </c>
      <c r="BP707" s="48">
        <f t="shared" si="187"/>
        <v>1</v>
      </c>
      <c r="BQ707" s="48">
        <f ca="1">IF(ISNA($BI707),1,OFFSET(NoteCommaRef!$K$3,$BI707,0))</f>
        <v>1</v>
      </c>
      <c r="BR707" s="48">
        <f ca="1">IF(ISNA($BJ707),1,OFFSET(NoteCommaRef!$K$3,$BJ707,0))</f>
        <v>1</v>
      </c>
    </row>
    <row r="708" spans="3:70" x14ac:dyDescent="0.2">
      <c r="C708" s="1" t="str">
        <f t="shared" si="202"/>
        <v/>
      </c>
      <c r="D708" s="1" t="str">
        <f t="shared" si="203"/>
        <v/>
      </c>
      <c r="E708" s="1" t="str">
        <f t="shared" si="194"/>
        <v/>
      </c>
      <c r="F708" s="32" t="str">
        <f t="shared" si="195"/>
        <v/>
      </c>
      <c r="G708" s="1" t="str">
        <f t="shared" si="196"/>
        <v/>
      </c>
      <c r="H708" s="1" t="str">
        <f t="shared" si="197"/>
        <v/>
      </c>
      <c r="I708" s="1" t="str">
        <f t="shared" si="198"/>
        <v/>
      </c>
      <c r="J708" s="1" t="str">
        <f t="shared" si="199"/>
        <v/>
      </c>
      <c r="K708" s="1" t="str">
        <f t="shared" si="200"/>
        <v/>
      </c>
      <c r="L708" s="1" t="str">
        <f ca="1">IF(COUNTBLANK($AO708),IF(COUNTBLANK($D708),"",OFFSET(ChannelSetup!$E$6,0,$D708-1)),$AO708)</f>
        <v/>
      </c>
      <c r="M708" s="1" t="str">
        <f ca="1">IF(COUNTBLANK($AP708),IF(COUNTBLANK($D708),"",OFFSET(ChannelSetup!$E$7,0,$D708-1)),$AP708)</f>
        <v/>
      </c>
      <c r="N708" s="1" t="str">
        <f ca="1">IF(COUNTBLANK($D708),"",IF(COUNTBLANK($AI708),OFFSET(ChannelSetup!$E$4,0,$D708-1),$AI708))</f>
        <v/>
      </c>
      <c r="O708" s="1" t="str">
        <f t="shared" si="201"/>
        <v/>
      </c>
      <c r="Q708" s="32">
        <f t="shared" si="204"/>
        <v>6</v>
      </c>
      <c r="R708" s="32">
        <f t="shared" si="205"/>
        <v>4</v>
      </c>
      <c r="S708" s="32">
        <f t="shared" si="206"/>
        <v>4</v>
      </c>
      <c r="T708" s="32">
        <f t="shared" si="207"/>
        <v>2</v>
      </c>
      <c r="U708" s="32">
        <f t="shared" si="208"/>
        <v>2</v>
      </c>
      <c r="V708" s="32">
        <f t="shared" si="209"/>
        <v>2</v>
      </c>
      <c r="W708" s="32">
        <f t="shared" si="210"/>
        <v>2</v>
      </c>
      <c r="X708" s="32">
        <f t="shared" si="211"/>
        <v>2</v>
      </c>
      <c r="Y708" s="32">
        <f t="shared" si="212"/>
        <v>2</v>
      </c>
      <c r="Z708" s="32">
        <f t="shared" si="213"/>
        <v>2</v>
      </c>
      <c r="AA708" s="32">
        <f t="shared" si="214"/>
        <v>2</v>
      </c>
      <c r="AB708" s="32">
        <f t="shared" si="215"/>
        <v>2</v>
      </c>
      <c r="AD708" s="64"/>
      <c r="AE708" s="51"/>
      <c r="AF708" s="51"/>
      <c r="AG708" s="61"/>
      <c r="AH708" s="62"/>
      <c r="AI708" s="61"/>
      <c r="AJ708" s="62"/>
      <c r="AK708" s="61"/>
      <c r="AL708" s="62"/>
      <c r="AM708" s="60"/>
      <c r="AN708" s="60"/>
      <c r="AO708" s="60"/>
      <c r="AP708" s="60"/>
      <c r="AQ708" s="51"/>
      <c r="AT708" s="39" t="str">
        <f t="shared" si="172"/>
        <v/>
      </c>
      <c r="AU708" s="49" t="str">
        <f t="shared" si="178"/>
        <v/>
      </c>
      <c r="AV708" s="41">
        <f t="shared" ca="1" si="188"/>
        <v>256</v>
      </c>
      <c r="AW708" s="40">
        <f t="shared" ca="1" si="182"/>
        <v>1</v>
      </c>
      <c r="AX708" s="41">
        <f t="shared" ca="1" si="173"/>
        <v>0</v>
      </c>
      <c r="AY708" s="41">
        <f t="shared" ca="1" si="174"/>
        <v>0</v>
      </c>
      <c r="AZ708" s="42">
        <f t="shared" ca="1" si="175"/>
        <v>1</v>
      </c>
      <c r="BA708" s="47" t="str">
        <f t="shared" si="176"/>
        <v/>
      </c>
      <c r="BB708" s="47" t="e">
        <f t="shared" si="177"/>
        <v>#VALUE!</v>
      </c>
      <c r="BC708" s="47">
        <f t="shared" si="189"/>
        <v>0</v>
      </c>
      <c r="BD708" s="47">
        <f t="shared" si="190"/>
        <v>0</v>
      </c>
      <c r="BE708" s="47" t="e">
        <f t="shared" si="191"/>
        <v>#VALUE!</v>
      </c>
      <c r="BF708" s="47" t="e">
        <f t="shared" si="192"/>
        <v>#VALUE!</v>
      </c>
      <c r="BG708" s="47" t="e">
        <f t="shared" si="193"/>
        <v>#VALUE!</v>
      </c>
      <c r="BH708" s="47" t="e">
        <f>MATCH($BA708,NoteCommaRef!$B$4:$B$10,0)</f>
        <v>#N/A</v>
      </c>
      <c r="BI708" s="47">
        <f>MATCH($BK708,NoteCommaRef!$H$4:$H$1000,0)</f>
        <v>11</v>
      </c>
      <c r="BJ708" s="47">
        <f>MATCH($BL708,NoteCommaRef!$H$4:$H$1000,0)</f>
        <v>11</v>
      </c>
      <c r="BK708" s="47">
        <f t="shared" si="183"/>
        <v>1</v>
      </c>
      <c r="BL708" s="47">
        <f t="shared" si="184"/>
        <v>1</v>
      </c>
      <c r="BM708" s="48">
        <f ca="1">IF(ISNA($BH708),1,OFFSET(NoteCommaRef!$E$3,$BH708,0))</f>
        <v>1</v>
      </c>
      <c r="BN708" s="48">
        <f t="shared" si="185"/>
        <v>1</v>
      </c>
      <c r="BO708" s="48">
        <f t="shared" si="186"/>
        <v>1</v>
      </c>
      <c r="BP708" s="48">
        <f t="shared" si="187"/>
        <v>1</v>
      </c>
      <c r="BQ708" s="48">
        <f ca="1">IF(ISNA($BI708),1,OFFSET(NoteCommaRef!$K$3,$BI708,0))</f>
        <v>1</v>
      </c>
      <c r="BR708" s="48">
        <f ca="1">IF(ISNA($BJ708),1,OFFSET(NoteCommaRef!$K$3,$BJ708,0))</f>
        <v>1</v>
      </c>
    </row>
    <row r="709" spans="3:70" x14ac:dyDescent="0.2">
      <c r="C709" s="1" t="str">
        <f t="shared" si="202"/>
        <v/>
      </c>
      <c r="D709" s="1" t="str">
        <f t="shared" si="203"/>
        <v/>
      </c>
      <c r="E709" s="1" t="str">
        <f t="shared" si="194"/>
        <v/>
      </c>
      <c r="F709" s="32" t="str">
        <f t="shared" si="195"/>
        <v/>
      </c>
      <c r="G709" s="1" t="str">
        <f t="shared" si="196"/>
        <v/>
      </c>
      <c r="H709" s="1" t="str">
        <f t="shared" si="197"/>
        <v/>
      </c>
      <c r="I709" s="1" t="str">
        <f t="shared" si="198"/>
        <v/>
      </c>
      <c r="J709" s="1" t="str">
        <f t="shared" si="199"/>
        <v/>
      </c>
      <c r="K709" s="1" t="str">
        <f t="shared" si="200"/>
        <v/>
      </c>
      <c r="L709" s="1" t="str">
        <f ca="1">IF(COUNTBLANK($AO709),IF(COUNTBLANK($D709),"",OFFSET(ChannelSetup!$E$6,0,$D709-1)),$AO709)</f>
        <v/>
      </c>
      <c r="M709" s="1" t="str">
        <f ca="1">IF(COUNTBLANK($AP709),IF(COUNTBLANK($D709),"",OFFSET(ChannelSetup!$E$7,0,$D709-1)),$AP709)</f>
        <v/>
      </c>
      <c r="N709" s="1" t="str">
        <f ca="1">IF(COUNTBLANK($D709),"",IF(COUNTBLANK($AI709),OFFSET(ChannelSetup!$E$4,0,$D709-1),$AI709))</f>
        <v/>
      </c>
      <c r="O709" s="1" t="str">
        <f t="shared" si="201"/>
        <v/>
      </c>
      <c r="Q709" s="32">
        <f t="shared" si="204"/>
        <v>6</v>
      </c>
      <c r="R709" s="32">
        <f t="shared" si="205"/>
        <v>4</v>
      </c>
      <c r="S709" s="32">
        <f t="shared" si="206"/>
        <v>4</v>
      </c>
      <c r="T709" s="32">
        <f t="shared" si="207"/>
        <v>2</v>
      </c>
      <c r="U709" s="32">
        <f t="shared" si="208"/>
        <v>2</v>
      </c>
      <c r="V709" s="32">
        <f t="shared" si="209"/>
        <v>2</v>
      </c>
      <c r="W709" s="32">
        <f t="shared" si="210"/>
        <v>2</v>
      </c>
      <c r="X709" s="32">
        <f t="shared" si="211"/>
        <v>2</v>
      </c>
      <c r="Y709" s="32">
        <f t="shared" si="212"/>
        <v>2</v>
      </c>
      <c r="Z709" s="32">
        <f t="shared" si="213"/>
        <v>2</v>
      </c>
      <c r="AA709" s="32">
        <f t="shared" si="214"/>
        <v>2</v>
      </c>
      <c r="AB709" s="32">
        <f t="shared" si="215"/>
        <v>2</v>
      </c>
      <c r="AD709" s="64"/>
      <c r="AE709" s="51"/>
      <c r="AF709" s="51"/>
      <c r="AG709" s="61"/>
      <c r="AH709" s="62"/>
      <c r="AI709" s="61"/>
      <c r="AJ709" s="62"/>
      <c r="AK709" s="61"/>
      <c r="AL709" s="62"/>
      <c r="AM709" s="60"/>
      <c r="AN709" s="60"/>
      <c r="AO709" s="60"/>
      <c r="AP709" s="60"/>
      <c r="AQ709" s="51"/>
      <c r="AT709" s="39" t="str">
        <f t="shared" si="172"/>
        <v/>
      </c>
      <c r="AU709" s="49" t="str">
        <f t="shared" si="178"/>
        <v/>
      </c>
      <c r="AV709" s="41">
        <f t="shared" ca="1" si="188"/>
        <v>256</v>
      </c>
      <c r="AW709" s="40">
        <f t="shared" ca="1" si="182"/>
        <v>1</v>
      </c>
      <c r="AX709" s="41">
        <f t="shared" ca="1" si="173"/>
        <v>0</v>
      </c>
      <c r="AY709" s="41">
        <f t="shared" ca="1" si="174"/>
        <v>0</v>
      </c>
      <c r="AZ709" s="42">
        <f t="shared" ca="1" si="175"/>
        <v>1</v>
      </c>
      <c r="BA709" s="47" t="str">
        <f t="shared" si="176"/>
        <v/>
      </c>
      <c r="BB709" s="47" t="e">
        <f t="shared" si="177"/>
        <v>#VALUE!</v>
      </c>
      <c r="BC709" s="47">
        <f t="shared" si="189"/>
        <v>0</v>
      </c>
      <c r="BD709" s="47">
        <f t="shared" si="190"/>
        <v>0</v>
      </c>
      <c r="BE709" s="47" t="e">
        <f t="shared" si="191"/>
        <v>#VALUE!</v>
      </c>
      <c r="BF709" s="47" t="e">
        <f t="shared" si="192"/>
        <v>#VALUE!</v>
      </c>
      <c r="BG709" s="47" t="e">
        <f t="shared" si="193"/>
        <v>#VALUE!</v>
      </c>
      <c r="BH709" s="47" t="e">
        <f>MATCH($BA709,NoteCommaRef!$B$4:$B$10,0)</f>
        <v>#N/A</v>
      </c>
      <c r="BI709" s="47">
        <f>MATCH($BK709,NoteCommaRef!$H$4:$H$1000,0)</f>
        <v>11</v>
      </c>
      <c r="BJ709" s="47">
        <f>MATCH($BL709,NoteCommaRef!$H$4:$H$1000,0)</f>
        <v>11</v>
      </c>
      <c r="BK709" s="47">
        <f t="shared" si="183"/>
        <v>1</v>
      </c>
      <c r="BL709" s="47">
        <f t="shared" si="184"/>
        <v>1</v>
      </c>
      <c r="BM709" s="48">
        <f ca="1">IF(ISNA($BH709),1,OFFSET(NoteCommaRef!$E$3,$BH709,0))</f>
        <v>1</v>
      </c>
      <c r="BN709" s="48">
        <f t="shared" si="185"/>
        <v>1</v>
      </c>
      <c r="BO709" s="48">
        <f t="shared" si="186"/>
        <v>1</v>
      </c>
      <c r="BP709" s="48">
        <f t="shared" si="187"/>
        <v>1</v>
      </c>
      <c r="BQ709" s="48">
        <f ca="1">IF(ISNA($BI709),1,OFFSET(NoteCommaRef!$K$3,$BI709,0))</f>
        <v>1</v>
      </c>
      <c r="BR709" s="48">
        <f ca="1">IF(ISNA($BJ709),1,OFFSET(NoteCommaRef!$K$3,$BJ709,0))</f>
        <v>1</v>
      </c>
    </row>
    <row r="710" spans="3:70" x14ac:dyDescent="0.2">
      <c r="C710" s="1" t="str">
        <f t="shared" si="202"/>
        <v/>
      </c>
      <c r="D710" s="1" t="str">
        <f t="shared" si="203"/>
        <v/>
      </c>
      <c r="E710" s="1" t="str">
        <f t="shared" si="194"/>
        <v/>
      </c>
      <c r="F710" s="32" t="str">
        <f t="shared" si="195"/>
        <v/>
      </c>
      <c r="G710" s="1" t="str">
        <f t="shared" si="196"/>
        <v/>
      </c>
      <c r="H710" s="1" t="str">
        <f t="shared" si="197"/>
        <v/>
      </c>
      <c r="I710" s="1" t="str">
        <f t="shared" si="198"/>
        <v/>
      </c>
      <c r="J710" s="1" t="str">
        <f t="shared" si="199"/>
        <v/>
      </c>
      <c r="K710" s="1" t="str">
        <f t="shared" si="200"/>
        <v/>
      </c>
      <c r="L710" s="1" t="str">
        <f ca="1">IF(COUNTBLANK($AO710),IF(COUNTBLANK($D710),"",OFFSET(ChannelSetup!$E$6,0,$D710-1)),$AO710)</f>
        <v/>
      </c>
      <c r="M710" s="1" t="str">
        <f ca="1">IF(COUNTBLANK($AP710),IF(COUNTBLANK($D710),"",OFFSET(ChannelSetup!$E$7,0,$D710-1)),$AP710)</f>
        <v/>
      </c>
      <c r="N710" s="1" t="str">
        <f ca="1">IF(COUNTBLANK($D710),"",IF(COUNTBLANK($AI710),OFFSET(ChannelSetup!$E$4,0,$D710-1),$AI710))</f>
        <v/>
      </c>
      <c r="O710" s="1" t="str">
        <f t="shared" si="201"/>
        <v/>
      </c>
      <c r="Q710" s="32">
        <f t="shared" si="204"/>
        <v>6</v>
      </c>
      <c r="R710" s="32">
        <f t="shared" si="205"/>
        <v>4</v>
      </c>
      <c r="S710" s="32">
        <f t="shared" si="206"/>
        <v>4</v>
      </c>
      <c r="T710" s="32">
        <f t="shared" si="207"/>
        <v>2</v>
      </c>
      <c r="U710" s="32">
        <f t="shared" si="208"/>
        <v>2</v>
      </c>
      <c r="V710" s="32">
        <f t="shared" si="209"/>
        <v>2</v>
      </c>
      <c r="W710" s="32">
        <f t="shared" si="210"/>
        <v>2</v>
      </c>
      <c r="X710" s="32">
        <f t="shared" si="211"/>
        <v>2</v>
      </c>
      <c r="Y710" s="32">
        <f t="shared" si="212"/>
        <v>2</v>
      </c>
      <c r="Z710" s="32">
        <f t="shared" si="213"/>
        <v>2</v>
      </c>
      <c r="AA710" s="32">
        <f t="shared" si="214"/>
        <v>2</v>
      </c>
      <c r="AB710" s="32">
        <f t="shared" si="215"/>
        <v>2</v>
      </c>
      <c r="AD710" s="64"/>
      <c r="AE710" s="51"/>
      <c r="AF710" s="51"/>
      <c r="AG710" s="61"/>
      <c r="AH710" s="62"/>
      <c r="AI710" s="61"/>
      <c r="AJ710" s="62"/>
      <c r="AK710" s="61"/>
      <c r="AL710" s="62"/>
      <c r="AM710" s="60"/>
      <c r="AN710" s="60"/>
      <c r="AO710" s="60"/>
      <c r="AP710" s="60"/>
      <c r="AQ710" s="51"/>
      <c r="AT710" s="39" t="str">
        <f t="shared" si="172"/>
        <v/>
      </c>
      <c r="AU710" s="49" t="str">
        <f t="shared" si="178"/>
        <v/>
      </c>
      <c r="AV710" s="41">
        <f t="shared" ca="1" si="188"/>
        <v>256</v>
      </c>
      <c r="AW710" s="40">
        <f t="shared" ca="1" si="182"/>
        <v>1</v>
      </c>
      <c r="AX710" s="41">
        <f t="shared" ca="1" si="173"/>
        <v>0</v>
      </c>
      <c r="AY710" s="41">
        <f t="shared" ca="1" si="174"/>
        <v>0</v>
      </c>
      <c r="AZ710" s="42">
        <f t="shared" ca="1" si="175"/>
        <v>1</v>
      </c>
      <c r="BA710" s="47" t="str">
        <f t="shared" si="176"/>
        <v/>
      </c>
      <c r="BB710" s="47" t="e">
        <f t="shared" si="177"/>
        <v>#VALUE!</v>
      </c>
      <c r="BC710" s="47">
        <f t="shared" si="189"/>
        <v>0</v>
      </c>
      <c r="BD710" s="47">
        <f t="shared" si="190"/>
        <v>0</v>
      </c>
      <c r="BE710" s="47" t="e">
        <f t="shared" si="191"/>
        <v>#VALUE!</v>
      </c>
      <c r="BF710" s="47" t="e">
        <f t="shared" si="192"/>
        <v>#VALUE!</v>
      </c>
      <c r="BG710" s="47" t="e">
        <f t="shared" si="193"/>
        <v>#VALUE!</v>
      </c>
      <c r="BH710" s="47" t="e">
        <f>MATCH($BA710,NoteCommaRef!$B$4:$B$10,0)</f>
        <v>#N/A</v>
      </c>
      <c r="BI710" s="47">
        <f>MATCH($BK710,NoteCommaRef!$H$4:$H$1000,0)</f>
        <v>11</v>
      </c>
      <c r="BJ710" s="47">
        <f>MATCH($BL710,NoteCommaRef!$H$4:$H$1000,0)</f>
        <v>11</v>
      </c>
      <c r="BK710" s="47">
        <f t="shared" si="183"/>
        <v>1</v>
      </c>
      <c r="BL710" s="47">
        <f t="shared" si="184"/>
        <v>1</v>
      </c>
      <c r="BM710" s="48">
        <f ca="1">IF(ISNA($BH710),1,OFFSET(NoteCommaRef!$E$3,$BH710,0))</f>
        <v>1</v>
      </c>
      <c r="BN710" s="48">
        <f t="shared" si="185"/>
        <v>1</v>
      </c>
      <c r="BO710" s="48">
        <f t="shared" si="186"/>
        <v>1</v>
      </c>
      <c r="BP710" s="48">
        <f t="shared" si="187"/>
        <v>1</v>
      </c>
      <c r="BQ710" s="48">
        <f ca="1">IF(ISNA($BI710),1,OFFSET(NoteCommaRef!$K$3,$BI710,0))</f>
        <v>1</v>
      </c>
      <c r="BR710" s="48">
        <f ca="1">IF(ISNA($BJ710),1,OFFSET(NoteCommaRef!$K$3,$BJ710,0))</f>
        <v>1</v>
      </c>
    </row>
    <row r="711" spans="3:70" x14ac:dyDescent="0.2">
      <c r="C711" s="1" t="str">
        <f t="shared" si="202"/>
        <v/>
      </c>
      <c r="D711" s="1" t="str">
        <f t="shared" si="203"/>
        <v/>
      </c>
      <c r="E711" s="1" t="str">
        <f t="shared" si="194"/>
        <v/>
      </c>
      <c r="F711" s="32" t="str">
        <f t="shared" si="195"/>
        <v/>
      </c>
      <c r="G711" s="1" t="str">
        <f t="shared" si="196"/>
        <v/>
      </c>
      <c r="H711" s="1" t="str">
        <f t="shared" si="197"/>
        <v/>
      </c>
      <c r="I711" s="1" t="str">
        <f t="shared" si="198"/>
        <v/>
      </c>
      <c r="J711" s="1" t="str">
        <f t="shared" si="199"/>
        <v/>
      </c>
      <c r="K711" s="1" t="str">
        <f t="shared" si="200"/>
        <v/>
      </c>
      <c r="L711" s="1" t="str">
        <f ca="1">IF(COUNTBLANK($AO711),IF(COUNTBLANK($D711),"",OFFSET(ChannelSetup!$E$6,0,$D711-1)),$AO711)</f>
        <v/>
      </c>
      <c r="M711" s="1" t="str">
        <f ca="1">IF(COUNTBLANK($AP711),IF(COUNTBLANK($D711),"",OFFSET(ChannelSetup!$E$7,0,$D711-1)),$AP711)</f>
        <v/>
      </c>
      <c r="N711" s="1" t="str">
        <f ca="1">IF(COUNTBLANK($D711),"",IF(COUNTBLANK($AI711),OFFSET(ChannelSetup!$E$4,0,$D711-1),$AI711))</f>
        <v/>
      </c>
      <c r="O711" s="1" t="str">
        <f t="shared" si="201"/>
        <v/>
      </c>
      <c r="Q711" s="32">
        <f t="shared" si="204"/>
        <v>6</v>
      </c>
      <c r="R711" s="32">
        <f t="shared" si="205"/>
        <v>4</v>
      </c>
      <c r="S711" s="32">
        <f t="shared" si="206"/>
        <v>4</v>
      </c>
      <c r="T711" s="32">
        <f t="shared" si="207"/>
        <v>2</v>
      </c>
      <c r="U711" s="32">
        <f t="shared" si="208"/>
        <v>2</v>
      </c>
      <c r="V711" s="32">
        <f t="shared" si="209"/>
        <v>2</v>
      </c>
      <c r="W711" s="32">
        <f t="shared" si="210"/>
        <v>2</v>
      </c>
      <c r="X711" s="32">
        <f t="shared" si="211"/>
        <v>2</v>
      </c>
      <c r="Y711" s="32">
        <f t="shared" si="212"/>
        <v>2</v>
      </c>
      <c r="Z711" s="32">
        <f t="shared" si="213"/>
        <v>2</v>
      </c>
      <c r="AA711" s="32">
        <f t="shared" si="214"/>
        <v>2</v>
      </c>
      <c r="AB711" s="32">
        <f t="shared" si="215"/>
        <v>2</v>
      </c>
      <c r="AD711" s="64"/>
      <c r="AE711" s="51"/>
      <c r="AF711" s="51"/>
      <c r="AG711" s="61"/>
      <c r="AH711" s="62"/>
      <c r="AI711" s="61"/>
      <c r="AJ711" s="62"/>
      <c r="AK711" s="61"/>
      <c r="AL711" s="62"/>
      <c r="AM711" s="60"/>
      <c r="AN711" s="60"/>
      <c r="AO711" s="60"/>
      <c r="AP711" s="60"/>
      <c r="AQ711" s="51"/>
      <c r="AT711" s="39" t="str">
        <f t="shared" si="172"/>
        <v/>
      </c>
      <c r="AU711" s="49" t="str">
        <f t="shared" si="178"/>
        <v/>
      </c>
      <c r="AV711" s="41">
        <f t="shared" ca="1" si="188"/>
        <v>256</v>
      </c>
      <c r="AW711" s="40">
        <f t="shared" ca="1" si="182"/>
        <v>1</v>
      </c>
      <c r="AX711" s="41">
        <f t="shared" ca="1" si="173"/>
        <v>0</v>
      </c>
      <c r="AY711" s="41">
        <f t="shared" ca="1" si="174"/>
        <v>0</v>
      </c>
      <c r="AZ711" s="42">
        <f t="shared" ca="1" si="175"/>
        <v>1</v>
      </c>
      <c r="BA711" s="47" t="str">
        <f t="shared" si="176"/>
        <v/>
      </c>
      <c r="BB711" s="47" t="e">
        <f t="shared" si="177"/>
        <v>#VALUE!</v>
      </c>
      <c r="BC711" s="47">
        <f t="shared" si="189"/>
        <v>0</v>
      </c>
      <c r="BD711" s="47">
        <f t="shared" si="190"/>
        <v>0</v>
      </c>
      <c r="BE711" s="47" t="e">
        <f t="shared" si="191"/>
        <v>#VALUE!</v>
      </c>
      <c r="BF711" s="47" t="e">
        <f t="shared" si="192"/>
        <v>#VALUE!</v>
      </c>
      <c r="BG711" s="47" t="e">
        <f t="shared" si="193"/>
        <v>#VALUE!</v>
      </c>
      <c r="BH711" s="47" t="e">
        <f>MATCH($BA711,NoteCommaRef!$B$4:$B$10,0)</f>
        <v>#N/A</v>
      </c>
      <c r="BI711" s="47">
        <f>MATCH($BK711,NoteCommaRef!$H$4:$H$1000,0)</f>
        <v>11</v>
      </c>
      <c r="BJ711" s="47">
        <f>MATCH($BL711,NoteCommaRef!$H$4:$H$1000,0)</f>
        <v>11</v>
      </c>
      <c r="BK711" s="47">
        <f t="shared" si="183"/>
        <v>1</v>
      </c>
      <c r="BL711" s="47">
        <f t="shared" si="184"/>
        <v>1</v>
      </c>
      <c r="BM711" s="48">
        <f ca="1">IF(ISNA($BH711),1,OFFSET(NoteCommaRef!$E$3,$BH711,0))</f>
        <v>1</v>
      </c>
      <c r="BN711" s="48">
        <f t="shared" si="185"/>
        <v>1</v>
      </c>
      <c r="BO711" s="48">
        <f t="shared" si="186"/>
        <v>1</v>
      </c>
      <c r="BP711" s="48">
        <f t="shared" si="187"/>
        <v>1</v>
      </c>
      <c r="BQ711" s="48">
        <f ca="1">IF(ISNA($BI711),1,OFFSET(NoteCommaRef!$K$3,$BI711,0))</f>
        <v>1</v>
      </c>
      <c r="BR711" s="48">
        <f ca="1">IF(ISNA($BJ711),1,OFFSET(NoteCommaRef!$K$3,$BJ711,0))</f>
        <v>1</v>
      </c>
    </row>
    <row r="712" spans="3:70" x14ac:dyDescent="0.2">
      <c r="C712" s="1" t="str">
        <f t="shared" si="202"/>
        <v/>
      </c>
      <c r="D712" s="1" t="str">
        <f t="shared" si="203"/>
        <v/>
      </c>
      <c r="E712" s="1" t="str">
        <f t="shared" si="194"/>
        <v/>
      </c>
      <c r="F712" s="32" t="str">
        <f t="shared" si="195"/>
        <v/>
      </c>
      <c r="G712" s="1" t="str">
        <f t="shared" si="196"/>
        <v/>
      </c>
      <c r="H712" s="1" t="str">
        <f t="shared" si="197"/>
        <v/>
      </c>
      <c r="I712" s="1" t="str">
        <f t="shared" si="198"/>
        <v/>
      </c>
      <c r="J712" s="1" t="str">
        <f t="shared" si="199"/>
        <v/>
      </c>
      <c r="K712" s="1" t="str">
        <f t="shared" si="200"/>
        <v/>
      </c>
      <c r="L712" s="1" t="str">
        <f ca="1">IF(COUNTBLANK($AO712),IF(COUNTBLANK($D712),"",OFFSET(ChannelSetup!$E$6,0,$D712-1)),$AO712)</f>
        <v/>
      </c>
      <c r="M712" s="1" t="str">
        <f ca="1">IF(COUNTBLANK($AP712),IF(COUNTBLANK($D712),"",OFFSET(ChannelSetup!$E$7,0,$D712-1)),$AP712)</f>
        <v/>
      </c>
      <c r="N712" s="1" t="str">
        <f ca="1">IF(COUNTBLANK($D712),"",IF(COUNTBLANK($AI712),OFFSET(ChannelSetup!$E$4,0,$D712-1),$AI712))</f>
        <v/>
      </c>
      <c r="O712" s="1" t="str">
        <f t="shared" si="201"/>
        <v/>
      </c>
      <c r="Q712" s="32">
        <f t="shared" si="204"/>
        <v>6</v>
      </c>
      <c r="R712" s="32">
        <f t="shared" si="205"/>
        <v>4</v>
      </c>
      <c r="S712" s="32">
        <f t="shared" si="206"/>
        <v>4</v>
      </c>
      <c r="T712" s="32">
        <f t="shared" si="207"/>
        <v>2</v>
      </c>
      <c r="U712" s="32">
        <f t="shared" si="208"/>
        <v>2</v>
      </c>
      <c r="V712" s="32">
        <f t="shared" si="209"/>
        <v>2</v>
      </c>
      <c r="W712" s="32">
        <f t="shared" si="210"/>
        <v>2</v>
      </c>
      <c r="X712" s="32">
        <f t="shared" si="211"/>
        <v>2</v>
      </c>
      <c r="Y712" s="32">
        <f t="shared" si="212"/>
        <v>2</v>
      </c>
      <c r="Z712" s="32">
        <f t="shared" si="213"/>
        <v>2</v>
      </c>
      <c r="AA712" s="32">
        <f t="shared" si="214"/>
        <v>2</v>
      </c>
      <c r="AB712" s="32">
        <f t="shared" si="215"/>
        <v>2</v>
      </c>
      <c r="AD712" s="64"/>
      <c r="AE712" s="51"/>
      <c r="AF712" s="51"/>
      <c r="AG712" s="61"/>
      <c r="AH712" s="62"/>
      <c r="AI712" s="61"/>
      <c r="AJ712" s="62"/>
      <c r="AK712" s="61"/>
      <c r="AL712" s="62"/>
      <c r="AM712" s="60"/>
      <c r="AN712" s="60"/>
      <c r="AO712" s="60"/>
      <c r="AP712" s="60"/>
      <c r="AQ712" s="51"/>
      <c r="AT712" s="39" t="str">
        <f t="shared" si="172"/>
        <v/>
      </c>
      <c r="AU712" s="49" t="str">
        <f t="shared" si="178"/>
        <v/>
      </c>
      <c r="AV712" s="41">
        <f t="shared" ca="1" si="188"/>
        <v>256</v>
      </c>
      <c r="AW712" s="40">
        <f t="shared" ca="1" si="182"/>
        <v>1</v>
      </c>
      <c r="AX712" s="41">
        <f t="shared" ca="1" si="173"/>
        <v>0</v>
      </c>
      <c r="AY712" s="41">
        <f t="shared" ca="1" si="174"/>
        <v>0</v>
      </c>
      <c r="AZ712" s="42">
        <f t="shared" ca="1" si="175"/>
        <v>1</v>
      </c>
      <c r="BA712" s="47" t="str">
        <f t="shared" si="176"/>
        <v/>
      </c>
      <c r="BB712" s="47" t="e">
        <f t="shared" si="177"/>
        <v>#VALUE!</v>
      </c>
      <c r="BC712" s="47">
        <f t="shared" si="189"/>
        <v>0</v>
      </c>
      <c r="BD712" s="47">
        <f t="shared" si="190"/>
        <v>0</v>
      </c>
      <c r="BE712" s="47" t="e">
        <f t="shared" si="191"/>
        <v>#VALUE!</v>
      </c>
      <c r="BF712" s="47" t="e">
        <f t="shared" si="192"/>
        <v>#VALUE!</v>
      </c>
      <c r="BG712" s="47" t="e">
        <f t="shared" si="193"/>
        <v>#VALUE!</v>
      </c>
      <c r="BH712" s="47" t="e">
        <f>MATCH($BA712,NoteCommaRef!$B$4:$B$10,0)</f>
        <v>#N/A</v>
      </c>
      <c r="BI712" s="47">
        <f>MATCH($BK712,NoteCommaRef!$H$4:$H$1000,0)</f>
        <v>11</v>
      </c>
      <c r="BJ712" s="47">
        <f>MATCH($BL712,NoteCommaRef!$H$4:$H$1000,0)</f>
        <v>11</v>
      </c>
      <c r="BK712" s="47">
        <f t="shared" si="183"/>
        <v>1</v>
      </c>
      <c r="BL712" s="47">
        <f t="shared" si="184"/>
        <v>1</v>
      </c>
      <c r="BM712" s="48">
        <f ca="1">IF(ISNA($BH712),1,OFFSET(NoteCommaRef!$E$3,$BH712,0))</f>
        <v>1</v>
      </c>
      <c r="BN712" s="48">
        <f t="shared" si="185"/>
        <v>1</v>
      </c>
      <c r="BO712" s="48">
        <f t="shared" si="186"/>
        <v>1</v>
      </c>
      <c r="BP712" s="48">
        <f t="shared" si="187"/>
        <v>1</v>
      </c>
      <c r="BQ712" s="48">
        <f ca="1">IF(ISNA($BI712),1,OFFSET(NoteCommaRef!$K$3,$BI712,0))</f>
        <v>1</v>
      </c>
      <c r="BR712" s="48">
        <f ca="1">IF(ISNA($BJ712),1,OFFSET(NoteCommaRef!$K$3,$BJ712,0))</f>
        <v>1</v>
      </c>
    </row>
    <row r="713" spans="3:70" x14ac:dyDescent="0.2">
      <c r="C713" s="1" t="str">
        <f t="shared" si="202"/>
        <v/>
      </c>
      <c r="D713" s="1" t="str">
        <f t="shared" si="203"/>
        <v/>
      </c>
      <c r="E713" s="1" t="str">
        <f t="shared" si="194"/>
        <v/>
      </c>
      <c r="F713" s="32" t="str">
        <f t="shared" si="195"/>
        <v/>
      </c>
      <c r="G713" s="1" t="str">
        <f t="shared" si="196"/>
        <v/>
      </c>
      <c r="H713" s="1" t="str">
        <f t="shared" si="197"/>
        <v/>
      </c>
      <c r="I713" s="1" t="str">
        <f t="shared" si="198"/>
        <v/>
      </c>
      <c r="J713" s="1" t="str">
        <f t="shared" si="199"/>
        <v/>
      </c>
      <c r="K713" s="1" t="str">
        <f t="shared" si="200"/>
        <v/>
      </c>
      <c r="L713" s="1" t="str">
        <f ca="1">IF(COUNTBLANK($AO713),IF(COUNTBLANK($D713),"",OFFSET(ChannelSetup!$E$6,0,$D713-1)),$AO713)</f>
        <v/>
      </c>
      <c r="M713" s="1" t="str">
        <f ca="1">IF(COUNTBLANK($AP713),IF(COUNTBLANK($D713),"",OFFSET(ChannelSetup!$E$7,0,$D713-1)),$AP713)</f>
        <v/>
      </c>
      <c r="N713" s="1" t="str">
        <f ca="1">IF(COUNTBLANK($D713),"",IF(COUNTBLANK($AI713),OFFSET(ChannelSetup!$E$4,0,$D713-1),$AI713))</f>
        <v/>
      </c>
      <c r="O713" s="1" t="str">
        <f t="shared" si="201"/>
        <v/>
      </c>
      <c r="Q713" s="32">
        <f t="shared" si="204"/>
        <v>6</v>
      </c>
      <c r="R713" s="32">
        <f t="shared" si="205"/>
        <v>4</v>
      </c>
      <c r="S713" s="32">
        <f t="shared" si="206"/>
        <v>4</v>
      </c>
      <c r="T713" s="32">
        <f t="shared" si="207"/>
        <v>2</v>
      </c>
      <c r="U713" s="32">
        <f t="shared" si="208"/>
        <v>2</v>
      </c>
      <c r="V713" s="32">
        <f t="shared" si="209"/>
        <v>2</v>
      </c>
      <c r="W713" s="32">
        <f t="shared" si="210"/>
        <v>2</v>
      </c>
      <c r="X713" s="32">
        <f t="shared" si="211"/>
        <v>2</v>
      </c>
      <c r="Y713" s="32">
        <f t="shared" si="212"/>
        <v>2</v>
      </c>
      <c r="Z713" s="32">
        <f t="shared" si="213"/>
        <v>2</v>
      </c>
      <c r="AA713" s="32">
        <f t="shared" si="214"/>
        <v>2</v>
      </c>
      <c r="AB713" s="32">
        <f t="shared" si="215"/>
        <v>2</v>
      </c>
      <c r="AD713" s="64"/>
      <c r="AE713" s="51"/>
      <c r="AF713" s="51"/>
      <c r="AG713" s="61"/>
      <c r="AH713" s="62"/>
      <c r="AI713" s="61"/>
      <c r="AJ713" s="62"/>
      <c r="AK713" s="61"/>
      <c r="AL713" s="62"/>
      <c r="AM713" s="60"/>
      <c r="AN713" s="60"/>
      <c r="AO713" s="60"/>
      <c r="AP713" s="60"/>
      <c r="AQ713" s="51"/>
      <c r="AT713" s="39" t="str">
        <f t="shared" si="172"/>
        <v/>
      </c>
      <c r="AU713" s="49" t="str">
        <f t="shared" si="178"/>
        <v/>
      </c>
      <c r="AV713" s="41">
        <f t="shared" ca="1" si="188"/>
        <v>256</v>
      </c>
      <c r="AW713" s="40">
        <f t="shared" ca="1" si="182"/>
        <v>1</v>
      </c>
      <c r="AX713" s="41">
        <f t="shared" ca="1" si="173"/>
        <v>0</v>
      </c>
      <c r="AY713" s="41">
        <f t="shared" ca="1" si="174"/>
        <v>0</v>
      </c>
      <c r="AZ713" s="42">
        <f t="shared" ca="1" si="175"/>
        <v>1</v>
      </c>
      <c r="BA713" s="47" t="str">
        <f t="shared" si="176"/>
        <v/>
      </c>
      <c r="BB713" s="47" t="e">
        <f t="shared" si="177"/>
        <v>#VALUE!</v>
      </c>
      <c r="BC713" s="47">
        <f t="shared" si="189"/>
        <v>0</v>
      </c>
      <c r="BD713" s="47">
        <f t="shared" si="190"/>
        <v>0</v>
      </c>
      <c r="BE713" s="47" t="e">
        <f t="shared" si="191"/>
        <v>#VALUE!</v>
      </c>
      <c r="BF713" s="47" t="e">
        <f t="shared" si="192"/>
        <v>#VALUE!</v>
      </c>
      <c r="BG713" s="47" t="e">
        <f t="shared" si="193"/>
        <v>#VALUE!</v>
      </c>
      <c r="BH713" s="47" t="e">
        <f>MATCH($BA713,NoteCommaRef!$B$4:$B$10,0)</f>
        <v>#N/A</v>
      </c>
      <c r="BI713" s="47">
        <f>MATCH($BK713,NoteCommaRef!$H$4:$H$1000,0)</f>
        <v>11</v>
      </c>
      <c r="BJ713" s="47">
        <f>MATCH($BL713,NoteCommaRef!$H$4:$H$1000,0)</f>
        <v>11</v>
      </c>
      <c r="BK713" s="47">
        <f t="shared" si="183"/>
        <v>1</v>
      </c>
      <c r="BL713" s="47">
        <f t="shared" si="184"/>
        <v>1</v>
      </c>
      <c r="BM713" s="48">
        <f ca="1">IF(ISNA($BH713),1,OFFSET(NoteCommaRef!$E$3,$BH713,0))</f>
        <v>1</v>
      </c>
      <c r="BN713" s="48">
        <f t="shared" si="185"/>
        <v>1</v>
      </c>
      <c r="BO713" s="48">
        <f t="shared" si="186"/>
        <v>1</v>
      </c>
      <c r="BP713" s="48">
        <f t="shared" si="187"/>
        <v>1</v>
      </c>
      <c r="BQ713" s="48">
        <f ca="1">IF(ISNA($BI713),1,OFFSET(NoteCommaRef!$K$3,$BI713,0))</f>
        <v>1</v>
      </c>
      <c r="BR713" s="48">
        <f ca="1">IF(ISNA($BJ713),1,OFFSET(NoteCommaRef!$K$3,$BJ713,0))</f>
        <v>1</v>
      </c>
    </row>
    <row r="714" spans="3:70" x14ac:dyDescent="0.2">
      <c r="C714" s="1" t="str">
        <f t="shared" si="202"/>
        <v/>
      </c>
      <c r="D714" s="1" t="str">
        <f t="shared" si="203"/>
        <v/>
      </c>
      <c r="E714" s="1" t="str">
        <f t="shared" si="194"/>
        <v/>
      </c>
      <c r="F714" s="32" t="str">
        <f t="shared" si="195"/>
        <v/>
      </c>
      <c r="G714" s="1" t="str">
        <f t="shared" si="196"/>
        <v/>
      </c>
      <c r="H714" s="1" t="str">
        <f t="shared" si="197"/>
        <v/>
      </c>
      <c r="I714" s="1" t="str">
        <f t="shared" si="198"/>
        <v/>
      </c>
      <c r="J714" s="1" t="str">
        <f t="shared" si="199"/>
        <v/>
      </c>
      <c r="K714" s="1" t="str">
        <f t="shared" si="200"/>
        <v/>
      </c>
      <c r="L714" s="1" t="str">
        <f ca="1">IF(COUNTBLANK($AO714),IF(COUNTBLANK($D714),"",OFFSET(ChannelSetup!$E$6,0,$D714-1)),$AO714)</f>
        <v/>
      </c>
      <c r="M714" s="1" t="str">
        <f ca="1">IF(COUNTBLANK($AP714),IF(COUNTBLANK($D714),"",OFFSET(ChannelSetup!$E$7,0,$D714-1)),$AP714)</f>
        <v/>
      </c>
      <c r="N714" s="1" t="str">
        <f ca="1">IF(COUNTBLANK($D714),"",IF(COUNTBLANK($AI714),OFFSET(ChannelSetup!$E$4,0,$D714-1),$AI714))</f>
        <v/>
      </c>
      <c r="O714" s="1" t="str">
        <f t="shared" si="201"/>
        <v/>
      </c>
      <c r="Q714" s="32">
        <f t="shared" si="204"/>
        <v>6</v>
      </c>
      <c r="R714" s="32">
        <f t="shared" si="205"/>
        <v>4</v>
      </c>
      <c r="S714" s="32">
        <f t="shared" si="206"/>
        <v>4</v>
      </c>
      <c r="T714" s="32">
        <f t="shared" si="207"/>
        <v>2</v>
      </c>
      <c r="U714" s="32">
        <f t="shared" si="208"/>
        <v>2</v>
      </c>
      <c r="V714" s="32">
        <f t="shared" si="209"/>
        <v>2</v>
      </c>
      <c r="W714" s="32">
        <f t="shared" si="210"/>
        <v>2</v>
      </c>
      <c r="X714" s="32">
        <f t="shared" si="211"/>
        <v>2</v>
      </c>
      <c r="Y714" s="32">
        <f t="shared" si="212"/>
        <v>2</v>
      </c>
      <c r="Z714" s="32">
        <f t="shared" si="213"/>
        <v>2</v>
      </c>
      <c r="AA714" s="32">
        <f t="shared" si="214"/>
        <v>2</v>
      </c>
      <c r="AB714" s="32">
        <f t="shared" si="215"/>
        <v>2</v>
      </c>
      <c r="AD714" s="64"/>
      <c r="AE714" s="51"/>
      <c r="AF714" s="51"/>
      <c r="AG714" s="61"/>
      <c r="AH714" s="62"/>
      <c r="AI714" s="61"/>
      <c r="AJ714" s="62"/>
      <c r="AK714" s="61"/>
      <c r="AL714" s="62"/>
      <c r="AM714" s="60"/>
      <c r="AN714" s="60"/>
      <c r="AO714" s="60"/>
      <c r="AP714" s="60"/>
      <c r="AQ714" s="51"/>
      <c r="AT714" s="39" t="str">
        <f t="shared" si="172"/>
        <v/>
      </c>
      <c r="AU714" s="49" t="str">
        <f t="shared" si="178"/>
        <v/>
      </c>
      <c r="AV714" s="41">
        <f t="shared" ca="1" si="188"/>
        <v>256</v>
      </c>
      <c r="AW714" s="40">
        <f t="shared" ca="1" si="182"/>
        <v>1</v>
      </c>
      <c r="AX714" s="41">
        <f t="shared" ca="1" si="173"/>
        <v>0</v>
      </c>
      <c r="AY714" s="41">
        <f t="shared" ca="1" si="174"/>
        <v>0</v>
      </c>
      <c r="AZ714" s="42">
        <f t="shared" ca="1" si="175"/>
        <v>1</v>
      </c>
      <c r="BA714" s="47" t="str">
        <f t="shared" si="176"/>
        <v/>
      </c>
      <c r="BB714" s="47" t="e">
        <f t="shared" si="177"/>
        <v>#VALUE!</v>
      </c>
      <c r="BC714" s="47">
        <f t="shared" si="189"/>
        <v>0</v>
      </c>
      <c r="BD714" s="47">
        <f t="shared" si="190"/>
        <v>0</v>
      </c>
      <c r="BE714" s="47" t="e">
        <f t="shared" si="191"/>
        <v>#VALUE!</v>
      </c>
      <c r="BF714" s="47" t="e">
        <f t="shared" si="192"/>
        <v>#VALUE!</v>
      </c>
      <c r="BG714" s="47" t="e">
        <f t="shared" si="193"/>
        <v>#VALUE!</v>
      </c>
      <c r="BH714" s="47" t="e">
        <f>MATCH($BA714,NoteCommaRef!$B$4:$B$10,0)</f>
        <v>#N/A</v>
      </c>
      <c r="BI714" s="47">
        <f>MATCH($BK714,NoteCommaRef!$H$4:$H$1000,0)</f>
        <v>11</v>
      </c>
      <c r="BJ714" s="47">
        <f>MATCH($BL714,NoteCommaRef!$H$4:$H$1000,0)</f>
        <v>11</v>
      </c>
      <c r="BK714" s="47">
        <f t="shared" si="183"/>
        <v>1</v>
      </c>
      <c r="BL714" s="47">
        <f t="shared" si="184"/>
        <v>1</v>
      </c>
      <c r="BM714" s="48">
        <f ca="1">IF(ISNA($BH714),1,OFFSET(NoteCommaRef!$E$3,$BH714,0))</f>
        <v>1</v>
      </c>
      <c r="BN714" s="48">
        <f t="shared" si="185"/>
        <v>1</v>
      </c>
      <c r="BO714" s="48">
        <f t="shared" si="186"/>
        <v>1</v>
      </c>
      <c r="BP714" s="48">
        <f t="shared" si="187"/>
        <v>1</v>
      </c>
      <c r="BQ714" s="48">
        <f ca="1">IF(ISNA($BI714),1,OFFSET(NoteCommaRef!$K$3,$BI714,0))</f>
        <v>1</v>
      </c>
      <c r="BR714" s="48">
        <f ca="1">IF(ISNA($BJ714),1,OFFSET(NoteCommaRef!$K$3,$BJ714,0))</f>
        <v>1</v>
      </c>
    </row>
    <row r="715" spans="3:70" x14ac:dyDescent="0.2">
      <c r="C715" s="1" t="str">
        <f t="shared" si="202"/>
        <v/>
      </c>
      <c r="D715" s="1" t="str">
        <f t="shared" si="203"/>
        <v/>
      </c>
      <c r="E715" s="1" t="str">
        <f t="shared" si="194"/>
        <v/>
      </c>
      <c r="F715" s="32" t="str">
        <f t="shared" si="195"/>
        <v/>
      </c>
      <c r="G715" s="1" t="str">
        <f t="shared" si="196"/>
        <v/>
      </c>
      <c r="H715" s="1" t="str">
        <f t="shared" si="197"/>
        <v/>
      </c>
      <c r="I715" s="1" t="str">
        <f t="shared" si="198"/>
        <v/>
      </c>
      <c r="J715" s="1" t="str">
        <f t="shared" si="199"/>
        <v/>
      </c>
      <c r="K715" s="1" t="str">
        <f t="shared" si="200"/>
        <v/>
      </c>
      <c r="L715" s="1" t="str">
        <f ca="1">IF(COUNTBLANK($AO715),IF(COUNTBLANK($D715),"",OFFSET(ChannelSetup!$E$6,0,$D715-1)),$AO715)</f>
        <v/>
      </c>
      <c r="M715" s="1" t="str">
        <f ca="1">IF(COUNTBLANK($AP715),IF(COUNTBLANK($D715),"",OFFSET(ChannelSetup!$E$7,0,$D715-1)),$AP715)</f>
        <v/>
      </c>
      <c r="N715" s="1" t="str">
        <f ca="1">IF(COUNTBLANK($D715),"",IF(COUNTBLANK($AI715),OFFSET(ChannelSetup!$E$4,0,$D715-1),$AI715))</f>
        <v/>
      </c>
      <c r="O715" s="1" t="str">
        <f t="shared" si="201"/>
        <v/>
      </c>
      <c r="Q715" s="32">
        <f t="shared" si="204"/>
        <v>6</v>
      </c>
      <c r="R715" s="32">
        <f t="shared" si="205"/>
        <v>4</v>
      </c>
      <c r="S715" s="32">
        <f t="shared" si="206"/>
        <v>4</v>
      </c>
      <c r="T715" s="32">
        <f t="shared" si="207"/>
        <v>2</v>
      </c>
      <c r="U715" s="32">
        <f t="shared" si="208"/>
        <v>2</v>
      </c>
      <c r="V715" s="32">
        <f t="shared" si="209"/>
        <v>2</v>
      </c>
      <c r="W715" s="32">
        <f t="shared" si="210"/>
        <v>2</v>
      </c>
      <c r="X715" s="32">
        <f t="shared" si="211"/>
        <v>2</v>
      </c>
      <c r="Y715" s="32">
        <f t="shared" si="212"/>
        <v>2</v>
      </c>
      <c r="Z715" s="32">
        <f t="shared" si="213"/>
        <v>2</v>
      </c>
      <c r="AA715" s="32">
        <f t="shared" si="214"/>
        <v>2</v>
      </c>
      <c r="AB715" s="32">
        <f t="shared" si="215"/>
        <v>2</v>
      </c>
      <c r="AD715" s="64"/>
      <c r="AE715" s="51"/>
      <c r="AF715" s="51"/>
      <c r="AG715" s="61"/>
      <c r="AH715" s="62"/>
      <c r="AI715" s="61"/>
      <c r="AJ715" s="62"/>
      <c r="AK715" s="61"/>
      <c r="AL715" s="62"/>
      <c r="AM715" s="60"/>
      <c r="AN715" s="60"/>
      <c r="AO715" s="60"/>
      <c r="AP715" s="60"/>
      <c r="AQ715" s="51"/>
      <c r="AT715" s="39" t="str">
        <f t="shared" si="172"/>
        <v/>
      </c>
      <c r="AU715" s="49" t="str">
        <f t="shared" si="178"/>
        <v/>
      </c>
      <c r="AV715" s="41">
        <f t="shared" ca="1" si="188"/>
        <v>256</v>
      </c>
      <c r="AW715" s="40">
        <f t="shared" ca="1" si="182"/>
        <v>1</v>
      </c>
      <c r="AX715" s="41">
        <f t="shared" ca="1" si="173"/>
        <v>0</v>
      </c>
      <c r="AY715" s="41">
        <f t="shared" ca="1" si="174"/>
        <v>0</v>
      </c>
      <c r="AZ715" s="42">
        <f t="shared" ca="1" si="175"/>
        <v>1</v>
      </c>
      <c r="BA715" s="47" t="str">
        <f t="shared" si="176"/>
        <v/>
      </c>
      <c r="BB715" s="47" t="e">
        <f t="shared" si="177"/>
        <v>#VALUE!</v>
      </c>
      <c r="BC715" s="47">
        <f t="shared" si="189"/>
        <v>0</v>
      </c>
      <c r="BD715" s="47">
        <f t="shared" si="190"/>
        <v>0</v>
      </c>
      <c r="BE715" s="47" t="e">
        <f t="shared" si="191"/>
        <v>#VALUE!</v>
      </c>
      <c r="BF715" s="47" t="e">
        <f t="shared" si="192"/>
        <v>#VALUE!</v>
      </c>
      <c r="BG715" s="47" t="e">
        <f t="shared" si="193"/>
        <v>#VALUE!</v>
      </c>
      <c r="BH715" s="47" t="e">
        <f>MATCH($BA715,NoteCommaRef!$B$4:$B$10,0)</f>
        <v>#N/A</v>
      </c>
      <c r="BI715" s="47">
        <f>MATCH($BK715,NoteCommaRef!$H$4:$H$1000,0)</f>
        <v>11</v>
      </c>
      <c r="BJ715" s="47">
        <f>MATCH($BL715,NoteCommaRef!$H$4:$H$1000,0)</f>
        <v>11</v>
      </c>
      <c r="BK715" s="47">
        <f t="shared" si="183"/>
        <v>1</v>
      </c>
      <c r="BL715" s="47">
        <f t="shared" si="184"/>
        <v>1</v>
      </c>
      <c r="BM715" s="48">
        <f ca="1">IF(ISNA($BH715),1,OFFSET(NoteCommaRef!$E$3,$BH715,0))</f>
        <v>1</v>
      </c>
      <c r="BN715" s="48">
        <f t="shared" si="185"/>
        <v>1</v>
      </c>
      <c r="BO715" s="48">
        <f t="shared" si="186"/>
        <v>1</v>
      </c>
      <c r="BP715" s="48">
        <f t="shared" si="187"/>
        <v>1</v>
      </c>
      <c r="BQ715" s="48">
        <f ca="1">IF(ISNA($BI715),1,OFFSET(NoteCommaRef!$K$3,$BI715,0))</f>
        <v>1</v>
      </c>
      <c r="BR715" s="48">
        <f ca="1">IF(ISNA($BJ715),1,OFFSET(NoteCommaRef!$K$3,$BJ715,0))</f>
        <v>1</v>
      </c>
    </row>
    <row r="716" spans="3:70" x14ac:dyDescent="0.2">
      <c r="C716" s="1" t="str">
        <f t="shared" si="202"/>
        <v/>
      </c>
      <c r="D716" s="1" t="str">
        <f t="shared" si="203"/>
        <v/>
      </c>
      <c r="E716" s="1" t="str">
        <f t="shared" si="194"/>
        <v/>
      </c>
      <c r="F716" s="32" t="str">
        <f t="shared" si="195"/>
        <v/>
      </c>
      <c r="G716" s="1" t="str">
        <f t="shared" si="196"/>
        <v/>
      </c>
      <c r="H716" s="1" t="str">
        <f t="shared" si="197"/>
        <v/>
      </c>
      <c r="I716" s="1" t="str">
        <f t="shared" si="198"/>
        <v/>
      </c>
      <c r="J716" s="1" t="str">
        <f t="shared" si="199"/>
        <v/>
      </c>
      <c r="K716" s="1" t="str">
        <f t="shared" si="200"/>
        <v/>
      </c>
      <c r="L716" s="1" t="str">
        <f ca="1">IF(COUNTBLANK($AO716),IF(COUNTBLANK($D716),"",OFFSET(ChannelSetup!$E$6,0,$D716-1)),$AO716)</f>
        <v/>
      </c>
      <c r="M716" s="1" t="str">
        <f ca="1">IF(COUNTBLANK($AP716),IF(COUNTBLANK($D716),"",OFFSET(ChannelSetup!$E$7,0,$D716-1)),$AP716)</f>
        <v/>
      </c>
      <c r="N716" s="1" t="str">
        <f ca="1">IF(COUNTBLANK($D716),"",IF(COUNTBLANK($AI716),OFFSET(ChannelSetup!$E$4,0,$D716-1),$AI716))</f>
        <v/>
      </c>
      <c r="O716" s="1" t="str">
        <f t="shared" si="201"/>
        <v/>
      </c>
      <c r="Q716" s="32">
        <f t="shared" si="204"/>
        <v>6</v>
      </c>
      <c r="R716" s="32">
        <f t="shared" si="205"/>
        <v>4</v>
      </c>
      <c r="S716" s="32">
        <f t="shared" si="206"/>
        <v>4</v>
      </c>
      <c r="T716" s="32">
        <f t="shared" si="207"/>
        <v>2</v>
      </c>
      <c r="U716" s="32">
        <f t="shared" si="208"/>
        <v>2</v>
      </c>
      <c r="V716" s="32">
        <f t="shared" si="209"/>
        <v>2</v>
      </c>
      <c r="W716" s="32">
        <f t="shared" si="210"/>
        <v>2</v>
      </c>
      <c r="X716" s="32">
        <f t="shared" si="211"/>
        <v>2</v>
      </c>
      <c r="Y716" s="32">
        <f t="shared" si="212"/>
        <v>2</v>
      </c>
      <c r="Z716" s="32">
        <f t="shared" si="213"/>
        <v>2</v>
      </c>
      <c r="AA716" s="32">
        <f t="shared" si="214"/>
        <v>2</v>
      </c>
      <c r="AB716" s="32">
        <f t="shared" si="215"/>
        <v>2</v>
      </c>
      <c r="AD716" s="64"/>
      <c r="AE716" s="51"/>
      <c r="AF716" s="51"/>
      <c r="AG716" s="61"/>
      <c r="AH716" s="62"/>
      <c r="AI716" s="61"/>
      <c r="AJ716" s="62"/>
      <c r="AK716" s="61"/>
      <c r="AL716" s="62"/>
      <c r="AM716" s="60"/>
      <c r="AN716" s="60"/>
      <c r="AO716" s="60"/>
      <c r="AP716" s="60"/>
      <c r="AQ716" s="51"/>
      <c r="AT716" s="39" t="str">
        <f t="shared" si="172"/>
        <v/>
      </c>
      <c r="AU716" s="49" t="str">
        <f t="shared" si="178"/>
        <v/>
      </c>
      <c r="AV716" s="41">
        <f t="shared" ca="1" si="188"/>
        <v>256</v>
      </c>
      <c r="AW716" s="40">
        <f t="shared" ca="1" si="182"/>
        <v>1</v>
      </c>
      <c r="AX716" s="41">
        <f t="shared" ca="1" si="173"/>
        <v>0</v>
      </c>
      <c r="AY716" s="41">
        <f t="shared" ca="1" si="174"/>
        <v>0</v>
      </c>
      <c r="AZ716" s="42">
        <f t="shared" ca="1" si="175"/>
        <v>1</v>
      </c>
      <c r="BA716" s="47" t="str">
        <f t="shared" si="176"/>
        <v/>
      </c>
      <c r="BB716" s="47" t="e">
        <f t="shared" si="177"/>
        <v>#VALUE!</v>
      </c>
      <c r="BC716" s="47">
        <f t="shared" si="189"/>
        <v>0</v>
      </c>
      <c r="BD716" s="47">
        <f t="shared" si="190"/>
        <v>0</v>
      </c>
      <c r="BE716" s="47" t="e">
        <f t="shared" si="191"/>
        <v>#VALUE!</v>
      </c>
      <c r="BF716" s="47" t="e">
        <f t="shared" si="192"/>
        <v>#VALUE!</v>
      </c>
      <c r="BG716" s="47" t="e">
        <f t="shared" si="193"/>
        <v>#VALUE!</v>
      </c>
      <c r="BH716" s="47" t="e">
        <f>MATCH($BA716,NoteCommaRef!$B$4:$B$10,0)</f>
        <v>#N/A</v>
      </c>
      <c r="BI716" s="47">
        <f>MATCH($BK716,NoteCommaRef!$H$4:$H$1000,0)</f>
        <v>11</v>
      </c>
      <c r="BJ716" s="47">
        <f>MATCH($BL716,NoteCommaRef!$H$4:$H$1000,0)</f>
        <v>11</v>
      </c>
      <c r="BK716" s="47">
        <f t="shared" si="183"/>
        <v>1</v>
      </c>
      <c r="BL716" s="47">
        <f t="shared" si="184"/>
        <v>1</v>
      </c>
      <c r="BM716" s="48">
        <f ca="1">IF(ISNA($BH716),1,OFFSET(NoteCommaRef!$E$3,$BH716,0))</f>
        <v>1</v>
      </c>
      <c r="BN716" s="48">
        <f t="shared" si="185"/>
        <v>1</v>
      </c>
      <c r="BO716" s="48">
        <f t="shared" si="186"/>
        <v>1</v>
      </c>
      <c r="BP716" s="48">
        <f t="shared" si="187"/>
        <v>1</v>
      </c>
      <c r="BQ716" s="48">
        <f ca="1">IF(ISNA($BI716),1,OFFSET(NoteCommaRef!$K$3,$BI716,0))</f>
        <v>1</v>
      </c>
      <c r="BR716" s="48">
        <f ca="1">IF(ISNA($BJ716),1,OFFSET(NoteCommaRef!$K$3,$BJ716,0))</f>
        <v>1</v>
      </c>
    </row>
    <row r="717" spans="3:70" x14ac:dyDescent="0.2">
      <c r="C717" s="1" t="str">
        <f t="shared" si="202"/>
        <v/>
      </c>
      <c r="D717" s="1" t="str">
        <f t="shared" si="203"/>
        <v/>
      </c>
      <c r="E717" s="1" t="str">
        <f t="shared" si="194"/>
        <v/>
      </c>
      <c r="F717" s="32" t="str">
        <f t="shared" si="195"/>
        <v/>
      </c>
      <c r="G717" s="1" t="str">
        <f t="shared" si="196"/>
        <v/>
      </c>
      <c r="H717" s="1" t="str">
        <f t="shared" si="197"/>
        <v/>
      </c>
      <c r="I717" s="1" t="str">
        <f t="shared" si="198"/>
        <v/>
      </c>
      <c r="J717" s="1" t="str">
        <f t="shared" si="199"/>
        <v/>
      </c>
      <c r="K717" s="1" t="str">
        <f t="shared" si="200"/>
        <v/>
      </c>
      <c r="L717" s="1" t="str">
        <f ca="1">IF(COUNTBLANK($AO717),IF(COUNTBLANK($D717),"",OFFSET(ChannelSetup!$E$6,0,$D717-1)),$AO717)</f>
        <v/>
      </c>
      <c r="M717" s="1" t="str">
        <f ca="1">IF(COUNTBLANK($AP717),IF(COUNTBLANK($D717),"",OFFSET(ChannelSetup!$E$7,0,$D717-1)),$AP717)</f>
        <v/>
      </c>
      <c r="N717" s="1" t="str">
        <f ca="1">IF(COUNTBLANK($D717),"",IF(COUNTBLANK($AI717),OFFSET(ChannelSetup!$E$4,0,$D717-1),$AI717))</f>
        <v/>
      </c>
      <c r="O717" s="1" t="str">
        <f t="shared" si="201"/>
        <v/>
      </c>
      <c r="Q717" s="32">
        <f t="shared" si="204"/>
        <v>6</v>
      </c>
      <c r="R717" s="32">
        <f t="shared" si="205"/>
        <v>4</v>
      </c>
      <c r="S717" s="32">
        <f t="shared" si="206"/>
        <v>4</v>
      </c>
      <c r="T717" s="32">
        <f t="shared" si="207"/>
        <v>2</v>
      </c>
      <c r="U717" s="32">
        <f t="shared" si="208"/>
        <v>2</v>
      </c>
      <c r="V717" s="32">
        <f t="shared" si="209"/>
        <v>2</v>
      </c>
      <c r="W717" s="32">
        <f t="shared" si="210"/>
        <v>2</v>
      </c>
      <c r="X717" s="32">
        <f t="shared" si="211"/>
        <v>2</v>
      </c>
      <c r="Y717" s="32">
        <f t="shared" si="212"/>
        <v>2</v>
      </c>
      <c r="Z717" s="32">
        <f t="shared" si="213"/>
        <v>2</v>
      </c>
      <c r="AA717" s="32">
        <f t="shared" si="214"/>
        <v>2</v>
      </c>
      <c r="AB717" s="32">
        <f t="shared" si="215"/>
        <v>2</v>
      </c>
      <c r="AD717" s="64"/>
      <c r="AE717" s="51"/>
      <c r="AF717" s="51"/>
      <c r="AG717" s="61"/>
      <c r="AH717" s="62"/>
      <c r="AI717" s="61"/>
      <c r="AJ717" s="62"/>
      <c r="AK717" s="61"/>
      <c r="AL717" s="62"/>
      <c r="AM717" s="60"/>
      <c r="AN717" s="60"/>
      <c r="AO717" s="60"/>
      <c r="AP717" s="60"/>
      <c r="AQ717" s="51"/>
      <c r="AT717" s="39" t="str">
        <f t="shared" si="172"/>
        <v/>
      </c>
      <c r="AU717" s="49" t="str">
        <f t="shared" si="178"/>
        <v/>
      </c>
      <c r="AV717" s="41">
        <f t="shared" ca="1" si="188"/>
        <v>256</v>
      </c>
      <c r="AW717" s="40">
        <f t="shared" ca="1" si="182"/>
        <v>1</v>
      </c>
      <c r="AX717" s="41">
        <f t="shared" ca="1" si="173"/>
        <v>0</v>
      </c>
      <c r="AY717" s="41">
        <f t="shared" ca="1" si="174"/>
        <v>0</v>
      </c>
      <c r="AZ717" s="42">
        <f t="shared" ca="1" si="175"/>
        <v>1</v>
      </c>
      <c r="BA717" s="47" t="str">
        <f t="shared" si="176"/>
        <v/>
      </c>
      <c r="BB717" s="47" t="e">
        <f t="shared" si="177"/>
        <v>#VALUE!</v>
      </c>
      <c r="BC717" s="47">
        <f t="shared" si="189"/>
        <v>0</v>
      </c>
      <c r="BD717" s="47">
        <f t="shared" si="190"/>
        <v>0</v>
      </c>
      <c r="BE717" s="47" t="e">
        <f t="shared" si="191"/>
        <v>#VALUE!</v>
      </c>
      <c r="BF717" s="47" t="e">
        <f t="shared" si="192"/>
        <v>#VALUE!</v>
      </c>
      <c r="BG717" s="47" t="e">
        <f t="shared" si="193"/>
        <v>#VALUE!</v>
      </c>
      <c r="BH717" s="47" t="e">
        <f>MATCH($BA717,NoteCommaRef!$B$4:$B$10,0)</f>
        <v>#N/A</v>
      </c>
      <c r="BI717" s="47">
        <f>MATCH($BK717,NoteCommaRef!$H$4:$H$1000,0)</f>
        <v>11</v>
      </c>
      <c r="BJ717" s="47">
        <f>MATCH($BL717,NoteCommaRef!$H$4:$H$1000,0)</f>
        <v>11</v>
      </c>
      <c r="BK717" s="47">
        <f t="shared" si="183"/>
        <v>1</v>
      </c>
      <c r="BL717" s="47">
        <f t="shared" si="184"/>
        <v>1</v>
      </c>
      <c r="BM717" s="48">
        <f ca="1">IF(ISNA($BH717),1,OFFSET(NoteCommaRef!$E$3,$BH717,0))</f>
        <v>1</v>
      </c>
      <c r="BN717" s="48">
        <f t="shared" si="185"/>
        <v>1</v>
      </c>
      <c r="BO717" s="48">
        <f t="shared" si="186"/>
        <v>1</v>
      </c>
      <c r="BP717" s="48">
        <f t="shared" si="187"/>
        <v>1</v>
      </c>
      <c r="BQ717" s="48">
        <f ca="1">IF(ISNA($BI717),1,OFFSET(NoteCommaRef!$K$3,$BI717,0))</f>
        <v>1</v>
      </c>
      <c r="BR717" s="48">
        <f ca="1">IF(ISNA($BJ717),1,OFFSET(NoteCommaRef!$K$3,$BJ717,0))</f>
        <v>1</v>
      </c>
    </row>
    <row r="718" spans="3:70" x14ac:dyDescent="0.2">
      <c r="C718" s="1" t="str">
        <f t="shared" si="202"/>
        <v/>
      </c>
      <c r="D718" s="1" t="str">
        <f t="shared" si="203"/>
        <v/>
      </c>
      <c r="E718" s="1" t="str">
        <f t="shared" si="194"/>
        <v/>
      </c>
      <c r="F718" s="32" t="str">
        <f t="shared" si="195"/>
        <v/>
      </c>
      <c r="G718" s="1" t="str">
        <f t="shared" si="196"/>
        <v/>
      </c>
      <c r="H718" s="1" t="str">
        <f t="shared" si="197"/>
        <v/>
      </c>
      <c r="I718" s="1" t="str">
        <f t="shared" si="198"/>
        <v/>
      </c>
      <c r="J718" s="1" t="str">
        <f t="shared" si="199"/>
        <v/>
      </c>
      <c r="K718" s="1" t="str">
        <f t="shared" si="200"/>
        <v/>
      </c>
      <c r="L718" s="1" t="str">
        <f ca="1">IF(COUNTBLANK($AO718),IF(COUNTBLANK($D718),"",OFFSET(ChannelSetup!$E$6,0,$D718-1)),$AO718)</f>
        <v/>
      </c>
      <c r="M718" s="1" t="str">
        <f ca="1">IF(COUNTBLANK($AP718),IF(COUNTBLANK($D718),"",OFFSET(ChannelSetup!$E$7,0,$D718-1)),$AP718)</f>
        <v/>
      </c>
      <c r="N718" s="1" t="str">
        <f ca="1">IF(COUNTBLANK($D718),"",IF(COUNTBLANK($AI718),OFFSET(ChannelSetup!$E$4,0,$D718-1),$AI718))</f>
        <v/>
      </c>
      <c r="O718" s="1" t="str">
        <f t="shared" si="201"/>
        <v/>
      </c>
      <c r="Q718" s="32">
        <f t="shared" si="204"/>
        <v>6</v>
      </c>
      <c r="R718" s="32">
        <f t="shared" si="205"/>
        <v>4</v>
      </c>
      <c r="S718" s="32">
        <f t="shared" si="206"/>
        <v>4</v>
      </c>
      <c r="T718" s="32">
        <f t="shared" si="207"/>
        <v>2</v>
      </c>
      <c r="U718" s="32">
        <f t="shared" si="208"/>
        <v>2</v>
      </c>
      <c r="V718" s="32">
        <f t="shared" si="209"/>
        <v>2</v>
      </c>
      <c r="W718" s="32">
        <f t="shared" si="210"/>
        <v>2</v>
      </c>
      <c r="X718" s="32">
        <f t="shared" si="211"/>
        <v>2</v>
      </c>
      <c r="Y718" s="32">
        <f t="shared" si="212"/>
        <v>2</v>
      </c>
      <c r="Z718" s="32">
        <f t="shared" si="213"/>
        <v>2</v>
      </c>
      <c r="AA718" s="32">
        <f t="shared" si="214"/>
        <v>2</v>
      </c>
      <c r="AB718" s="32">
        <f t="shared" si="215"/>
        <v>2</v>
      </c>
      <c r="AD718" s="64"/>
      <c r="AE718" s="51"/>
      <c r="AF718" s="51"/>
      <c r="AG718" s="61"/>
      <c r="AH718" s="62"/>
      <c r="AI718" s="61"/>
      <c r="AJ718" s="62"/>
      <c r="AK718" s="61"/>
      <c r="AL718" s="62"/>
      <c r="AM718" s="60"/>
      <c r="AN718" s="60"/>
      <c r="AO718" s="60"/>
      <c r="AP718" s="60"/>
      <c r="AQ718" s="51"/>
      <c r="AT718" s="39" t="str">
        <f t="shared" si="172"/>
        <v/>
      </c>
      <c r="AU718" s="49" t="str">
        <f t="shared" si="178"/>
        <v/>
      </c>
      <c r="AV718" s="41">
        <f t="shared" ca="1" si="188"/>
        <v>256</v>
      </c>
      <c r="AW718" s="40">
        <f t="shared" ca="1" si="182"/>
        <v>1</v>
      </c>
      <c r="AX718" s="41">
        <f t="shared" ca="1" si="173"/>
        <v>0</v>
      </c>
      <c r="AY718" s="41">
        <f t="shared" ca="1" si="174"/>
        <v>0</v>
      </c>
      <c r="AZ718" s="42">
        <f t="shared" ca="1" si="175"/>
        <v>1</v>
      </c>
      <c r="BA718" s="47" t="str">
        <f t="shared" si="176"/>
        <v/>
      </c>
      <c r="BB718" s="47" t="e">
        <f t="shared" si="177"/>
        <v>#VALUE!</v>
      </c>
      <c r="BC718" s="47">
        <f t="shared" si="189"/>
        <v>0</v>
      </c>
      <c r="BD718" s="47">
        <f t="shared" si="190"/>
        <v>0</v>
      </c>
      <c r="BE718" s="47" t="e">
        <f t="shared" si="191"/>
        <v>#VALUE!</v>
      </c>
      <c r="BF718" s="47" t="e">
        <f t="shared" si="192"/>
        <v>#VALUE!</v>
      </c>
      <c r="BG718" s="47" t="e">
        <f t="shared" si="193"/>
        <v>#VALUE!</v>
      </c>
      <c r="BH718" s="47" t="e">
        <f>MATCH($BA718,NoteCommaRef!$B$4:$B$10,0)</f>
        <v>#N/A</v>
      </c>
      <c r="BI718" s="47">
        <f>MATCH($BK718,NoteCommaRef!$H$4:$H$1000,0)</f>
        <v>11</v>
      </c>
      <c r="BJ718" s="47">
        <f>MATCH($BL718,NoteCommaRef!$H$4:$H$1000,0)</f>
        <v>11</v>
      </c>
      <c r="BK718" s="47">
        <f t="shared" si="183"/>
        <v>1</v>
      </c>
      <c r="BL718" s="47">
        <f t="shared" si="184"/>
        <v>1</v>
      </c>
      <c r="BM718" s="48">
        <f ca="1">IF(ISNA($BH718),1,OFFSET(NoteCommaRef!$E$3,$BH718,0))</f>
        <v>1</v>
      </c>
      <c r="BN718" s="48">
        <f t="shared" si="185"/>
        <v>1</v>
      </c>
      <c r="BO718" s="48">
        <f t="shared" si="186"/>
        <v>1</v>
      </c>
      <c r="BP718" s="48">
        <f t="shared" si="187"/>
        <v>1</v>
      </c>
      <c r="BQ718" s="48">
        <f ca="1">IF(ISNA($BI718),1,OFFSET(NoteCommaRef!$K$3,$BI718,0))</f>
        <v>1</v>
      </c>
      <c r="BR718" s="48">
        <f ca="1">IF(ISNA($BJ718),1,OFFSET(NoteCommaRef!$K$3,$BJ718,0))</f>
        <v>1</v>
      </c>
    </row>
    <row r="719" spans="3:70" x14ac:dyDescent="0.2">
      <c r="C719" s="1" t="str">
        <f t="shared" si="202"/>
        <v/>
      </c>
      <c r="D719" s="1" t="str">
        <f t="shared" si="203"/>
        <v/>
      </c>
      <c r="E719" s="1" t="str">
        <f t="shared" si="194"/>
        <v/>
      </c>
      <c r="F719" s="32" t="str">
        <f t="shared" si="195"/>
        <v/>
      </c>
      <c r="G719" s="1" t="str">
        <f t="shared" si="196"/>
        <v/>
      </c>
      <c r="H719" s="1" t="str">
        <f t="shared" si="197"/>
        <v/>
      </c>
      <c r="I719" s="1" t="str">
        <f t="shared" si="198"/>
        <v/>
      </c>
      <c r="J719" s="1" t="str">
        <f t="shared" si="199"/>
        <v/>
      </c>
      <c r="K719" s="1" t="str">
        <f t="shared" si="200"/>
        <v/>
      </c>
      <c r="L719" s="1" t="str">
        <f ca="1">IF(COUNTBLANK($AO719),IF(COUNTBLANK($D719),"",OFFSET(ChannelSetup!$E$6,0,$D719-1)),$AO719)</f>
        <v/>
      </c>
      <c r="M719" s="1" t="str">
        <f ca="1">IF(COUNTBLANK($AP719),IF(COUNTBLANK($D719),"",OFFSET(ChannelSetup!$E$7,0,$D719-1)),$AP719)</f>
        <v/>
      </c>
      <c r="N719" s="1" t="str">
        <f ca="1">IF(COUNTBLANK($D719),"",IF(COUNTBLANK($AI719),OFFSET(ChannelSetup!$E$4,0,$D719-1),$AI719))</f>
        <v/>
      </c>
      <c r="O719" s="1" t="str">
        <f t="shared" si="201"/>
        <v/>
      </c>
      <c r="Q719" s="32">
        <f t="shared" si="204"/>
        <v>6</v>
      </c>
      <c r="R719" s="32">
        <f t="shared" si="205"/>
        <v>4</v>
      </c>
      <c r="S719" s="32">
        <f t="shared" si="206"/>
        <v>4</v>
      </c>
      <c r="T719" s="32">
        <f t="shared" si="207"/>
        <v>2</v>
      </c>
      <c r="U719" s="32">
        <f t="shared" si="208"/>
        <v>2</v>
      </c>
      <c r="V719" s="32">
        <f t="shared" si="209"/>
        <v>2</v>
      </c>
      <c r="W719" s="32">
        <f t="shared" si="210"/>
        <v>2</v>
      </c>
      <c r="X719" s="32">
        <f t="shared" si="211"/>
        <v>2</v>
      </c>
      <c r="Y719" s="32">
        <f t="shared" si="212"/>
        <v>2</v>
      </c>
      <c r="Z719" s="32">
        <f t="shared" si="213"/>
        <v>2</v>
      </c>
      <c r="AA719" s="32">
        <f t="shared" si="214"/>
        <v>2</v>
      </c>
      <c r="AB719" s="32">
        <f t="shared" si="215"/>
        <v>2</v>
      </c>
      <c r="AD719" s="64"/>
      <c r="AE719" s="51"/>
      <c r="AF719" s="51"/>
      <c r="AG719" s="61"/>
      <c r="AH719" s="62"/>
      <c r="AI719" s="61"/>
      <c r="AJ719" s="62"/>
      <c r="AK719" s="61"/>
      <c r="AL719" s="62"/>
      <c r="AM719" s="60"/>
      <c r="AN719" s="60"/>
      <c r="AO719" s="60"/>
      <c r="AP719" s="60"/>
      <c r="AQ719" s="51"/>
      <c r="AT719" s="39" t="str">
        <f t="shared" si="172"/>
        <v/>
      </c>
      <c r="AU719" s="49" t="str">
        <f t="shared" si="178"/>
        <v/>
      </c>
      <c r="AV719" s="41">
        <f t="shared" ca="1" si="188"/>
        <v>256</v>
      </c>
      <c r="AW719" s="40">
        <f t="shared" ca="1" si="182"/>
        <v>1</v>
      </c>
      <c r="AX719" s="41">
        <f t="shared" ca="1" si="173"/>
        <v>0</v>
      </c>
      <c r="AY719" s="41">
        <f t="shared" ca="1" si="174"/>
        <v>0</v>
      </c>
      <c r="AZ719" s="42">
        <f t="shared" ca="1" si="175"/>
        <v>1</v>
      </c>
      <c r="BA719" s="47" t="str">
        <f t="shared" si="176"/>
        <v/>
      </c>
      <c r="BB719" s="47" t="e">
        <f t="shared" si="177"/>
        <v>#VALUE!</v>
      </c>
      <c r="BC719" s="47">
        <f t="shared" si="189"/>
        <v>0</v>
      </c>
      <c r="BD719" s="47">
        <f t="shared" si="190"/>
        <v>0</v>
      </c>
      <c r="BE719" s="47" t="e">
        <f t="shared" si="191"/>
        <v>#VALUE!</v>
      </c>
      <c r="BF719" s="47" t="e">
        <f t="shared" si="192"/>
        <v>#VALUE!</v>
      </c>
      <c r="BG719" s="47" t="e">
        <f t="shared" si="193"/>
        <v>#VALUE!</v>
      </c>
      <c r="BH719" s="47" t="e">
        <f>MATCH($BA719,NoteCommaRef!$B$4:$B$10,0)</f>
        <v>#N/A</v>
      </c>
      <c r="BI719" s="47">
        <f>MATCH($BK719,NoteCommaRef!$H$4:$H$1000,0)</f>
        <v>11</v>
      </c>
      <c r="BJ719" s="47">
        <f>MATCH($BL719,NoteCommaRef!$H$4:$H$1000,0)</f>
        <v>11</v>
      </c>
      <c r="BK719" s="47">
        <f t="shared" si="183"/>
        <v>1</v>
      </c>
      <c r="BL719" s="47">
        <f t="shared" si="184"/>
        <v>1</v>
      </c>
      <c r="BM719" s="48">
        <f ca="1">IF(ISNA($BH719),1,OFFSET(NoteCommaRef!$E$3,$BH719,0))</f>
        <v>1</v>
      </c>
      <c r="BN719" s="48">
        <f t="shared" si="185"/>
        <v>1</v>
      </c>
      <c r="BO719" s="48">
        <f t="shared" si="186"/>
        <v>1</v>
      </c>
      <c r="BP719" s="48">
        <f t="shared" si="187"/>
        <v>1</v>
      </c>
      <c r="BQ719" s="48">
        <f ca="1">IF(ISNA($BI719),1,OFFSET(NoteCommaRef!$K$3,$BI719,0))</f>
        <v>1</v>
      </c>
      <c r="BR719" s="48">
        <f ca="1">IF(ISNA($BJ719),1,OFFSET(NoteCommaRef!$K$3,$BJ719,0))</f>
        <v>1</v>
      </c>
    </row>
    <row r="720" spans="3:70" x14ac:dyDescent="0.2">
      <c r="C720" s="1" t="str">
        <f t="shared" si="202"/>
        <v/>
      </c>
      <c r="D720" s="1" t="str">
        <f t="shared" si="203"/>
        <v/>
      </c>
      <c r="E720" s="1" t="str">
        <f t="shared" si="194"/>
        <v/>
      </c>
      <c r="F720" s="32" t="str">
        <f t="shared" si="195"/>
        <v/>
      </c>
      <c r="G720" s="1" t="str">
        <f t="shared" si="196"/>
        <v/>
      </c>
      <c r="H720" s="1" t="str">
        <f t="shared" si="197"/>
        <v/>
      </c>
      <c r="I720" s="1" t="str">
        <f t="shared" si="198"/>
        <v/>
      </c>
      <c r="J720" s="1" t="str">
        <f t="shared" si="199"/>
        <v/>
      </c>
      <c r="K720" s="1" t="str">
        <f t="shared" si="200"/>
        <v/>
      </c>
      <c r="L720" s="1" t="str">
        <f ca="1">IF(COUNTBLANK($AO720),IF(COUNTBLANK($D720),"",OFFSET(ChannelSetup!$E$6,0,$D720-1)),$AO720)</f>
        <v/>
      </c>
      <c r="M720" s="1" t="str">
        <f ca="1">IF(COUNTBLANK($AP720),IF(COUNTBLANK($D720),"",OFFSET(ChannelSetup!$E$7,0,$D720-1)),$AP720)</f>
        <v/>
      </c>
      <c r="N720" s="1" t="str">
        <f ca="1">IF(COUNTBLANK($D720),"",IF(COUNTBLANK($AI720),OFFSET(ChannelSetup!$E$4,0,$D720-1),$AI720))</f>
        <v/>
      </c>
      <c r="O720" s="1" t="str">
        <f t="shared" si="201"/>
        <v/>
      </c>
      <c r="Q720" s="32">
        <f t="shared" si="204"/>
        <v>6</v>
      </c>
      <c r="R720" s="32">
        <f t="shared" si="205"/>
        <v>4</v>
      </c>
      <c r="S720" s="32">
        <f t="shared" si="206"/>
        <v>4</v>
      </c>
      <c r="T720" s="32">
        <f t="shared" si="207"/>
        <v>2</v>
      </c>
      <c r="U720" s="32">
        <f t="shared" si="208"/>
        <v>2</v>
      </c>
      <c r="V720" s="32">
        <f t="shared" si="209"/>
        <v>2</v>
      </c>
      <c r="W720" s="32">
        <f t="shared" si="210"/>
        <v>2</v>
      </c>
      <c r="X720" s="32">
        <f t="shared" si="211"/>
        <v>2</v>
      </c>
      <c r="Y720" s="32">
        <f t="shared" si="212"/>
        <v>2</v>
      </c>
      <c r="Z720" s="32">
        <f t="shared" si="213"/>
        <v>2</v>
      </c>
      <c r="AA720" s="32">
        <f t="shared" si="214"/>
        <v>2</v>
      </c>
      <c r="AB720" s="32">
        <f t="shared" si="215"/>
        <v>2</v>
      </c>
      <c r="AD720" s="64"/>
      <c r="AE720" s="51"/>
      <c r="AF720" s="51"/>
      <c r="AG720" s="61"/>
      <c r="AH720" s="62"/>
      <c r="AI720" s="61"/>
      <c r="AJ720" s="62"/>
      <c r="AK720" s="61"/>
      <c r="AL720" s="62"/>
      <c r="AM720" s="60"/>
      <c r="AN720" s="60"/>
      <c r="AO720" s="60"/>
      <c r="AP720" s="60"/>
      <c r="AQ720" s="51"/>
      <c r="AT720" s="39" t="str">
        <f t="shared" si="172"/>
        <v/>
      </c>
      <c r="AU720" s="49" t="str">
        <f t="shared" si="178"/>
        <v/>
      </c>
      <c r="AV720" s="41">
        <f t="shared" ca="1" si="188"/>
        <v>256</v>
      </c>
      <c r="AW720" s="40">
        <f t="shared" ca="1" si="182"/>
        <v>1</v>
      </c>
      <c r="AX720" s="41">
        <f t="shared" ca="1" si="173"/>
        <v>0</v>
      </c>
      <c r="AY720" s="41">
        <f t="shared" ca="1" si="174"/>
        <v>0</v>
      </c>
      <c r="AZ720" s="42">
        <f t="shared" ca="1" si="175"/>
        <v>1</v>
      </c>
      <c r="BA720" s="47" t="str">
        <f t="shared" si="176"/>
        <v/>
      </c>
      <c r="BB720" s="47" t="e">
        <f t="shared" si="177"/>
        <v>#VALUE!</v>
      </c>
      <c r="BC720" s="47">
        <f t="shared" si="189"/>
        <v>0</v>
      </c>
      <c r="BD720" s="47">
        <f t="shared" si="190"/>
        <v>0</v>
      </c>
      <c r="BE720" s="47" t="e">
        <f t="shared" si="191"/>
        <v>#VALUE!</v>
      </c>
      <c r="BF720" s="47" t="e">
        <f t="shared" si="192"/>
        <v>#VALUE!</v>
      </c>
      <c r="BG720" s="47" t="e">
        <f t="shared" si="193"/>
        <v>#VALUE!</v>
      </c>
      <c r="BH720" s="47" t="e">
        <f>MATCH($BA720,NoteCommaRef!$B$4:$B$10,0)</f>
        <v>#N/A</v>
      </c>
      <c r="BI720" s="47">
        <f>MATCH($BK720,NoteCommaRef!$H$4:$H$1000,0)</f>
        <v>11</v>
      </c>
      <c r="BJ720" s="47">
        <f>MATCH($BL720,NoteCommaRef!$H$4:$H$1000,0)</f>
        <v>11</v>
      </c>
      <c r="BK720" s="47">
        <f t="shared" si="183"/>
        <v>1</v>
      </c>
      <c r="BL720" s="47">
        <f t="shared" si="184"/>
        <v>1</v>
      </c>
      <c r="BM720" s="48">
        <f ca="1">IF(ISNA($BH720),1,OFFSET(NoteCommaRef!$E$3,$BH720,0))</f>
        <v>1</v>
      </c>
      <c r="BN720" s="48">
        <f t="shared" si="185"/>
        <v>1</v>
      </c>
      <c r="BO720" s="48">
        <f t="shared" si="186"/>
        <v>1</v>
      </c>
      <c r="BP720" s="48">
        <f t="shared" si="187"/>
        <v>1</v>
      </c>
      <c r="BQ720" s="48">
        <f ca="1">IF(ISNA($BI720),1,OFFSET(NoteCommaRef!$K$3,$BI720,0))</f>
        <v>1</v>
      </c>
      <c r="BR720" s="48">
        <f ca="1">IF(ISNA($BJ720),1,OFFSET(NoteCommaRef!$K$3,$BJ720,0))</f>
        <v>1</v>
      </c>
    </row>
    <row r="721" spans="3:70" x14ac:dyDescent="0.2">
      <c r="C721" s="1" t="str">
        <f t="shared" si="202"/>
        <v/>
      </c>
      <c r="D721" s="1" t="str">
        <f t="shared" si="203"/>
        <v/>
      </c>
      <c r="E721" s="1" t="str">
        <f t="shared" si="194"/>
        <v/>
      </c>
      <c r="F721" s="32" t="str">
        <f t="shared" si="195"/>
        <v/>
      </c>
      <c r="G721" s="1" t="str">
        <f t="shared" si="196"/>
        <v/>
      </c>
      <c r="H721" s="1" t="str">
        <f t="shared" si="197"/>
        <v/>
      </c>
      <c r="I721" s="1" t="str">
        <f t="shared" si="198"/>
        <v/>
      </c>
      <c r="J721" s="1" t="str">
        <f t="shared" si="199"/>
        <v/>
      </c>
      <c r="K721" s="1" t="str">
        <f t="shared" si="200"/>
        <v/>
      </c>
      <c r="L721" s="1" t="str">
        <f ca="1">IF(COUNTBLANK($AO721),IF(COUNTBLANK($D721),"",OFFSET(ChannelSetup!$E$6,0,$D721-1)),$AO721)</f>
        <v/>
      </c>
      <c r="M721" s="1" t="str">
        <f ca="1">IF(COUNTBLANK($AP721),IF(COUNTBLANK($D721),"",OFFSET(ChannelSetup!$E$7,0,$D721-1)),$AP721)</f>
        <v/>
      </c>
      <c r="N721" s="1" t="str">
        <f ca="1">IF(COUNTBLANK($D721),"",IF(COUNTBLANK($AI721),OFFSET(ChannelSetup!$E$4,0,$D721-1),$AI721))</f>
        <v/>
      </c>
      <c r="O721" s="1" t="str">
        <f t="shared" si="201"/>
        <v/>
      </c>
      <c r="Q721" s="32">
        <f t="shared" si="204"/>
        <v>6</v>
      </c>
      <c r="R721" s="32">
        <f t="shared" si="205"/>
        <v>4</v>
      </c>
      <c r="S721" s="32">
        <f t="shared" si="206"/>
        <v>4</v>
      </c>
      <c r="T721" s="32">
        <f t="shared" si="207"/>
        <v>2</v>
      </c>
      <c r="U721" s="32">
        <f t="shared" si="208"/>
        <v>2</v>
      </c>
      <c r="V721" s="32">
        <f t="shared" si="209"/>
        <v>2</v>
      </c>
      <c r="W721" s="32">
        <f t="shared" si="210"/>
        <v>2</v>
      </c>
      <c r="X721" s="32">
        <f t="shared" si="211"/>
        <v>2</v>
      </c>
      <c r="Y721" s="32">
        <f t="shared" si="212"/>
        <v>2</v>
      </c>
      <c r="Z721" s="32">
        <f t="shared" si="213"/>
        <v>2</v>
      </c>
      <c r="AA721" s="32">
        <f t="shared" si="214"/>
        <v>2</v>
      </c>
      <c r="AB721" s="32">
        <f t="shared" si="215"/>
        <v>2</v>
      </c>
      <c r="AD721" s="64"/>
      <c r="AE721" s="51"/>
      <c r="AF721" s="51"/>
      <c r="AG721" s="61"/>
      <c r="AH721" s="62"/>
      <c r="AI721" s="61"/>
      <c r="AJ721" s="62"/>
      <c r="AK721" s="61"/>
      <c r="AL721" s="62"/>
      <c r="AM721" s="60"/>
      <c r="AN721" s="60"/>
      <c r="AO721" s="60"/>
      <c r="AP721" s="60"/>
      <c r="AQ721" s="51"/>
      <c r="AT721" s="39" t="str">
        <f t="shared" ref="AT721:AT784" si="216">IF(OR(ISNA(BI721),ISNA(BJ721)),"ERR","")</f>
        <v/>
      </c>
      <c r="AU721" s="49" t="str">
        <f t="shared" si="178"/>
        <v/>
      </c>
      <c r="AV721" s="41">
        <f t="shared" ca="1" si="188"/>
        <v>256</v>
      </c>
      <c r="AW721" s="40">
        <f t="shared" ca="1" si="182"/>
        <v>1</v>
      </c>
      <c r="AX721" s="41">
        <f t="shared" ref="AX721:AX784" ca="1" si="217">1200*LOG(AW721,2)</f>
        <v>0</v>
      </c>
      <c r="AY721" s="41">
        <f t="shared" ref="AY721:AY784" ca="1" si="218">MOD(AX721,1200)</f>
        <v>0</v>
      </c>
      <c r="AZ721" s="42">
        <f t="shared" ref="AZ721:AZ784" ca="1" si="219">AW721</f>
        <v>1</v>
      </c>
      <c r="BA721" s="47" t="str">
        <f t="shared" ref="BA721:BA784" si="220">LEFT(AU721,1)</f>
        <v/>
      </c>
      <c r="BB721" s="47" t="e">
        <f t="shared" ref="BB721:BB784" si="221">RIGHT(AU721,1)-4</f>
        <v>#VALUE!</v>
      </c>
      <c r="BC721" s="47">
        <f t="shared" si="189"/>
        <v>0</v>
      </c>
      <c r="BD721" s="47">
        <f t="shared" si="190"/>
        <v>0</v>
      </c>
      <c r="BE721" s="47" t="e">
        <f t="shared" si="191"/>
        <v>#VALUE!</v>
      </c>
      <c r="BF721" s="47" t="e">
        <f t="shared" si="192"/>
        <v>#VALUE!</v>
      </c>
      <c r="BG721" s="47" t="e">
        <f t="shared" si="193"/>
        <v>#VALUE!</v>
      </c>
      <c r="BH721" s="47" t="e">
        <f>MATCH($BA721,NoteCommaRef!$B$4:$B$10,0)</f>
        <v>#N/A</v>
      </c>
      <c r="BI721" s="47">
        <f>MATCH($BK721,NoteCommaRef!$H$4:$H$1000,0)</f>
        <v>11</v>
      </c>
      <c r="BJ721" s="47">
        <f>MATCH($BL721,NoteCommaRef!$H$4:$H$1000,0)</f>
        <v>11</v>
      </c>
      <c r="BK721" s="47">
        <f t="shared" si="183"/>
        <v>1</v>
      </c>
      <c r="BL721" s="47">
        <f t="shared" si="184"/>
        <v>1</v>
      </c>
      <c r="BM721" s="48">
        <f ca="1">IF(ISNA($BH721),1,OFFSET(NoteCommaRef!$E$3,$BH721,0))</f>
        <v>1</v>
      </c>
      <c r="BN721" s="48">
        <f t="shared" si="185"/>
        <v>1</v>
      </c>
      <c r="BO721" s="48">
        <f t="shared" si="186"/>
        <v>1</v>
      </c>
      <c r="BP721" s="48">
        <f t="shared" si="187"/>
        <v>1</v>
      </c>
      <c r="BQ721" s="48">
        <f ca="1">IF(ISNA($BI721),1,OFFSET(NoteCommaRef!$K$3,$BI721,0))</f>
        <v>1</v>
      </c>
      <c r="BR721" s="48">
        <f ca="1">IF(ISNA($BJ721),1,OFFSET(NoteCommaRef!$K$3,$BJ721,0))</f>
        <v>1</v>
      </c>
    </row>
    <row r="722" spans="3:70" x14ac:dyDescent="0.2">
      <c r="C722" s="1" t="str">
        <f t="shared" si="202"/>
        <v/>
      </c>
      <c r="D722" s="1" t="str">
        <f t="shared" si="203"/>
        <v/>
      </c>
      <c r="E722" s="1" t="str">
        <f t="shared" si="194"/>
        <v/>
      </c>
      <c r="F722" s="32" t="str">
        <f t="shared" si="195"/>
        <v/>
      </c>
      <c r="G722" s="1" t="str">
        <f t="shared" si="196"/>
        <v/>
      </c>
      <c r="H722" s="1" t="str">
        <f t="shared" si="197"/>
        <v/>
      </c>
      <c r="I722" s="1" t="str">
        <f t="shared" si="198"/>
        <v/>
      </c>
      <c r="J722" s="1" t="str">
        <f t="shared" si="199"/>
        <v/>
      </c>
      <c r="K722" s="1" t="str">
        <f t="shared" si="200"/>
        <v/>
      </c>
      <c r="L722" s="1" t="str">
        <f ca="1">IF(COUNTBLANK($AO722),IF(COUNTBLANK($D722),"",OFFSET(ChannelSetup!$E$6,0,$D722-1)),$AO722)</f>
        <v/>
      </c>
      <c r="M722" s="1" t="str">
        <f ca="1">IF(COUNTBLANK($AP722),IF(COUNTBLANK($D722),"",OFFSET(ChannelSetup!$E$7,0,$D722-1)),$AP722)</f>
        <v/>
      </c>
      <c r="N722" s="1" t="str">
        <f ca="1">IF(COUNTBLANK($D722),"",IF(COUNTBLANK($AI722),OFFSET(ChannelSetup!$E$4,0,$D722-1),$AI722))</f>
        <v/>
      </c>
      <c r="O722" s="1" t="str">
        <f t="shared" si="201"/>
        <v/>
      </c>
      <c r="Q722" s="32">
        <f t="shared" si="204"/>
        <v>6</v>
      </c>
      <c r="R722" s="32">
        <f t="shared" si="205"/>
        <v>4</v>
      </c>
      <c r="S722" s="32">
        <f t="shared" si="206"/>
        <v>4</v>
      </c>
      <c r="T722" s="32">
        <f t="shared" si="207"/>
        <v>2</v>
      </c>
      <c r="U722" s="32">
        <f t="shared" si="208"/>
        <v>2</v>
      </c>
      <c r="V722" s="32">
        <f t="shared" si="209"/>
        <v>2</v>
      </c>
      <c r="W722" s="32">
        <f t="shared" si="210"/>
        <v>2</v>
      </c>
      <c r="X722" s="32">
        <f t="shared" si="211"/>
        <v>2</v>
      </c>
      <c r="Y722" s="32">
        <f t="shared" si="212"/>
        <v>2</v>
      </c>
      <c r="Z722" s="32">
        <f t="shared" si="213"/>
        <v>2</v>
      </c>
      <c r="AA722" s="32">
        <f t="shared" si="214"/>
        <v>2</v>
      </c>
      <c r="AB722" s="32">
        <f t="shared" si="215"/>
        <v>2</v>
      </c>
      <c r="AD722" s="64"/>
      <c r="AE722" s="51"/>
      <c r="AF722" s="51"/>
      <c r="AG722" s="61"/>
      <c r="AH722" s="62"/>
      <c r="AI722" s="61"/>
      <c r="AJ722" s="62"/>
      <c r="AK722" s="61"/>
      <c r="AL722" s="62"/>
      <c r="AM722" s="60"/>
      <c r="AN722" s="60"/>
      <c r="AO722" s="60"/>
      <c r="AP722" s="60"/>
      <c r="AQ722" s="51"/>
      <c r="AT722" s="39" t="str">
        <f t="shared" si="216"/>
        <v/>
      </c>
      <c r="AU722" s="49" t="str">
        <f t="shared" si="178"/>
        <v/>
      </c>
      <c r="AV722" s="41">
        <f t="shared" ca="1" si="188"/>
        <v>256</v>
      </c>
      <c r="AW722" s="40">
        <f t="shared" ca="1" si="182"/>
        <v>1</v>
      </c>
      <c r="AX722" s="41">
        <f t="shared" ca="1" si="217"/>
        <v>0</v>
      </c>
      <c r="AY722" s="41">
        <f t="shared" ca="1" si="218"/>
        <v>0</v>
      </c>
      <c r="AZ722" s="42">
        <f t="shared" ca="1" si="219"/>
        <v>1</v>
      </c>
      <c r="BA722" s="47" t="str">
        <f t="shared" si="220"/>
        <v/>
      </c>
      <c r="BB722" s="47" t="e">
        <f t="shared" si="221"/>
        <v>#VALUE!</v>
      </c>
      <c r="BC722" s="47">
        <f t="shared" si="189"/>
        <v>0</v>
      </c>
      <c r="BD722" s="47">
        <f t="shared" si="190"/>
        <v>0</v>
      </c>
      <c r="BE722" s="47" t="e">
        <f t="shared" si="191"/>
        <v>#VALUE!</v>
      </c>
      <c r="BF722" s="47" t="e">
        <f t="shared" si="192"/>
        <v>#VALUE!</v>
      </c>
      <c r="BG722" s="47" t="e">
        <f t="shared" si="193"/>
        <v>#VALUE!</v>
      </c>
      <c r="BH722" s="47" t="e">
        <f>MATCH($BA722,NoteCommaRef!$B$4:$B$10,0)</f>
        <v>#N/A</v>
      </c>
      <c r="BI722" s="47">
        <f>MATCH($BK722,NoteCommaRef!$H$4:$H$1000,0)</f>
        <v>11</v>
      </c>
      <c r="BJ722" s="47">
        <f>MATCH($BL722,NoteCommaRef!$H$4:$H$1000,0)</f>
        <v>11</v>
      </c>
      <c r="BK722" s="47">
        <f t="shared" si="183"/>
        <v>1</v>
      </c>
      <c r="BL722" s="47">
        <f t="shared" si="184"/>
        <v>1</v>
      </c>
      <c r="BM722" s="48">
        <f ca="1">IF(ISNA($BH722),1,OFFSET(NoteCommaRef!$E$3,$BH722,0))</f>
        <v>1</v>
      </c>
      <c r="BN722" s="48">
        <f t="shared" si="185"/>
        <v>1</v>
      </c>
      <c r="BO722" s="48">
        <f t="shared" si="186"/>
        <v>1</v>
      </c>
      <c r="BP722" s="48">
        <f t="shared" si="187"/>
        <v>1</v>
      </c>
      <c r="BQ722" s="48">
        <f ca="1">IF(ISNA($BI722),1,OFFSET(NoteCommaRef!$K$3,$BI722,0))</f>
        <v>1</v>
      </c>
      <c r="BR722" s="48">
        <f ca="1">IF(ISNA($BJ722),1,OFFSET(NoteCommaRef!$K$3,$BJ722,0))</f>
        <v>1</v>
      </c>
    </row>
    <row r="723" spans="3:70" x14ac:dyDescent="0.2">
      <c r="C723" s="1" t="str">
        <f t="shared" si="202"/>
        <v/>
      </c>
      <c r="D723" s="1" t="str">
        <f t="shared" si="203"/>
        <v/>
      </c>
      <c r="E723" s="1" t="str">
        <f t="shared" si="194"/>
        <v/>
      </c>
      <c r="F723" s="32" t="str">
        <f t="shared" si="195"/>
        <v/>
      </c>
      <c r="G723" s="1" t="str">
        <f t="shared" si="196"/>
        <v/>
      </c>
      <c r="H723" s="1" t="str">
        <f t="shared" si="197"/>
        <v/>
      </c>
      <c r="I723" s="1" t="str">
        <f t="shared" si="198"/>
        <v/>
      </c>
      <c r="J723" s="1" t="str">
        <f t="shared" si="199"/>
        <v/>
      </c>
      <c r="K723" s="1" t="str">
        <f t="shared" si="200"/>
        <v/>
      </c>
      <c r="L723" s="1" t="str">
        <f ca="1">IF(COUNTBLANK($AO723),IF(COUNTBLANK($D723),"",OFFSET(ChannelSetup!$E$6,0,$D723-1)),$AO723)</f>
        <v/>
      </c>
      <c r="M723" s="1" t="str">
        <f ca="1">IF(COUNTBLANK($AP723),IF(COUNTBLANK($D723),"",OFFSET(ChannelSetup!$E$7,0,$D723-1)),$AP723)</f>
        <v/>
      </c>
      <c r="N723" s="1" t="str">
        <f ca="1">IF(COUNTBLANK($D723),"",IF(COUNTBLANK($AI723),OFFSET(ChannelSetup!$E$4,0,$D723-1),$AI723))</f>
        <v/>
      </c>
      <c r="O723" s="1" t="str">
        <f t="shared" si="201"/>
        <v/>
      </c>
      <c r="Q723" s="32">
        <f t="shared" si="204"/>
        <v>6</v>
      </c>
      <c r="R723" s="32">
        <f t="shared" si="205"/>
        <v>4</v>
      </c>
      <c r="S723" s="32">
        <f t="shared" si="206"/>
        <v>4</v>
      </c>
      <c r="T723" s="32">
        <f t="shared" si="207"/>
        <v>2</v>
      </c>
      <c r="U723" s="32">
        <f t="shared" si="208"/>
        <v>2</v>
      </c>
      <c r="V723" s="32">
        <f t="shared" si="209"/>
        <v>2</v>
      </c>
      <c r="W723" s="32">
        <f t="shared" si="210"/>
        <v>2</v>
      </c>
      <c r="X723" s="32">
        <f t="shared" si="211"/>
        <v>2</v>
      </c>
      <c r="Y723" s="32">
        <f t="shared" si="212"/>
        <v>2</v>
      </c>
      <c r="Z723" s="32">
        <f t="shared" si="213"/>
        <v>2</v>
      </c>
      <c r="AA723" s="32">
        <f t="shared" si="214"/>
        <v>2</v>
      </c>
      <c r="AB723" s="32">
        <f t="shared" si="215"/>
        <v>2</v>
      </c>
      <c r="AD723" s="64"/>
      <c r="AE723" s="51"/>
      <c r="AF723" s="51"/>
      <c r="AG723" s="61"/>
      <c r="AH723" s="62"/>
      <c r="AI723" s="61"/>
      <c r="AJ723" s="62"/>
      <c r="AK723" s="61"/>
      <c r="AL723" s="62"/>
      <c r="AM723" s="60"/>
      <c r="AN723" s="60"/>
      <c r="AO723" s="60"/>
      <c r="AP723" s="60"/>
      <c r="AQ723" s="51"/>
      <c r="AT723" s="39" t="str">
        <f t="shared" si="216"/>
        <v/>
      </c>
      <c r="AU723" s="49" t="str">
        <f t="shared" si="178"/>
        <v/>
      </c>
      <c r="AV723" s="41">
        <f t="shared" ca="1" si="188"/>
        <v>256</v>
      </c>
      <c r="AW723" s="40">
        <f t="shared" ca="1" si="182"/>
        <v>1</v>
      </c>
      <c r="AX723" s="41">
        <f t="shared" ca="1" si="217"/>
        <v>0</v>
      </c>
      <c r="AY723" s="41">
        <f t="shared" ca="1" si="218"/>
        <v>0</v>
      </c>
      <c r="AZ723" s="42">
        <f t="shared" ca="1" si="219"/>
        <v>1</v>
      </c>
      <c r="BA723" s="47" t="str">
        <f t="shared" si="220"/>
        <v/>
      </c>
      <c r="BB723" s="47" t="e">
        <f t="shared" si="221"/>
        <v>#VALUE!</v>
      </c>
      <c r="BC723" s="47">
        <f t="shared" si="189"/>
        <v>0</v>
      </c>
      <c r="BD723" s="47">
        <f t="shared" si="190"/>
        <v>0</v>
      </c>
      <c r="BE723" s="47" t="e">
        <f t="shared" si="191"/>
        <v>#VALUE!</v>
      </c>
      <c r="BF723" s="47" t="e">
        <f t="shared" si="192"/>
        <v>#VALUE!</v>
      </c>
      <c r="BG723" s="47" t="e">
        <f t="shared" si="193"/>
        <v>#VALUE!</v>
      </c>
      <c r="BH723" s="47" t="e">
        <f>MATCH($BA723,NoteCommaRef!$B$4:$B$10,0)</f>
        <v>#N/A</v>
      </c>
      <c r="BI723" s="47">
        <f>MATCH($BK723,NoteCommaRef!$H$4:$H$1000,0)</f>
        <v>11</v>
      </c>
      <c r="BJ723" s="47">
        <f>MATCH($BL723,NoteCommaRef!$H$4:$H$1000,0)</f>
        <v>11</v>
      </c>
      <c r="BK723" s="47">
        <f t="shared" si="183"/>
        <v>1</v>
      </c>
      <c r="BL723" s="47">
        <f t="shared" si="184"/>
        <v>1</v>
      </c>
      <c r="BM723" s="48">
        <f ca="1">IF(ISNA($BH723),1,OFFSET(NoteCommaRef!$E$3,$BH723,0))</f>
        <v>1</v>
      </c>
      <c r="BN723" s="48">
        <f t="shared" si="185"/>
        <v>1</v>
      </c>
      <c r="BO723" s="48">
        <f t="shared" si="186"/>
        <v>1</v>
      </c>
      <c r="BP723" s="48">
        <f t="shared" si="187"/>
        <v>1</v>
      </c>
      <c r="BQ723" s="48">
        <f ca="1">IF(ISNA($BI723),1,OFFSET(NoteCommaRef!$K$3,$BI723,0))</f>
        <v>1</v>
      </c>
      <c r="BR723" s="48">
        <f ca="1">IF(ISNA($BJ723),1,OFFSET(NoteCommaRef!$K$3,$BJ723,0))</f>
        <v>1</v>
      </c>
    </row>
    <row r="724" spans="3:70" x14ac:dyDescent="0.2">
      <c r="C724" s="1" t="str">
        <f t="shared" si="202"/>
        <v/>
      </c>
      <c r="D724" s="1" t="str">
        <f t="shared" si="203"/>
        <v/>
      </c>
      <c r="E724" s="1" t="str">
        <f t="shared" si="194"/>
        <v/>
      </c>
      <c r="F724" s="32" t="str">
        <f t="shared" si="195"/>
        <v/>
      </c>
      <c r="G724" s="1" t="str">
        <f t="shared" si="196"/>
        <v/>
      </c>
      <c r="H724" s="1" t="str">
        <f t="shared" si="197"/>
        <v/>
      </c>
      <c r="I724" s="1" t="str">
        <f t="shared" si="198"/>
        <v/>
      </c>
      <c r="J724" s="1" t="str">
        <f t="shared" si="199"/>
        <v/>
      </c>
      <c r="K724" s="1" t="str">
        <f t="shared" si="200"/>
        <v/>
      </c>
      <c r="L724" s="1" t="str">
        <f ca="1">IF(COUNTBLANK($AO724),IF(COUNTBLANK($D724),"",OFFSET(ChannelSetup!$E$6,0,$D724-1)),$AO724)</f>
        <v/>
      </c>
      <c r="M724" s="1" t="str">
        <f ca="1">IF(COUNTBLANK($AP724),IF(COUNTBLANK($D724),"",OFFSET(ChannelSetup!$E$7,0,$D724-1)),$AP724)</f>
        <v/>
      </c>
      <c r="N724" s="1" t="str">
        <f ca="1">IF(COUNTBLANK($D724),"",IF(COUNTBLANK($AI724),OFFSET(ChannelSetup!$E$4,0,$D724-1),$AI724))</f>
        <v/>
      </c>
      <c r="O724" s="1" t="str">
        <f t="shared" si="201"/>
        <v/>
      </c>
      <c r="Q724" s="32">
        <f t="shared" si="204"/>
        <v>6</v>
      </c>
      <c r="R724" s="32">
        <f t="shared" si="205"/>
        <v>4</v>
      </c>
      <c r="S724" s="32">
        <f t="shared" si="206"/>
        <v>4</v>
      </c>
      <c r="T724" s="32">
        <f t="shared" si="207"/>
        <v>2</v>
      </c>
      <c r="U724" s="32">
        <f t="shared" si="208"/>
        <v>2</v>
      </c>
      <c r="V724" s="32">
        <f t="shared" si="209"/>
        <v>2</v>
      </c>
      <c r="W724" s="32">
        <f t="shared" si="210"/>
        <v>2</v>
      </c>
      <c r="X724" s="32">
        <f t="shared" si="211"/>
        <v>2</v>
      </c>
      <c r="Y724" s="32">
        <f t="shared" si="212"/>
        <v>2</v>
      </c>
      <c r="Z724" s="32">
        <f t="shared" si="213"/>
        <v>2</v>
      </c>
      <c r="AA724" s="32">
        <f t="shared" si="214"/>
        <v>2</v>
      </c>
      <c r="AB724" s="32">
        <f t="shared" si="215"/>
        <v>2</v>
      </c>
      <c r="AD724" s="64"/>
      <c r="AE724" s="51"/>
      <c r="AF724" s="51"/>
      <c r="AG724" s="61"/>
      <c r="AH724" s="62"/>
      <c r="AI724" s="61"/>
      <c r="AJ724" s="62"/>
      <c r="AK724" s="61"/>
      <c r="AL724" s="62"/>
      <c r="AM724" s="60"/>
      <c r="AN724" s="60"/>
      <c r="AO724" s="60"/>
      <c r="AP724" s="60"/>
      <c r="AQ724" s="51"/>
      <c r="AR724" s="88">
        <f t="shared" ref="AR724" si="222">R723</f>
        <v>4</v>
      </c>
      <c r="AT724" s="39" t="str">
        <f t="shared" si="216"/>
        <v/>
      </c>
      <c r="AU724" s="49" t="str">
        <f t="shared" ref="AU724:AU787" si="223">""&amp;AG724</f>
        <v/>
      </c>
      <c r="AV724" s="41">
        <f t="shared" ca="1" si="188"/>
        <v>256</v>
      </c>
      <c r="AW724" s="40">
        <f t="shared" ca="1" si="182"/>
        <v>1</v>
      </c>
      <c r="AX724" s="41">
        <f t="shared" ca="1" si="217"/>
        <v>0</v>
      </c>
      <c r="AY724" s="41">
        <f t="shared" ca="1" si="218"/>
        <v>0</v>
      </c>
      <c r="AZ724" s="42">
        <f t="shared" ca="1" si="219"/>
        <v>1</v>
      </c>
      <c r="BA724" s="47" t="str">
        <f t="shared" si="220"/>
        <v/>
      </c>
      <c r="BB724" s="47" t="e">
        <f t="shared" si="221"/>
        <v>#VALUE!</v>
      </c>
      <c r="BC724" s="47">
        <f t="shared" si="189"/>
        <v>0</v>
      </c>
      <c r="BD724" s="47">
        <f t="shared" si="190"/>
        <v>0</v>
      </c>
      <c r="BE724" s="47" t="e">
        <f t="shared" si="191"/>
        <v>#VALUE!</v>
      </c>
      <c r="BF724" s="47" t="e">
        <f t="shared" si="192"/>
        <v>#VALUE!</v>
      </c>
      <c r="BG724" s="47" t="e">
        <f t="shared" si="193"/>
        <v>#VALUE!</v>
      </c>
      <c r="BH724" s="47" t="e">
        <f>MATCH($BA724,NoteCommaRef!$B$4:$B$10,0)</f>
        <v>#N/A</v>
      </c>
      <c r="BI724" s="47">
        <f>MATCH($BK724,NoteCommaRef!$H$4:$H$1000,0)</f>
        <v>11</v>
      </c>
      <c r="BJ724" s="47">
        <f>MATCH($BL724,NoteCommaRef!$H$4:$H$1000,0)</f>
        <v>11</v>
      </c>
      <c r="BK724" s="47">
        <f t="shared" si="183"/>
        <v>1</v>
      </c>
      <c r="BL724" s="47">
        <f t="shared" si="184"/>
        <v>1</v>
      </c>
      <c r="BM724" s="48">
        <f ca="1">IF(ISNA($BH724),1,OFFSET(NoteCommaRef!$E$3,$BH724,0))</f>
        <v>1</v>
      </c>
      <c r="BN724" s="48">
        <f t="shared" si="185"/>
        <v>1</v>
      </c>
      <c r="BO724" s="48">
        <f t="shared" si="186"/>
        <v>1</v>
      </c>
      <c r="BP724" s="48">
        <f t="shared" si="187"/>
        <v>1</v>
      </c>
      <c r="BQ724" s="48">
        <f ca="1">IF(ISNA($BI724),1,OFFSET(NoteCommaRef!$K$3,$BI724,0))</f>
        <v>1</v>
      </c>
      <c r="BR724" s="48">
        <f ca="1">IF(ISNA($BJ724),1,OFFSET(NoteCommaRef!$K$3,$BJ724,0))</f>
        <v>1</v>
      </c>
    </row>
    <row r="725" spans="3:70" x14ac:dyDescent="0.2">
      <c r="C725" s="1" t="str">
        <f t="shared" si="202"/>
        <v/>
      </c>
      <c r="D725" s="1" t="str">
        <f t="shared" si="203"/>
        <v/>
      </c>
      <c r="E725" s="1" t="str">
        <f t="shared" si="194"/>
        <v/>
      </c>
      <c r="F725" s="32" t="str">
        <f t="shared" si="195"/>
        <v/>
      </c>
      <c r="G725" s="1" t="str">
        <f t="shared" si="196"/>
        <v/>
      </c>
      <c r="H725" s="1" t="str">
        <f t="shared" si="197"/>
        <v/>
      </c>
      <c r="I725" s="1" t="str">
        <f t="shared" si="198"/>
        <v/>
      </c>
      <c r="J725" s="1" t="str">
        <f t="shared" si="199"/>
        <v/>
      </c>
      <c r="K725" s="1" t="str">
        <f t="shared" si="200"/>
        <v/>
      </c>
      <c r="L725" s="1" t="str">
        <f ca="1">IF(COUNTBLANK($AO725),IF(COUNTBLANK($D725),"",OFFSET(ChannelSetup!$E$6,0,$D725-1)),$AO725)</f>
        <v/>
      </c>
      <c r="M725" s="1" t="str">
        <f ca="1">IF(COUNTBLANK($AP725),IF(COUNTBLANK($D725),"",OFFSET(ChannelSetup!$E$7,0,$D725-1)),$AP725)</f>
        <v/>
      </c>
      <c r="N725" s="1" t="str">
        <f ca="1">IF(COUNTBLANK($D725),"",IF(COUNTBLANK($AI725),OFFSET(ChannelSetup!$E$4,0,$D725-1),$AI725))</f>
        <v/>
      </c>
      <c r="O725" s="1" t="str">
        <f t="shared" si="201"/>
        <v/>
      </c>
      <c r="Q725" s="32">
        <f t="shared" si="204"/>
        <v>6</v>
      </c>
      <c r="R725" s="32">
        <f t="shared" si="205"/>
        <v>4</v>
      </c>
      <c r="S725" s="32">
        <f t="shared" si="206"/>
        <v>4</v>
      </c>
      <c r="T725" s="32">
        <f t="shared" si="207"/>
        <v>2</v>
      </c>
      <c r="U725" s="32">
        <f t="shared" si="208"/>
        <v>2</v>
      </c>
      <c r="V725" s="32">
        <f t="shared" si="209"/>
        <v>2</v>
      </c>
      <c r="W725" s="32">
        <f t="shared" si="210"/>
        <v>2</v>
      </c>
      <c r="X725" s="32">
        <f t="shared" si="211"/>
        <v>2</v>
      </c>
      <c r="Y725" s="32">
        <f t="shared" si="212"/>
        <v>2</v>
      </c>
      <c r="Z725" s="32">
        <f t="shared" si="213"/>
        <v>2</v>
      </c>
      <c r="AA725" s="32">
        <f t="shared" si="214"/>
        <v>2</v>
      </c>
      <c r="AB725" s="32">
        <f t="shared" si="215"/>
        <v>2</v>
      </c>
      <c r="AD725" s="64"/>
      <c r="AE725" s="51"/>
      <c r="AF725" s="51"/>
      <c r="AG725" s="61"/>
      <c r="AH725" s="62"/>
      <c r="AI725" s="61"/>
      <c r="AJ725" s="62"/>
      <c r="AK725" s="61"/>
      <c r="AL725" s="62"/>
      <c r="AM725" s="60"/>
      <c r="AN725" s="60"/>
      <c r="AO725" s="60"/>
      <c r="AP725" s="60"/>
      <c r="AQ725" s="51"/>
      <c r="AR725" s="88">
        <f t="shared" ref="AR725" si="224">S723</f>
        <v>4</v>
      </c>
      <c r="AT725" s="39" t="str">
        <f t="shared" si="216"/>
        <v/>
      </c>
      <c r="AU725" s="49" t="str">
        <f t="shared" si="223"/>
        <v/>
      </c>
      <c r="AV725" s="41">
        <f t="shared" ca="1" si="188"/>
        <v>256</v>
      </c>
      <c r="AW725" s="40">
        <f t="shared" ca="1" si="182"/>
        <v>1</v>
      </c>
      <c r="AX725" s="41">
        <f t="shared" ca="1" si="217"/>
        <v>0</v>
      </c>
      <c r="AY725" s="41">
        <f t="shared" ca="1" si="218"/>
        <v>0</v>
      </c>
      <c r="AZ725" s="42">
        <f t="shared" ca="1" si="219"/>
        <v>1</v>
      </c>
      <c r="BA725" s="47" t="str">
        <f t="shared" si="220"/>
        <v/>
      </c>
      <c r="BB725" s="47" t="e">
        <f t="shared" si="221"/>
        <v>#VALUE!</v>
      </c>
      <c r="BC725" s="47">
        <f t="shared" si="189"/>
        <v>0</v>
      </c>
      <c r="BD725" s="47">
        <f t="shared" si="190"/>
        <v>0</v>
      </c>
      <c r="BE725" s="47" t="e">
        <f t="shared" si="191"/>
        <v>#VALUE!</v>
      </c>
      <c r="BF725" s="47" t="e">
        <f t="shared" si="192"/>
        <v>#VALUE!</v>
      </c>
      <c r="BG725" s="47" t="e">
        <f t="shared" si="193"/>
        <v>#VALUE!</v>
      </c>
      <c r="BH725" s="47" t="e">
        <f>MATCH($BA725,NoteCommaRef!$B$4:$B$10,0)</f>
        <v>#N/A</v>
      </c>
      <c r="BI725" s="47">
        <f>MATCH($BK725,NoteCommaRef!$H$4:$H$1000,0)</f>
        <v>11</v>
      </c>
      <c r="BJ725" s="47">
        <f>MATCH($BL725,NoteCommaRef!$H$4:$H$1000,0)</f>
        <v>11</v>
      </c>
      <c r="BK725" s="47">
        <f t="shared" si="183"/>
        <v>1</v>
      </c>
      <c r="BL725" s="47">
        <f t="shared" si="184"/>
        <v>1</v>
      </c>
      <c r="BM725" s="48">
        <f ca="1">IF(ISNA($BH725),1,OFFSET(NoteCommaRef!$E$3,$BH725,0))</f>
        <v>1</v>
      </c>
      <c r="BN725" s="48">
        <f t="shared" si="185"/>
        <v>1</v>
      </c>
      <c r="BO725" s="48">
        <f t="shared" si="186"/>
        <v>1</v>
      </c>
      <c r="BP725" s="48">
        <f t="shared" si="187"/>
        <v>1</v>
      </c>
      <c r="BQ725" s="48">
        <f ca="1">IF(ISNA($BI725),1,OFFSET(NoteCommaRef!$K$3,$BI725,0))</f>
        <v>1</v>
      </c>
      <c r="BR725" s="48">
        <f ca="1">IF(ISNA($BJ725),1,OFFSET(NoteCommaRef!$K$3,$BJ725,0))</f>
        <v>1</v>
      </c>
    </row>
    <row r="726" spans="3:70" x14ac:dyDescent="0.2">
      <c r="C726" s="1" t="str">
        <f t="shared" si="202"/>
        <v/>
      </c>
      <c r="D726" s="1" t="str">
        <f t="shared" si="203"/>
        <v/>
      </c>
      <c r="E726" s="1" t="str">
        <f t="shared" si="194"/>
        <v/>
      </c>
      <c r="F726" s="32" t="str">
        <f t="shared" si="195"/>
        <v/>
      </c>
      <c r="G726" s="1" t="str">
        <f t="shared" si="196"/>
        <v/>
      </c>
      <c r="H726" s="1" t="str">
        <f t="shared" si="197"/>
        <v/>
      </c>
      <c r="I726" s="1" t="str">
        <f t="shared" si="198"/>
        <v/>
      </c>
      <c r="J726" s="1" t="str">
        <f t="shared" si="199"/>
        <v/>
      </c>
      <c r="K726" s="1" t="str">
        <f t="shared" si="200"/>
        <v/>
      </c>
      <c r="L726" s="1" t="str">
        <f ca="1">IF(COUNTBLANK($AO726),IF(COUNTBLANK($D726),"",OFFSET(ChannelSetup!$E$6,0,$D726-1)),$AO726)</f>
        <v/>
      </c>
      <c r="M726" s="1" t="str">
        <f ca="1">IF(COUNTBLANK($AP726),IF(COUNTBLANK($D726),"",OFFSET(ChannelSetup!$E$7,0,$D726-1)),$AP726)</f>
        <v/>
      </c>
      <c r="N726" s="1" t="str">
        <f ca="1">IF(COUNTBLANK($D726),"",IF(COUNTBLANK($AI726),OFFSET(ChannelSetup!$E$4,0,$D726-1),$AI726))</f>
        <v/>
      </c>
      <c r="O726" s="1" t="str">
        <f t="shared" si="201"/>
        <v/>
      </c>
      <c r="Q726" s="32">
        <f t="shared" si="204"/>
        <v>6</v>
      </c>
      <c r="R726" s="32">
        <f t="shared" si="205"/>
        <v>4</v>
      </c>
      <c r="S726" s="32">
        <f t="shared" si="206"/>
        <v>4</v>
      </c>
      <c r="T726" s="32">
        <f t="shared" si="207"/>
        <v>2</v>
      </c>
      <c r="U726" s="32">
        <f t="shared" si="208"/>
        <v>2</v>
      </c>
      <c r="V726" s="32">
        <f t="shared" si="209"/>
        <v>2</v>
      </c>
      <c r="W726" s="32">
        <f t="shared" si="210"/>
        <v>2</v>
      </c>
      <c r="X726" s="32">
        <f t="shared" si="211"/>
        <v>2</v>
      </c>
      <c r="Y726" s="32">
        <f t="shared" si="212"/>
        <v>2</v>
      </c>
      <c r="Z726" s="32">
        <f t="shared" si="213"/>
        <v>2</v>
      </c>
      <c r="AA726" s="32">
        <f t="shared" si="214"/>
        <v>2</v>
      </c>
      <c r="AB726" s="32">
        <f t="shared" si="215"/>
        <v>2</v>
      </c>
      <c r="AD726" s="64"/>
      <c r="AE726" s="51"/>
      <c r="AF726" s="51"/>
      <c r="AG726" s="61"/>
      <c r="AH726" s="62"/>
      <c r="AI726" s="61"/>
      <c r="AJ726" s="62"/>
      <c r="AK726" s="61"/>
      <c r="AL726" s="62"/>
      <c r="AM726" s="60"/>
      <c r="AN726" s="60"/>
      <c r="AO726" s="60"/>
      <c r="AP726" s="60"/>
      <c r="AQ726" s="51"/>
      <c r="AT726" s="39" t="str">
        <f t="shared" si="216"/>
        <v/>
      </c>
      <c r="AU726" s="49" t="str">
        <f t="shared" si="223"/>
        <v/>
      </c>
      <c r="AV726" s="41">
        <f t="shared" ca="1" si="188"/>
        <v>256</v>
      </c>
      <c r="AW726" s="40">
        <f t="shared" ca="1" si="182"/>
        <v>1</v>
      </c>
      <c r="AX726" s="41">
        <f t="shared" ca="1" si="217"/>
        <v>0</v>
      </c>
      <c r="AY726" s="41">
        <f t="shared" ca="1" si="218"/>
        <v>0</v>
      </c>
      <c r="AZ726" s="42">
        <f t="shared" ca="1" si="219"/>
        <v>1</v>
      </c>
      <c r="BA726" s="47" t="str">
        <f t="shared" si="220"/>
        <v/>
      </c>
      <c r="BB726" s="47" t="e">
        <f t="shared" si="221"/>
        <v>#VALUE!</v>
      </c>
      <c r="BC726" s="47">
        <f t="shared" si="189"/>
        <v>0</v>
      </c>
      <c r="BD726" s="47">
        <f t="shared" si="190"/>
        <v>0</v>
      </c>
      <c r="BE726" s="47" t="e">
        <f t="shared" si="191"/>
        <v>#VALUE!</v>
      </c>
      <c r="BF726" s="47" t="e">
        <f t="shared" si="192"/>
        <v>#VALUE!</v>
      </c>
      <c r="BG726" s="47" t="e">
        <f t="shared" si="193"/>
        <v>#VALUE!</v>
      </c>
      <c r="BH726" s="47" t="e">
        <f>MATCH($BA726,NoteCommaRef!$B$4:$B$10,0)</f>
        <v>#N/A</v>
      </c>
      <c r="BI726" s="47">
        <f>MATCH($BK726,NoteCommaRef!$H$4:$H$1000,0)</f>
        <v>11</v>
      </c>
      <c r="BJ726" s="47">
        <f>MATCH($BL726,NoteCommaRef!$H$4:$H$1000,0)</f>
        <v>11</v>
      </c>
      <c r="BK726" s="47">
        <f t="shared" si="183"/>
        <v>1</v>
      </c>
      <c r="BL726" s="47">
        <f t="shared" si="184"/>
        <v>1</v>
      </c>
      <c r="BM726" s="48">
        <f ca="1">IF(ISNA($BH726),1,OFFSET(NoteCommaRef!$E$3,$BH726,0))</f>
        <v>1</v>
      </c>
      <c r="BN726" s="48">
        <f t="shared" si="185"/>
        <v>1</v>
      </c>
      <c r="BO726" s="48">
        <f t="shared" si="186"/>
        <v>1</v>
      </c>
      <c r="BP726" s="48">
        <f t="shared" si="187"/>
        <v>1</v>
      </c>
      <c r="BQ726" s="48">
        <f ca="1">IF(ISNA($BI726),1,OFFSET(NoteCommaRef!$K$3,$BI726,0))</f>
        <v>1</v>
      </c>
      <c r="BR726" s="48">
        <f ca="1">IF(ISNA($BJ726),1,OFFSET(NoteCommaRef!$K$3,$BJ726,0))</f>
        <v>1</v>
      </c>
    </row>
    <row r="727" spans="3:70" x14ac:dyDescent="0.2">
      <c r="C727" s="1" t="str">
        <f t="shared" si="202"/>
        <v/>
      </c>
      <c r="D727" s="1" t="str">
        <f t="shared" si="203"/>
        <v/>
      </c>
      <c r="E727" s="1" t="str">
        <f t="shared" si="194"/>
        <v/>
      </c>
      <c r="F727" s="32" t="str">
        <f t="shared" si="195"/>
        <v/>
      </c>
      <c r="G727" s="1" t="str">
        <f t="shared" si="196"/>
        <v/>
      </c>
      <c r="H727" s="1" t="str">
        <f t="shared" si="197"/>
        <v/>
      </c>
      <c r="I727" s="1" t="str">
        <f t="shared" si="198"/>
        <v/>
      </c>
      <c r="J727" s="1" t="str">
        <f t="shared" si="199"/>
        <v/>
      </c>
      <c r="K727" s="1" t="str">
        <f t="shared" si="200"/>
        <v/>
      </c>
      <c r="L727" s="1" t="str">
        <f ca="1">IF(COUNTBLANK($AO727),IF(COUNTBLANK($D727),"",OFFSET(ChannelSetup!$E$6,0,$D727-1)),$AO727)</f>
        <v/>
      </c>
      <c r="M727" s="1" t="str">
        <f ca="1">IF(COUNTBLANK($AP727),IF(COUNTBLANK($D727),"",OFFSET(ChannelSetup!$E$7,0,$D727-1)),$AP727)</f>
        <v/>
      </c>
      <c r="N727" s="1" t="str">
        <f ca="1">IF(COUNTBLANK($D727),"",IF(COUNTBLANK($AI727),OFFSET(ChannelSetup!$E$4,0,$D727-1),$AI727))</f>
        <v/>
      </c>
      <c r="O727" s="1" t="str">
        <f t="shared" si="201"/>
        <v/>
      </c>
      <c r="Q727" s="32">
        <f t="shared" si="204"/>
        <v>6</v>
      </c>
      <c r="R727" s="32">
        <f t="shared" si="205"/>
        <v>4</v>
      </c>
      <c r="S727" s="32">
        <f t="shared" si="206"/>
        <v>4</v>
      </c>
      <c r="T727" s="32">
        <f t="shared" si="207"/>
        <v>2</v>
      </c>
      <c r="U727" s="32">
        <f t="shared" si="208"/>
        <v>2</v>
      </c>
      <c r="V727" s="32">
        <f t="shared" si="209"/>
        <v>2</v>
      </c>
      <c r="W727" s="32">
        <f t="shared" si="210"/>
        <v>2</v>
      </c>
      <c r="X727" s="32">
        <f t="shared" si="211"/>
        <v>2</v>
      </c>
      <c r="Y727" s="32">
        <f t="shared" si="212"/>
        <v>2</v>
      </c>
      <c r="Z727" s="32">
        <f t="shared" si="213"/>
        <v>2</v>
      </c>
      <c r="AA727" s="32">
        <f t="shared" si="214"/>
        <v>2</v>
      </c>
      <c r="AB727" s="32">
        <f t="shared" si="215"/>
        <v>2</v>
      </c>
      <c r="AD727" s="64"/>
      <c r="AE727" s="51"/>
      <c r="AF727" s="51"/>
      <c r="AG727" s="61"/>
      <c r="AH727" s="62"/>
      <c r="AI727" s="61"/>
      <c r="AJ727" s="62"/>
      <c r="AK727" s="61"/>
      <c r="AL727" s="62"/>
      <c r="AM727" s="60"/>
      <c r="AN727" s="60"/>
      <c r="AO727" s="60"/>
      <c r="AP727" s="60"/>
      <c r="AQ727" s="51"/>
      <c r="AR727" s="95" t="str">
        <f t="shared" ref="AR727" si="225">IF(COUNTBLANK(AG727),"",IF(AG727="x","",60*AV727/AV$605))</f>
        <v/>
      </c>
      <c r="AT727" s="39" t="str">
        <f t="shared" si="216"/>
        <v/>
      </c>
      <c r="AU727" s="49" t="str">
        <f t="shared" si="223"/>
        <v/>
      </c>
      <c r="AV727" s="41">
        <f t="shared" ca="1" si="188"/>
        <v>256</v>
      </c>
      <c r="AW727" s="40">
        <f t="shared" ca="1" si="182"/>
        <v>1</v>
      </c>
      <c r="AX727" s="41">
        <f t="shared" ca="1" si="217"/>
        <v>0</v>
      </c>
      <c r="AY727" s="41">
        <f t="shared" ca="1" si="218"/>
        <v>0</v>
      </c>
      <c r="AZ727" s="42">
        <f t="shared" ca="1" si="219"/>
        <v>1</v>
      </c>
      <c r="BA727" s="47" t="str">
        <f t="shared" si="220"/>
        <v/>
      </c>
      <c r="BB727" s="47" t="e">
        <f t="shared" si="221"/>
        <v>#VALUE!</v>
      </c>
      <c r="BC727" s="47">
        <f t="shared" si="189"/>
        <v>0</v>
      </c>
      <c r="BD727" s="47">
        <f t="shared" si="190"/>
        <v>0</v>
      </c>
      <c r="BE727" s="47" t="e">
        <f t="shared" si="191"/>
        <v>#VALUE!</v>
      </c>
      <c r="BF727" s="47" t="e">
        <f t="shared" si="192"/>
        <v>#VALUE!</v>
      </c>
      <c r="BG727" s="47" t="e">
        <f t="shared" si="193"/>
        <v>#VALUE!</v>
      </c>
      <c r="BH727" s="47" t="e">
        <f>MATCH($BA727,NoteCommaRef!$B$4:$B$10,0)</f>
        <v>#N/A</v>
      </c>
      <c r="BI727" s="47">
        <f>MATCH($BK727,NoteCommaRef!$H$4:$H$1000,0)</f>
        <v>11</v>
      </c>
      <c r="BJ727" s="47">
        <f>MATCH($BL727,NoteCommaRef!$H$4:$H$1000,0)</f>
        <v>11</v>
      </c>
      <c r="BK727" s="47">
        <f t="shared" si="183"/>
        <v>1</v>
      </c>
      <c r="BL727" s="47">
        <f t="shared" si="184"/>
        <v>1</v>
      </c>
      <c r="BM727" s="48">
        <f ca="1">IF(ISNA($BH727),1,OFFSET(NoteCommaRef!$E$3,$BH727,0))</f>
        <v>1</v>
      </c>
      <c r="BN727" s="48">
        <f t="shared" si="185"/>
        <v>1</v>
      </c>
      <c r="BO727" s="48">
        <f t="shared" si="186"/>
        <v>1</v>
      </c>
      <c r="BP727" s="48">
        <f t="shared" si="187"/>
        <v>1</v>
      </c>
      <c r="BQ727" s="48">
        <f ca="1">IF(ISNA($BI727),1,OFFSET(NoteCommaRef!$K$3,$BI727,0))</f>
        <v>1</v>
      </c>
      <c r="BR727" s="48">
        <f ca="1">IF(ISNA($BJ727),1,OFFSET(NoteCommaRef!$K$3,$BJ727,0))</f>
        <v>1</v>
      </c>
    </row>
    <row r="728" spans="3:70" x14ac:dyDescent="0.2">
      <c r="C728" s="1" t="str">
        <f t="shared" si="202"/>
        <v/>
      </c>
      <c r="D728" s="1" t="str">
        <f t="shared" si="203"/>
        <v/>
      </c>
      <c r="E728" s="1" t="str">
        <f t="shared" si="194"/>
        <v/>
      </c>
      <c r="F728" s="32" t="str">
        <f t="shared" si="195"/>
        <v/>
      </c>
      <c r="G728" s="1" t="str">
        <f t="shared" si="196"/>
        <v/>
      </c>
      <c r="H728" s="1" t="str">
        <f t="shared" si="197"/>
        <v/>
      </c>
      <c r="I728" s="1" t="str">
        <f t="shared" si="198"/>
        <v/>
      </c>
      <c r="J728" s="1" t="str">
        <f t="shared" si="199"/>
        <v/>
      </c>
      <c r="K728" s="1" t="str">
        <f t="shared" si="200"/>
        <v/>
      </c>
      <c r="L728" s="1" t="str">
        <f ca="1">IF(COUNTBLANK($AO728),IF(COUNTBLANK($D728),"",OFFSET(ChannelSetup!$E$6,0,$D728-1)),$AO728)</f>
        <v/>
      </c>
      <c r="M728" s="1" t="str">
        <f ca="1">IF(COUNTBLANK($AP728),IF(COUNTBLANK($D728),"",OFFSET(ChannelSetup!$E$7,0,$D728-1)),$AP728)</f>
        <v/>
      </c>
      <c r="N728" s="1" t="str">
        <f ca="1">IF(COUNTBLANK($D728),"",IF(COUNTBLANK($AI728),OFFSET(ChannelSetup!$E$4,0,$D728-1),$AI728))</f>
        <v/>
      </c>
      <c r="O728" s="1" t="str">
        <f t="shared" si="201"/>
        <v/>
      </c>
      <c r="Q728" s="32">
        <f t="shared" si="204"/>
        <v>6</v>
      </c>
      <c r="R728" s="32">
        <f t="shared" si="205"/>
        <v>4</v>
      </c>
      <c r="S728" s="32">
        <f t="shared" si="206"/>
        <v>4</v>
      </c>
      <c r="T728" s="32">
        <f t="shared" si="207"/>
        <v>2</v>
      </c>
      <c r="U728" s="32">
        <f t="shared" si="208"/>
        <v>2</v>
      </c>
      <c r="V728" s="32">
        <f t="shared" si="209"/>
        <v>2</v>
      </c>
      <c r="W728" s="32">
        <f t="shared" si="210"/>
        <v>2</v>
      </c>
      <c r="X728" s="32">
        <f t="shared" si="211"/>
        <v>2</v>
      </c>
      <c r="Y728" s="32">
        <f t="shared" si="212"/>
        <v>2</v>
      </c>
      <c r="Z728" s="32">
        <f t="shared" si="213"/>
        <v>2</v>
      </c>
      <c r="AA728" s="32">
        <f t="shared" si="214"/>
        <v>2</v>
      </c>
      <c r="AB728" s="32">
        <f t="shared" si="215"/>
        <v>2</v>
      </c>
      <c r="AD728" s="64"/>
      <c r="AE728" s="51"/>
      <c r="AF728" s="51"/>
      <c r="AG728" s="61"/>
      <c r="AH728" s="62"/>
      <c r="AI728" s="61"/>
      <c r="AJ728" s="62"/>
      <c r="AK728" s="61"/>
      <c r="AL728" s="62"/>
      <c r="AM728" s="60"/>
      <c r="AN728" s="60"/>
      <c r="AO728" s="60"/>
      <c r="AP728" s="60"/>
      <c r="AQ728" s="51"/>
      <c r="AT728" s="39" t="str">
        <f t="shared" si="216"/>
        <v/>
      </c>
      <c r="AU728" s="49" t="str">
        <f t="shared" si="223"/>
        <v/>
      </c>
      <c r="AV728" s="41">
        <f t="shared" ca="1" si="188"/>
        <v>256</v>
      </c>
      <c r="AW728" s="40">
        <f t="shared" ca="1" si="182"/>
        <v>1</v>
      </c>
      <c r="AX728" s="41">
        <f t="shared" ca="1" si="217"/>
        <v>0</v>
      </c>
      <c r="AY728" s="41">
        <f t="shared" ca="1" si="218"/>
        <v>0</v>
      </c>
      <c r="AZ728" s="42">
        <f t="shared" ca="1" si="219"/>
        <v>1</v>
      </c>
      <c r="BA728" s="47" t="str">
        <f t="shared" si="220"/>
        <v/>
      </c>
      <c r="BB728" s="47" t="e">
        <f t="shared" si="221"/>
        <v>#VALUE!</v>
      </c>
      <c r="BC728" s="47">
        <f t="shared" si="189"/>
        <v>0</v>
      </c>
      <c r="BD728" s="47">
        <f t="shared" si="190"/>
        <v>0</v>
      </c>
      <c r="BE728" s="47" t="e">
        <f t="shared" si="191"/>
        <v>#VALUE!</v>
      </c>
      <c r="BF728" s="47" t="e">
        <f t="shared" si="192"/>
        <v>#VALUE!</v>
      </c>
      <c r="BG728" s="47" t="e">
        <f t="shared" si="193"/>
        <v>#VALUE!</v>
      </c>
      <c r="BH728" s="47" t="e">
        <f>MATCH($BA728,NoteCommaRef!$B$4:$B$10,0)</f>
        <v>#N/A</v>
      </c>
      <c r="BI728" s="47">
        <f>MATCH($BK728,NoteCommaRef!$H$4:$H$1000,0)</f>
        <v>11</v>
      </c>
      <c r="BJ728" s="47">
        <f>MATCH($BL728,NoteCommaRef!$H$4:$H$1000,0)</f>
        <v>11</v>
      </c>
      <c r="BK728" s="47">
        <f t="shared" si="183"/>
        <v>1</v>
      </c>
      <c r="BL728" s="47">
        <f t="shared" si="184"/>
        <v>1</v>
      </c>
      <c r="BM728" s="48">
        <f ca="1">IF(ISNA($BH728),1,OFFSET(NoteCommaRef!$E$3,$BH728,0))</f>
        <v>1</v>
      </c>
      <c r="BN728" s="48">
        <f t="shared" si="185"/>
        <v>1</v>
      </c>
      <c r="BO728" s="48">
        <f t="shared" si="186"/>
        <v>1</v>
      </c>
      <c r="BP728" s="48">
        <f t="shared" si="187"/>
        <v>1</v>
      </c>
      <c r="BQ728" s="48">
        <f ca="1">IF(ISNA($BI728),1,OFFSET(NoteCommaRef!$K$3,$BI728,0))</f>
        <v>1</v>
      </c>
      <c r="BR728" s="48">
        <f ca="1">IF(ISNA($BJ728),1,OFFSET(NoteCommaRef!$K$3,$BJ728,0))</f>
        <v>1</v>
      </c>
    </row>
    <row r="729" spans="3:70" x14ac:dyDescent="0.2">
      <c r="C729" s="1" t="str">
        <f t="shared" si="202"/>
        <v/>
      </c>
      <c r="D729" s="1" t="str">
        <f t="shared" si="203"/>
        <v/>
      </c>
      <c r="E729" s="1" t="str">
        <f t="shared" si="194"/>
        <v/>
      </c>
      <c r="F729" s="32" t="str">
        <f t="shared" si="195"/>
        <v/>
      </c>
      <c r="G729" s="1" t="str">
        <f t="shared" si="196"/>
        <v/>
      </c>
      <c r="H729" s="1" t="str">
        <f t="shared" si="197"/>
        <v/>
      </c>
      <c r="I729" s="1" t="str">
        <f t="shared" si="198"/>
        <v/>
      </c>
      <c r="J729" s="1" t="str">
        <f t="shared" si="199"/>
        <v/>
      </c>
      <c r="K729" s="1" t="str">
        <f t="shared" si="200"/>
        <v/>
      </c>
      <c r="L729" s="1" t="str">
        <f ca="1">IF(COUNTBLANK($AO729),IF(COUNTBLANK($D729),"",OFFSET(ChannelSetup!$E$6,0,$D729-1)),$AO729)</f>
        <v/>
      </c>
      <c r="M729" s="1" t="str">
        <f ca="1">IF(COUNTBLANK($AP729),IF(COUNTBLANK($D729),"",OFFSET(ChannelSetup!$E$7,0,$D729-1)),$AP729)</f>
        <v/>
      </c>
      <c r="N729" s="1" t="str">
        <f ca="1">IF(COUNTBLANK($D729),"",IF(COUNTBLANK($AI729),OFFSET(ChannelSetup!$E$4,0,$D729-1),$AI729))</f>
        <v/>
      </c>
      <c r="O729" s="1" t="str">
        <f t="shared" si="201"/>
        <v/>
      </c>
      <c r="Q729" s="32">
        <f t="shared" si="204"/>
        <v>6</v>
      </c>
      <c r="R729" s="32">
        <f t="shared" si="205"/>
        <v>4</v>
      </c>
      <c r="S729" s="32">
        <f t="shared" si="206"/>
        <v>4</v>
      </c>
      <c r="T729" s="32">
        <f t="shared" si="207"/>
        <v>2</v>
      </c>
      <c r="U729" s="32">
        <f t="shared" si="208"/>
        <v>2</v>
      </c>
      <c r="V729" s="32">
        <f t="shared" si="209"/>
        <v>2</v>
      </c>
      <c r="W729" s="32">
        <f t="shared" si="210"/>
        <v>2</v>
      </c>
      <c r="X729" s="32">
        <f t="shared" si="211"/>
        <v>2</v>
      </c>
      <c r="Y729" s="32">
        <f t="shared" si="212"/>
        <v>2</v>
      </c>
      <c r="Z729" s="32">
        <f t="shared" si="213"/>
        <v>2</v>
      </c>
      <c r="AA729" s="32">
        <f t="shared" si="214"/>
        <v>2</v>
      </c>
      <c r="AB729" s="32">
        <f t="shared" si="215"/>
        <v>2</v>
      </c>
      <c r="AD729" s="64"/>
      <c r="AE729" s="51"/>
      <c r="AF729" s="51"/>
      <c r="AG729" s="61"/>
      <c r="AH729" s="62"/>
      <c r="AI729" s="61"/>
      <c r="AJ729" s="62"/>
      <c r="AK729" s="61"/>
      <c r="AL729" s="62"/>
      <c r="AM729" s="60"/>
      <c r="AN729" s="60"/>
      <c r="AO729" s="60"/>
      <c r="AP729" s="60"/>
      <c r="AQ729" s="51"/>
      <c r="AT729" s="39" t="str">
        <f t="shared" si="216"/>
        <v/>
      </c>
      <c r="AU729" s="49" t="str">
        <f t="shared" si="223"/>
        <v/>
      </c>
      <c r="AV729" s="41">
        <f t="shared" ca="1" si="188"/>
        <v>256</v>
      </c>
      <c r="AW729" s="40">
        <f t="shared" ca="1" si="182"/>
        <v>1</v>
      </c>
      <c r="AX729" s="41">
        <f t="shared" ca="1" si="217"/>
        <v>0</v>
      </c>
      <c r="AY729" s="41">
        <f t="shared" ca="1" si="218"/>
        <v>0</v>
      </c>
      <c r="AZ729" s="42">
        <f t="shared" ca="1" si="219"/>
        <v>1</v>
      </c>
      <c r="BA729" s="47" t="str">
        <f t="shared" si="220"/>
        <v/>
      </c>
      <c r="BB729" s="47" t="e">
        <f t="shared" si="221"/>
        <v>#VALUE!</v>
      </c>
      <c r="BC729" s="47">
        <f t="shared" si="189"/>
        <v>0</v>
      </c>
      <c r="BD729" s="47">
        <f t="shared" si="190"/>
        <v>0</v>
      </c>
      <c r="BE729" s="47" t="e">
        <f t="shared" si="191"/>
        <v>#VALUE!</v>
      </c>
      <c r="BF729" s="47" t="e">
        <f t="shared" si="192"/>
        <v>#VALUE!</v>
      </c>
      <c r="BG729" s="47" t="e">
        <f t="shared" si="193"/>
        <v>#VALUE!</v>
      </c>
      <c r="BH729" s="47" t="e">
        <f>MATCH($BA729,NoteCommaRef!$B$4:$B$10,0)</f>
        <v>#N/A</v>
      </c>
      <c r="BI729" s="47">
        <f>MATCH($BK729,NoteCommaRef!$H$4:$H$1000,0)</f>
        <v>11</v>
      </c>
      <c r="BJ729" s="47">
        <f>MATCH($BL729,NoteCommaRef!$H$4:$H$1000,0)</f>
        <v>11</v>
      </c>
      <c r="BK729" s="47">
        <f t="shared" si="183"/>
        <v>1</v>
      </c>
      <c r="BL729" s="47">
        <f t="shared" si="184"/>
        <v>1</v>
      </c>
      <c r="BM729" s="48">
        <f ca="1">IF(ISNA($BH729),1,OFFSET(NoteCommaRef!$E$3,$BH729,0))</f>
        <v>1</v>
      </c>
      <c r="BN729" s="48">
        <f t="shared" si="185"/>
        <v>1</v>
      </c>
      <c r="BO729" s="48">
        <f t="shared" si="186"/>
        <v>1</v>
      </c>
      <c r="BP729" s="48">
        <f t="shared" si="187"/>
        <v>1</v>
      </c>
      <c r="BQ729" s="48">
        <f ca="1">IF(ISNA($BI729),1,OFFSET(NoteCommaRef!$K$3,$BI729,0))</f>
        <v>1</v>
      </c>
      <c r="BR729" s="48">
        <f ca="1">IF(ISNA($BJ729),1,OFFSET(NoteCommaRef!$K$3,$BJ729,0))</f>
        <v>1</v>
      </c>
    </row>
    <row r="730" spans="3:70" x14ac:dyDescent="0.2">
      <c r="C730" s="1" t="str">
        <f t="shared" si="202"/>
        <v/>
      </c>
      <c r="D730" s="1" t="str">
        <f t="shared" si="203"/>
        <v/>
      </c>
      <c r="E730" s="1" t="str">
        <f t="shared" si="194"/>
        <v/>
      </c>
      <c r="F730" s="32" t="str">
        <f t="shared" si="195"/>
        <v/>
      </c>
      <c r="G730" s="1" t="str">
        <f t="shared" si="196"/>
        <v/>
      </c>
      <c r="H730" s="1" t="str">
        <f t="shared" si="197"/>
        <v/>
      </c>
      <c r="I730" s="1" t="str">
        <f t="shared" si="198"/>
        <v/>
      </c>
      <c r="J730" s="1" t="str">
        <f t="shared" si="199"/>
        <v/>
      </c>
      <c r="K730" s="1" t="str">
        <f t="shared" si="200"/>
        <v/>
      </c>
      <c r="L730" s="1" t="str">
        <f ca="1">IF(COUNTBLANK($AO730),IF(COUNTBLANK($D730),"",OFFSET(ChannelSetup!$E$6,0,$D730-1)),$AO730)</f>
        <v/>
      </c>
      <c r="M730" s="1" t="str">
        <f ca="1">IF(COUNTBLANK($AP730),IF(COUNTBLANK($D730),"",OFFSET(ChannelSetup!$E$7,0,$D730-1)),$AP730)</f>
        <v/>
      </c>
      <c r="N730" s="1" t="str">
        <f ca="1">IF(COUNTBLANK($D730),"",IF(COUNTBLANK($AI730),OFFSET(ChannelSetup!$E$4,0,$D730-1),$AI730))</f>
        <v/>
      </c>
      <c r="O730" s="1" t="str">
        <f t="shared" si="201"/>
        <v/>
      </c>
      <c r="Q730" s="32">
        <f t="shared" si="204"/>
        <v>6</v>
      </c>
      <c r="R730" s="32">
        <f t="shared" si="205"/>
        <v>4</v>
      </c>
      <c r="S730" s="32">
        <f t="shared" si="206"/>
        <v>4</v>
      </c>
      <c r="T730" s="32">
        <f t="shared" si="207"/>
        <v>2</v>
      </c>
      <c r="U730" s="32">
        <f t="shared" si="208"/>
        <v>2</v>
      </c>
      <c r="V730" s="32">
        <f t="shared" si="209"/>
        <v>2</v>
      </c>
      <c r="W730" s="32">
        <f t="shared" si="210"/>
        <v>2</v>
      </c>
      <c r="X730" s="32">
        <f t="shared" si="211"/>
        <v>2</v>
      </c>
      <c r="Y730" s="32">
        <f t="shared" si="212"/>
        <v>2</v>
      </c>
      <c r="Z730" s="32">
        <f t="shared" si="213"/>
        <v>2</v>
      </c>
      <c r="AA730" s="32">
        <f t="shared" si="214"/>
        <v>2</v>
      </c>
      <c r="AB730" s="32">
        <f t="shared" si="215"/>
        <v>2</v>
      </c>
      <c r="AD730" s="64"/>
      <c r="AE730" s="51"/>
      <c r="AF730" s="51"/>
      <c r="AG730" s="61"/>
      <c r="AH730" s="62"/>
      <c r="AI730" s="61"/>
      <c r="AJ730" s="62"/>
      <c r="AK730" s="61"/>
      <c r="AL730" s="62"/>
      <c r="AM730" s="60"/>
      <c r="AN730" s="60"/>
      <c r="AO730" s="60"/>
      <c r="AP730" s="60"/>
      <c r="AQ730" s="51"/>
      <c r="AT730" s="39" t="str">
        <f t="shared" si="216"/>
        <v/>
      </c>
      <c r="AU730" s="49" t="str">
        <f t="shared" si="223"/>
        <v/>
      </c>
      <c r="AV730" s="41">
        <f t="shared" ca="1" si="188"/>
        <v>256</v>
      </c>
      <c r="AW730" s="40">
        <f t="shared" ca="1" si="182"/>
        <v>1</v>
      </c>
      <c r="AX730" s="41">
        <f t="shared" ca="1" si="217"/>
        <v>0</v>
      </c>
      <c r="AY730" s="41">
        <f t="shared" ca="1" si="218"/>
        <v>0</v>
      </c>
      <c r="AZ730" s="42">
        <f t="shared" ca="1" si="219"/>
        <v>1</v>
      </c>
      <c r="BA730" s="47" t="str">
        <f t="shared" si="220"/>
        <v/>
      </c>
      <c r="BB730" s="47" t="e">
        <f t="shared" si="221"/>
        <v>#VALUE!</v>
      </c>
      <c r="BC730" s="47">
        <f t="shared" si="189"/>
        <v>0</v>
      </c>
      <c r="BD730" s="47">
        <f t="shared" si="190"/>
        <v>0</v>
      </c>
      <c r="BE730" s="47" t="e">
        <f t="shared" si="191"/>
        <v>#VALUE!</v>
      </c>
      <c r="BF730" s="47" t="e">
        <f t="shared" si="192"/>
        <v>#VALUE!</v>
      </c>
      <c r="BG730" s="47" t="e">
        <f t="shared" si="193"/>
        <v>#VALUE!</v>
      </c>
      <c r="BH730" s="47" t="e">
        <f>MATCH($BA730,NoteCommaRef!$B$4:$B$10,0)</f>
        <v>#N/A</v>
      </c>
      <c r="BI730" s="47">
        <f>MATCH($BK730,NoteCommaRef!$H$4:$H$1000,0)</f>
        <v>11</v>
      </c>
      <c r="BJ730" s="47">
        <f>MATCH($BL730,NoteCommaRef!$H$4:$H$1000,0)</f>
        <v>11</v>
      </c>
      <c r="BK730" s="47">
        <f t="shared" si="183"/>
        <v>1</v>
      </c>
      <c r="BL730" s="47">
        <f t="shared" si="184"/>
        <v>1</v>
      </c>
      <c r="BM730" s="48">
        <f ca="1">IF(ISNA($BH730),1,OFFSET(NoteCommaRef!$E$3,$BH730,0))</f>
        <v>1</v>
      </c>
      <c r="BN730" s="48">
        <f t="shared" si="185"/>
        <v>1</v>
      </c>
      <c r="BO730" s="48">
        <f t="shared" si="186"/>
        <v>1</v>
      </c>
      <c r="BP730" s="48">
        <f t="shared" si="187"/>
        <v>1</v>
      </c>
      <c r="BQ730" s="48">
        <f ca="1">IF(ISNA($BI730),1,OFFSET(NoteCommaRef!$K$3,$BI730,0))</f>
        <v>1</v>
      </c>
      <c r="BR730" s="48">
        <f ca="1">IF(ISNA($BJ730),1,OFFSET(NoteCommaRef!$K$3,$BJ730,0))</f>
        <v>1</v>
      </c>
    </row>
    <row r="731" spans="3:70" x14ac:dyDescent="0.2">
      <c r="C731" s="1" t="str">
        <f t="shared" si="202"/>
        <v/>
      </c>
      <c r="D731" s="1" t="str">
        <f t="shared" si="203"/>
        <v/>
      </c>
      <c r="E731" s="1" t="str">
        <f t="shared" si="194"/>
        <v/>
      </c>
      <c r="F731" s="32" t="str">
        <f t="shared" si="195"/>
        <v/>
      </c>
      <c r="G731" s="1" t="str">
        <f t="shared" si="196"/>
        <v/>
      </c>
      <c r="H731" s="1" t="str">
        <f t="shared" si="197"/>
        <v/>
      </c>
      <c r="I731" s="1" t="str">
        <f t="shared" si="198"/>
        <v/>
      </c>
      <c r="J731" s="1" t="str">
        <f t="shared" si="199"/>
        <v/>
      </c>
      <c r="K731" s="1" t="str">
        <f t="shared" si="200"/>
        <v/>
      </c>
      <c r="L731" s="1" t="str">
        <f ca="1">IF(COUNTBLANK($AO731),IF(COUNTBLANK($D731),"",OFFSET(ChannelSetup!$E$6,0,$D731-1)),$AO731)</f>
        <v/>
      </c>
      <c r="M731" s="1" t="str">
        <f ca="1">IF(COUNTBLANK($AP731),IF(COUNTBLANK($D731),"",OFFSET(ChannelSetup!$E$7,0,$D731-1)),$AP731)</f>
        <v/>
      </c>
      <c r="N731" s="1" t="str">
        <f ca="1">IF(COUNTBLANK($D731),"",IF(COUNTBLANK($AI731),OFFSET(ChannelSetup!$E$4,0,$D731-1),$AI731))</f>
        <v/>
      </c>
      <c r="O731" s="1" t="str">
        <f t="shared" si="201"/>
        <v/>
      </c>
      <c r="Q731" s="32">
        <f t="shared" si="204"/>
        <v>6</v>
      </c>
      <c r="R731" s="32">
        <f t="shared" si="205"/>
        <v>4</v>
      </c>
      <c r="S731" s="32">
        <f t="shared" si="206"/>
        <v>4</v>
      </c>
      <c r="T731" s="32">
        <f t="shared" si="207"/>
        <v>2</v>
      </c>
      <c r="U731" s="32">
        <f t="shared" si="208"/>
        <v>2</v>
      </c>
      <c r="V731" s="32">
        <f t="shared" si="209"/>
        <v>2</v>
      </c>
      <c r="W731" s="32">
        <f t="shared" si="210"/>
        <v>2</v>
      </c>
      <c r="X731" s="32">
        <f t="shared" si="211"/>
        <v>2</v>
      </c>
      <c r="Y731" s="32">
        <f t="shared" si="212"/>
        <v>2</v>
      </c>
      <c r="Z731" s="32">
        <f t="shared" si="213"/>
        <v>2</v>
      </c>
      <c r="AA731" s="32">
        <f t="shared" si="214"/>
        <v>2</v>
      </c>
      <c r="AB731" s="32">
        <f t="shared" si="215"/>
        <v>2</v>
      </c>
      <c r="AD731" s="64"/>
      <c r="AE731" s="51"/>
      <c r="AF731" s="51"/>
      <c r="AG731" s="61"/>
      <c r="AH731" s="62"/>
      <c r="AI731" s="61"/>
      <c r="AJ731" s="62"/>
      <c r="AK731" s="61"/>
      <c r="AL731" s="62"/>
      <c r="AM731" s="60"/>
      <c r="AN731" s="60"/>
      <c r="AO731" s="60"/>
      <c r="AP731" s="60"/>
      <c r="AQ731" s="51"/>
      <c r="AT731" s="39" t="str">
        <f t="shared" si="216"/>
        <v/>
      </c>
      <c r="AU731" s="49" t="str">
        <f t="shared" si="223"/>
        <v/>
      </c>
      <c r="AV731" s="41">
        <f t="shared" ca="1" si="188"/>
        <v>256</v>
      </c>
      <c r="AW731" s="40">
        <f t="shared" ca="1" si="182"/>
        <v>1</v>
      </c>
      <c r="AX731" s="41">
        <f t="shared" ca="1" si="217"/>
        <v>0</v>
      </c>
      <c r="AY731" s="41">
        <f t="shared" ca="1" si="218"/>
        <v>0</v>
      </c>
      <c r="AZ731" s="42">
        <f t="shared" ca="1" si="219"/>
        <v>1</v>
      </c>
      <c r="BA731" s="47" t="str">
        <f t="shared" si="220"/>
        <v/>
      </c>
      <c r="BB731" s="47" t="e">
        <f t="shared" si="221"/>
        <v>#VALUE!</v>
      </c>
      <c r="BC731" s="47">
        <f t="shared" si="189"/>
        <v>0</v>
      </c>
      <c r="BD731" s="47">
        <f t="shared" si="190"/>
        <v>0</v>
      </c>
      <c r="BE731" s="47" t="e">
        <f t="shared" si="191"/>
        <v>#VALUE!</v>
      </c>
      <c r="BF731" s="47" t="e">
        <f t="shared" si="192"/>
        <v>#VALUE!</v>
      </c>
      <c r="BG731" s="47" t="e">
        <f t="shared" si="193"/>
        <v>#VALUE!</v>
      </c>
      <c r="BH731" s="47" t="e">
        <f>MATCH($BA731,NoteCommaRef!$B$4:$B$10,0)</f>
        <v>#N/A</v>
      </c>
      <c r="BI731" s="47">
        <f>MATCH($BK731,NoteCommaRef!$H$4:$H$1000,0)</f>
        <v>11</v>
      </c>
      <c r="BJ731" s="47">
        <f>MATCH($BL731,NoteCommaRef!$H$4:$H$1000,0)</f>
        <v>11</v>
      </c>
      <c r="BK731" s="47">
        <f t="shared" si="183"/>
        <v>1</v>
      </c>
      <c r="BL731" s="47">
        <f t="shared" si="184"/>
        <v>1</v>
      </c>
      <c r="BM731" s="48">
        <f ca="1">IF(ISNA($BH731),1,OFFSET(NoteCommaRef!$E$3,$BH731,0))</f>
        <v>1</v>
      </c>
      <c r="BN731" s="48">
        <f t="shared" si="185"/>
        <v>1</v>
      </c>
      <c r="BO731" s="48">
        <f t="shared" si="186"/>
        <v>1</v>
      </c>
      <c r="BP731" s="48">
        <f t="shared" si="187"/>
        <v>1</v>
      </c>
      <c r="BQ731" s="48">
        <f ca="1">IF(ISNA($BI731),1,OFFSET(NoteCommaRef!$K$3,$BI731,0))</f>
        <v>1</v>
      </c>
      <c r="BR731" s="48">
        <f ca="1">IF(ISNA($BJ731),1,OFFSET(NoteCommaRef!$K$3,$BJ731,0))</f>
        <v>1</v>
      </c>
    </row>
    <row r="732" spans="3:70" x14ac:dyDescent="0.2">
      <c r="C732" s="1" t="str">
        <f t="shared" si="202"/>
        <v/>
      </c>
      <c r="D732" s="1" t="str">
        <f t="shared" si="203"/>
        <v/>
      </c>
      <c r="E732" s="1" t="str">
        <f t="shared" si="194"/>
        <v/>
      </c>
      <c r="F732" s="32" t="str">
        <f t="shared" si="195"/>
        <v/>
      </c>
      <c r="G732" s="1" t="str">
        <f t="shared" si="196"/>
        <v/>
      </c>
      <c r="H732" s="1" t="str">
        <f t="shared" si="197"/>
        <v/>
      </c>
      <c r="I732" s="1" t="str">
        <f t="shared" si="198"/>
        <v/>
      </c>
      <c r="J732" s="1" t="str">
        <f t="shared" si="199"/>
        <v/>
      </c>
      <c r="K732" s="1" t="str">
        <f t="shared" si="200"/>
        <v/>
      </c>
      <c r="L732" s="1" t="str">
        <f ca="1">IF(COUNTBLANK($AO732),IF(COUNTBLANK($D732),"",OFFSET(ChannelSetup!$E$6,0,$D732-1)),$AO732)</f>
        <v/>
      </c>
      <c r="M732" s="1" t="str">
        <f ca="1">IF(COUNTBLANK($AP732),IF(COUNTBLANK($D732),"",OFFSET(ChannelSetup!$E$7,0,$D732-1)),$AP732)</f>
        <v/>
      </c>
      <c r="N732" s="1" t="str">
        <f ca="1">IF(COUNTBLANK($D732),"",IF(COUNTBLANK($AI732),OFFSET(ChannelSetup!$E$4,0,$D732-1),$AI732))</f>
        <v/>
      </c>
      <c r="O732" s="1" t="str">
        <f t="shared" si="201"/>
        <v/>
      </c>
      <c r="Q732" s="32">
        <f t="shared" si="204"/>
        <v>6</v>
      </c>
      <c r="R732" s="32">
        <f t="shared" si="205"/>
        <v>4</v>
      </c>
      <c r="S732" s="32">
        <f t="shared" si="206"/>
        <v>4</v>
      </c>
      <c r="T732" s="32">
        <f t="shared" si="207"/>
        <v>2</v>
      </c>
      <c r="U732" s="32">
        <f t="shared" si="208"/>
        <v>2</v>
      </c>
      <c r="V732" s="32">
        <f t="shared" si="209"/>
        <v>2</v>
      </c>
      <c r="W732" s="32">
        <f t="shared" si="210"/>
        <v>2</v>
      </c>
      <c r="X732" s="32">
        <f t="shared" si="211"/>
        <v>2</v>
      </c>
      <c r="Y732" s="32">
        <f t="shared" si="212"/>
        <v>2</v>
      </c>
      <c r="Z732" s="32">
        <f t="shared" si="213"/>
        <v>2</v>
      </c>
      <c r="AA732" s="32">
        <f t="shared" si="214"/>
        <v>2</v>
      </c>
      <c r="AB732" s="32">
        <f t="shared" si="215"/>
        <v>2</v>
      </c>
      <c r="AD732" s="64"/>
      <c r="AE732" s="51"/>
      <c r="AF732" s="51"/>
      <c r="AG732" s="61"/>
      <c r="AH732" s="62"/>
      <c r="AI732" s="61"/>
      <c r="AJ732" s="62"/>
      <c r="AK732" s="61"/>
      <c r="AL732" s="62"/>
      <c r="AM732" s="60"/>
      <c r="AN732" s="60"/>
      <c r="AO732" s="60"/>
      <c r="AP732" s="60"/>
      <c r="AQ732" s="51"/>
      <c r="AT732" s="39" t="str">
        <f t="shared" si="216"/>
        <v/>
      </c>
      <c r="AU732" s="49" t="str">
        <f t="shared" si="223"/>
        <v/>
      </c>
      <c r="AV732" s="41">
        <f t="shared" ca="1" si="188"/>
        <v>256</v>
      </c>
      <c r="AW732" s="40">
        <f t="shared" ca="1" si="182"/>
        <v>1</v>
      </c>
      <c r="AX732" s="41">
        <f t="shared" ca="1" si="217"/>
        <v>0</v>
      </c>
      <c r="AY732" s="41">
        <f t="shared" ca="1" si="218"/>
        <v>0</v>
      </c>
      <c r="AZ732" s="42">
        <f t="shared" ca="1" si="219"/>
        <v>1</v>
      </c>
      <c r="BA732" s="47" t="str">
        <f t="shared" si="220"/>
        <v/>
      </c>
      <c r="BB732" s="47" t="e">
        <f t="shared" si="221"/>
        <v>#VALUE!</v>
      </c>
      <c r="BC732" s="47">
        <f t="shared" si="189"/>
        <v>0</v>
      </c>
      <c r="BD732" s="47">
        <f t="shared" si="190"/>
        <v>0</v>
      </c>
      <c r="BE732" s="47" t="e">
        <f t="shared" si="191"/>
        <v>#VALUE!</v>
      </c>
      <c r="BF732" s="47" t="e">
        <f t="shared" si="192"/>
        <v>#VALUE!</v>
      </c>
      <c r="BG732" s="47" t="e">
        <f t="shared" si="193"/>
        <v>#VALUE!</v>
      </c>
      <c r="BH732" s="47" t="e">
        <f>MATCH($BA732,NoteCommaRef!$B$4:$B$10,0)</f>
        <v>#N/A</v>
      </c>
      <c r="BI732" s="47">
        <f>MATCH($BK732,NoteCommaRef!$H$4:$H$1000,0)</f>
        <v>11</v>
      </c>
      <c r="BJ732" s="47">
        <f>MATCH($BL732,NoteCommaRef!$H$4:$H$1000,0)</f>
        <v>11</v>
      </c>
      <c r="BK732" s="47">
        <f t="shared" si="183"/>
        <v>1</v>
      </c>
      <c r="BL732" s="47">
        <f t="shared" si="184"/>
        <v>1</v>
      </c>
      <c r="BM732" s="48">
        <f ca="1">IF(ISNA($BH732),1,OFFSET(NoteCommaRef!$E$3,$BH732,0))</f>
        <v>1</v>
      </c>
      <c r="BN732" s="48">
        <f t="shared" si="185"/>
        <v>1</v>
      </c>
      <c r="BO732" s="48">
        <f t="shared" si="186"/>
        <v>1</v>
      </c>
      <c r="BP732" s="48">
        <f t="shared" si="187"/>
        <v>1</v>
      </c>
      <c r="BQ732" s="48">
        <f ca="1">IF(ISNA($BI732),1,OFFSET(NoteCommaRef!$K$3,$BI732,0))</f>
        <v>1</v>
      </c>
      <c r="BR732" s="48">
        <f ca="1">IF(ISNA($BJ732),1,OFFSET(NoteCommaRef!$K$3,$BJ732,0))</f>
        <v>1</v>
      </c>
    </row>
    <row r="733" spans="3:70" x14ac:dyDescent="0.2">
      <c r="C733" s="1" t="str">
        <f t="shared" si="202"/>
        <v/>
      </c>
      <c r="D733" s="1" t="str">
        <f t="shared" si="203"/>
        <v/>
      </c>
      <c r="E733" s="1" t="str">
        <f t="shared" si="194"/>
        <v/>
      </c>
      <c r="F733" s="32" t="str">
        <f t="shared" si="195"/>
        <v/>
      </c>
      <c r="G733" s="1" t="str">
        <f t="shared" si="196"/>
        <v/>
      </c>
      <c r="H733" s="1" t="str">
        <f t="shared" si="197"/>
        <v/>
      </c>
      <c r="I733" s="1" t="str">
        <f t="shared" si="198"/>
        <v/>
      </c>
      <c r="J733" s="1" t="str">
        <f t="shared" si="199"/>
        <v/>
      </c>
      <c r="K733" s="1" t="str">
        <f t="shared" si="200"/>
        <v/>
      </c>
      <c r="L733" s="1" t="str">
        <f ca="1">IF(COUNTBLANK($AO733),IF(COUNTBLANK($D733),"",OFFSET(ChannelSetup!$E$6,0,$D733-1)),$AO733)</f>
        <v/>
      </c>
      <c r="M733" s="1" t="str">
        <f ca="1">IF(COUNTBLANK($AP733),IF(COUNTBLANK($D733),"",OFFSET(ChannelSetup!$E$7,0,$D733-1)),$AP733)</f>
        <v/>
      </c>
      <c r="N733" s="1" t="str">
        <f ca="1">IF(COUNTBLANK($D733),"",IF(COUNTBLANK($AI733),OFFSET(ChannelSetup!$E$4,0,$D733-1),$AI733))</f>
        <v/>
      </c>
      <c r="O733" s="1" t="str">
        <f t="shared" si="201"/>
        <v/>
      </c>
      <c r="Q733" s="32">
        <f t="shared" si="204"/>
        <v>6</v>
      </c>
      <c r="R733" s="32">
        <f t="shared" si="205"/>
        <v>4</v>
      </c>
      <c r="S733" s="32">
        <f t="shared" si="206"/>
        <v>4</v>
      </c>
      <c r="T733" s="32">
        <f t="shared" si="207"/>
        <v>2</v>
      </c>
      <c r="U733" s="32">
        <f t="shared" si="208"/>
        <v>2</v>
      </c>
      <c r="V733" s="32">
        <f t="shared" si="209"/>
        <v>2</v>
      </c>
      <c r="W733" s="32">
        <f t="shared" si="210"/>
        <v>2</v>
      </c>
      <c r="X733" s="32">
        <f t="shared" si="211"/>
        <v>2</v>
      </c>
      <c r="Y733" s="32">
        <f t="shared" si="212"/>
        <v>2</v>
      </c>
      <c r="Z733" s="32">
        <f t="shared" si="213"/>
        <v>2</v>
      </c>
      <c r="AA733" s="32">
        <f t="shared" si="214"/>
        <v>2</v>
      </c>
      <c r="AB733" s="32">
        <f t="shared" si="215"/>
        <v>2</v>
      </c>
      <c r="AD733" s="64"/>
      <c r="AE733" s="51"/>
      <c r="AF733" s="51"/>
      <c r="AG733" s="61"/>
      <c r="AH733" s="62"/>
      <c r="AI733" s="61"/>
      <c r="AJ733" s="62"/>
      <c r="AK733" s="61"/>
      <c r="AL733" s="62"/>
      <c r="AM733" s="60"/>
      <c r="AN733" s="60"/>
      <c r="AO733" s="60"/>
      <c r="AP733" s="60"/>
      <c r="AQ733" s="51"/>
      <c r="AT733" s="39" t="str">
        <f t="shared" si="216"/>
        <v/>
      </c>
      <c r="AU733" s="49" t="str">
        <f t="shared" si="223"/>
        <v/>
      </c>
      <c r="AV733" s="41">
        <f t="shared" ca="1" si="188"/>
        <v>256</v>
      </c>
      <c r="AW733" s="40">
        <f t="shared" ca="1" si="182"/>
        <v>1</v>
      </c>
      <c r="AX733" s="41">
        <f t="shared" ca="1" si="217"/>
        <v>0</v>
      </c>
      <c r="AY733" s="41">
        <f t="shared" ca="1" si="218"/>
        <v>0</v>
      </c>
      <c r="AZ733" s="42">
        <f t="shared" ca="1" si="219"/>
        <v>1</v>
      </c>
      <c r="BA733" s="47" t="str">
        <f t="shared" si="220"/>
        <v/>
      </c>
      <c r="BB733" s="47" t="e">
        <f t="shared" si="221"/>
        <v>#VALUE!</v>
      </c>
      <c r="BC733" s="47">
        <f t="shared" si="189"/>
        <v>0</v>
      </c>
      <c r="BD733" s="47">
        <f t="shared" si="190"/>
        <v>0</v>
      </c>
      <c r="BE733" s="47" t="e">
        <f t="shared" si="191"/>
        <v>#VALUE!</v>
      </c>
      <c r="BF733" s="47" t="e">
        <f t="shared" si="192"/>
        <v>#VALUE!</v>
      </c>
      <c r="BG733" s="47" t="e">
        <f t="shared" si="193"/>
        <v>#VALUE!</v>
      </c>
      <c r="BH733" s="47" t="e">
        <f>MATCH($BA733,NoteCommaRef!$B$4:$B$10,0)</f>
        <v>#N/A</v>
      </c>
      <c r="BI733" s="47">
        <f>MATCH($BK733,NoteCommaRef!$H$4:$H$1000,0)</f>
        <v>11</v>
      </c>
      <c r="BJ733" s="47">
        <f>MATCH($BL733,NoteCommaRef!$H$4:$H$1000,0)</f>
        <v>11</v>
      </c>
      <c r="BK733" s="47">
        <f t="shared" si="183"/>
        <v>1</v>
      </c>
      <c r="BL733" s="47">
        <f t="shared" si="184"/>
        <v>1</v>
      </c>
      <c r="BM733" s="48">
        <f ca="1">IF(ISNA($BH733),1,OFFSET(NoteCommaRef!$E$3,$BH733,0))</f>
        <v>1</v>
      </c>
      <c r="BN733" s="48">
        <f t="shared" si="185"/>
        <v>1</v>
      </c>
      <c r="BO733" s="48">
        <f t="shared" si="186"/>
        <v>1</v>
      </c>
      <c r="BP733" s="48">
        <f t="shared" si="187"/>
        <v>1</v>
      </c>
      <c r="BQ733" s="48">
        <f ca="1">IF(ISNA($BI733),1,OFFSET(NoteCommaRef!$K$3,$BI733,0))</f>
        <v>1</v>
      </c>
      <c r="BR733" s="48">
        <f ca="1">IF(ISNA($BJ733),1,OFFSET(NoteCommaRef!$K$3,$BJ733,0))</f>
        <v>1</v>
      </c>
    </row>
    <row r="734" spans="3:70" x14ac:dyDescent="0.2">
      <c r="C734" s="1" t="str">
        <f t="shared" si="202"/>
        <v/>
      </c>
      <c r="D734" s="1" t="str">
        <f t="shared" si="203"/>
        <v/>
      </c>
      <c r="E734" s="1" t="str">
        <f t="shared" si="194"/>
        <v/>
      </c>
      <c r="F734" s="32" t="str">
        <f t="shared" si="195"/>
        <v/>
      </c>
      <c r="G734" s="1" t="str">
        <f t="shared" si="196"/>
        <v/>
      </c>
      <c r="H734" s="1" t="str">
        <f t="shared" si="197"/>
        <v/>
      </c>
      <c r="I734" s="1" t="str">
        <f t="shared" si="198"/>
        <v/>
      </c>
      <c r="J734" s="1" t="str">
        <f t="shared" si="199"/>
        <v/>
      </c>
      <c r="K734" s="1" t="str">
        <f t="shared" si="200"/>
        <v/>
      </c>
      <c r="L734" s="1" t="str">
        <f ca="1">IF(COUNTBLANK($AO734),IF(COUNTBLANK($D734),"",OFFSET(ChannelSetup!$E$6,0,$D734-1)),$AO734)</f>
        <v/>
      </c>
      <c r="M734" s="1" t="str">
        <f ca="1">IF(COUNTBLANK($AP734),IF(COUNTBLANK($D734),"",OFFSET(ChannelSetup!$E$7,0,$D734-1)),$AP734)</f>
        <v/>
      </c>
      <c r="N734" s="1" t="str">
        <f ca="1">IF(COUNTBLANK($D734),"",IF(COUNTBLANK($AI734),OFFSET(ChannelSetup!$E$4,0,$D734-1),$AI734))</f>
        <v/>
      </c>
      <c r="O734" s="1" t="str">
        <f t="shared" si="201"/>
        <v/>
      </c>
      <c r="Q734" s="32">
        <f t="shared" si="204"/>
        <v>6</v>
      </c>
      <c r="R734" s="32">
        <f t="shared" si="205"/>
        <v>4</v>
      </c>
      <c r="S734" s="32">
        <f t="shared" si="206"/>
        <v>4</v>
      </c>
      <c r="T734" s="32">
        <f t="shared" si="207"/>
        <v>2</v>
      </c>
      <c r="U734" s="32">
        <f t="shared" si="208"/>
        <v>2</v>
      </c>
      <c r="V734" s="32">
        <f t="shared" si="209"/>
        <v>2</v>
      </c>
      <c r="W734" s="32">
        <f t="shared" si="210"/>
        <v>2</v>
      </c>
      <c r="X734" s="32">
        <f t="shared" si="211"/>
        <v>2</v>
      </c>
      <c r="Y734" s="32">
        <f t="shared" si="212"/>
        <v>2</v>
      </c>
      <c r="Z734" s="32">
        <f t="shared" si="213"/>
        <v>2</v>
      </c>
      <c r="AA734" s="32">
        <f t="shared" si="214"/>
        <v>2</v>
      </c>
      <c r="AB734" s="32">
        <f t="shared" si="215"/>
        <v>2</v>
      </c>
      <c r="AD734" s="64"/>
      <c r="AE734" s="51"/>
      <c r="AF734" s="51"/>
      <c r="AG734" s="61"/>
      <c r="AH734" s="62"/>
      <c r="AI734" s="61"/>
      <c r="AJ734" s="62"/>
      <c r="AK734" s="61"/>
      <c r="AL734" s="62"/>
      <c r="AM734" s="60"/>
      <c r="AN734" s="60"/>
      <c r="AO734" s="60"/>
      <c r="AP734" s="60"/>
      <c r="AQ734" s="51"/>
      <c r="AT734" s="39" t="str">
        <f t="shared" si="216"/>
        <v/>
      </c>
      <c r="AU734" s="49" t="str">
        <f t="shared" si="223"/>
        <v/>
      </c>
      <c r="AV734" s="41">
        <f t="shared" ca="1" si="188"/>
        <v>256</v>
      </c>
      <c r="AW734" s="40">
        <f t="shared" ca="1" si="182"/>
        <v>1</v>
      </c>
      <c r="AX734" s="41">
        <f t="shared" ca="1" si="217"/>
        <v>0</v>
      </c>
      <c r="AY734" s="41">
        <f t="shared" ca="1" si="218"/>
        <v>0</v>
      </c>
      <c r="AZ734" s="42">
        <f t="shared" ca="1" si="219"/>
        <v>1</v>
      </c>
      <c r="BA734" s="47" t="str">
        <f t="shared" si="220"/>
        <v/>
      </c>
      <c r="BB734" s="47" t="e">
        <f t="shared" si="221"/>
        <v>#VALUE!</v>
      </c>
      <c r="BC734" s="47">
        <f t="shared" si="189"/>
        <v>0</v>
      </c>
      <c r="BD734" s="47">
        <f t="shared" si="190"/>
        <v>0</v>
      </c>
      <c r="BE734" s="47" t="e">
        <f t="shared" si="191"/>
        <v>#VALUE!</v>
      </c>
      <c r="BF734" s="47" t="e">
        <f t="shared" si="192"/>
        <v>#VALUE!</v>
      </c>
      <c r="BG734" s="47" t="e">
        <f t="shared" si="193"/>
        <v>#VALUE!</v>
      </c>
      <c r="BH734" s="47" t="e">
        <f>MATCH($BA734,NoteCommaRef!$B$4:$B$10,0)</f>
        <v>#N/A</v>
      </c>
      <c r="BI734" s="47">
        <f>MATCH($BK734,NoteCommaRef!$H$4:$H$1000,0)</f>
        <v>11</v>
      </c>
      <c r="BJ734" s="47">
        <f>MATCH($BL734,NoteCommaRef!$H$4:$H$1000,0)</f>
        <v>11</v>
      </c>
      <c r="BK734" s="47">
        <f t="shared" si="183"/>
        <v>1</v>
      </c>
      <c r="BL734" s="47">
        <f t="shared" si="184"/>
        <v>1</v>
      </c>
      <c r="BM734" s="48">
        <f ca="1">IF(ISNA($BH734),1,OFFSET(NoteCommaRef!$E$3,$BH734,0))</f>
        <v>1</v>
      </c>
      <c r="BN734" s="48">
        <f t="shared" si="185"/>
        <v>1</v>
      </c>
      <c r="BO734" s="48">
        <f t="shared" si="186"/>
        <v>1</v>
      </c>
      <c r="BP734" s="48">
        <f t="shared" si="187"/>
        <v>1</v>
      </c>
      <c r="BQ734" s="48">
        <f ca="1">IF(ISNA($BI734),1,OFFSET(NoteCommaRef!$K$3,$BI734,0))</f>
        <v>1</v>
      </c>
      <c r="BR734" s="48">
        <f ca="1">IF(ISNA($BJ734),1,OFFSET(NoteCommaRef!$K$3,$BJ734,0))</f>
        <v>1</v>
      </c>
    </row>
    <row r="735" spans="3:70" x14ac:dyDescent="0.2">
      <c r="C735" s="1" t="str">
        <f t="shared" si="202"/>
        <v/>
      </c>
      <c r="D735" s="1" t="str">
        <f t="shared" si="203"/>
        <v/>
      </c>
      <c r="E735" s="1" t="str">
        <f t="shared" si="194"/>
        <v/>
      </c>
      <c r="F735" s="32" t="str">
        <f t="shared" si="195"/>
        <v/>
      </c>
      <c r="G735" s="1" t="str">
        <f t="shared" si="196"/>
        <v/>
      </c>
      <c r="H735" s="1" t="str">
        <f t="shared" si="197"/>
        <v/>
      </c>
      <c r="I735" s="1" t="str">
        <f t="shared" si="198"/>
        <v/>
      </c>
      <c r="J735" s="1" t="str">
        <f t="shared" si="199"/>
        <v/>
      </c>
      <c r="K735" s="1" t="str">
        <f t="shared" si="200"/>
        <v/>
      </c>
      <c r="L735" s="1" t="str">
        <f ca="1">IF(COUNTBLANK($AO735),IF(COUNTBLANK($D735),"",OFFSET(ChannelSetup!$E$6,0,$D735-1)),$AO735)</f>
        <v/>
      </c>
      <c r="M735" s="1" t="str">
        <f ca="1">IF(COUNTBLANK($AP735),IF(COUNTBLANK($D735),"",OFFSET(ChannelSetup!$E$7,0,$D735-1)),$AP735)</f>
        <v/>
      </c>
      <c r="N735" s="1" t="str">
        <f ca="1">IF(COUNTBLANK($D735),"",IF(COUNTBLANK($AI735),OFFSET(ChannelSetup!$E$4,0,$D735-1),$AI735))</f>
        <v/>
      </c>
      <c r="O735" s="1" t="str">
        <f t="shared" si="201"/>
        <v/>
      </c>
      <c r="Q735" s="32">
        <f t="shared" si="204"/>
        <v>6</v>
      </c>
      <c r="R735" s="32">
        <f t="shared" si="205"/>
        <v>4</v>
      </c>
      <c r="S735" s="32">
        <f t="shared" si="206"/>
        <v>4</v>
      </c>
      <c r="T735" s="32">
        <f t="shared" si="207"/>
        <v>2</v>
      </c>
      <c r="U735" s="32">
        <f t="shared" si="208"/>
        <v>2</v>
      </c>
      <c r="V735" s="32">
        <f t="shared" si="209"/>
        <v>2</v>
      </c>
      <c r="W735" s="32">
        <f t="shared" si="210"/>
        <v>2</v>
      </c>
      <c r="X735" s="32">
        <f t="shared" si="211"/>
        <v>2</v>
      </c>
      <c r="Y735" s="32">
        <f t="shared" si="212"/>
        <v>2</v>
      </c>
      <c r="Z735" s="32">
        <f t="shared" si="213"/>
        <v>2</v>
      </c>
      <c r="AA735" s="32">
        <f t="shared" si="214"/>
        <v>2</v>
      </c>
      <c r="AB735" s="32">
        <f t="shared" si="215"/>
        <v>2</v>
      </c>
      <c r="AD735" s="64"/>
      <c r="AE735" s="51"/>
      <c r="AF735" s="51"/>
      <c r="AG735" s="61"/>
      <c r="AH735" s="62"/>
      <c r="AI735" s="61"/>
      <c r="AJ735" s="62"/>
      <c r="AK735" s="61"/>
      <c r="AL735" s="62"/>
      <c r="AM735" s="60"/>
      <c r="AN735" s="60"/>
      <c r="AO735" s="60"/>
      <c r="AP735" s="60"/>
      <c r="AQ735" s="51"/>
      <c r="AT735" s="39" t="str">
        <f t="shared" si="216"/>
        <v/>
      </c>
      <c r="AU735" s="49" t="str">
        <f t="shared" si="223"/>
        <v/>
      </c>
      <c r="AV735" s="41">
        <f t="shared" ca="1" si="188"/>
        <v>256</v>
      </c>
      <c r="AW735" s="40">
        <f t="shared" ca="1" si="182"/>
        <v>1</v>
      </c>
      <c r="AX735" s="41">
        <f t="shared" ca="1" si="217"/>
        <v>0</v>
      </c>
      <c r="AY735" s="41">
        <f t="shared" ca="1" si="218"/>
        <v>0</v>
      </c>
      <c r="AZ735" s="42">
        <f t="shared" ca="1" si="219"/>
        <v>1</v>
      </c>
      <c r="BA735" s="47" t="str">
        <f t="shared" si="220"/>
        <v/>
      </c>
      <c r="BB735" s="47" t="e">
        <f t="shared" si="221"/>
        <v>#VALUE!</v>
      </c>
      <c r="BC735" s="47">
        <f t="shared" si="189"/>
        <v>0</v>
      </c>
      <c r="BD735" s="47">
        <f t="shared" si="190"/>
        <v>0</v>
      </c>
      <c r="BE735" s="47" t="e">
        <f t="shared" si="191"/>
        <v>#VALUE!</v>
      </c>
      <c r="BF735" s="47" t="e">
        <f t="shared" si="192"/>
        <v>#VALUE!</v>
      </c>
      <c r="BG735" s="47" t="e">
        <f t="shared" si="193"/>
        <v>#VALUE!</v>
      </c>
      <c r="BH735" s="47" t="e">
        <f>MATCH($BA735,NoteCommaRef!$B$4:$B$10,0)</f>
        <v>#N/A</v>
      </c>
      <c r="BI735" s="47">
        <f>MATCH($BK735,NoteCommaRef!$H$4:$H$1000,0)</f>
        <v>11</v>
      </c>
      <c r="BJ735" s="47">
        <f>MATCH($BL735,NoteCommaRef!$H$4:$H$1000,0)</f>
        <v>11</v>
      </c>
      <c r="BK735" s="47">
        <f t="shared" si="183"/>
        <v>1</v>
      </c>
      <c r="BL735" s="47">
        <f t="shared" si="184"/>
        <v>1</v>
      </c>
      <c r="BM735" s="48">
        <f ca="1">IF(ISNA($BH735),1,OFFSET(NoteCommaRef!$E$3,$BH735,0))</f>
        <v>1</v>
      </c>
      <c r="BN735" s="48">
        <f t="shared" si="185"/>
        <v>1</v>
      </c>
      <c r="BO735" s="48">
        <f t="shared" si="186"/>
        <v>1</v>
      </c>
      <c r="BP735" s="48">
        <f t="shared" si="187"/>
        <v>1</v>
      </c>
      <c r="BQ735" s="48">
        <f ca="1">IF(ISNA($BI735),1,OFFSET(NoteCommaRef!$K$3,$BI735,0))</f>
        <v>1</v>
      </c>
      <c r="BR735" s="48">
        <f ca="1">IF(ISNA($BJ735),1,OFFSET(NoteCommaRef!$K$3,$BJ735,0))</f>
        <v>1</v>
      </c>
    </row>
    <row r="736" spans="3:70" x14ac:dyDescent="0.2">
      <c r="C736" s="1" t="str">
        <f t="shared" si="202"/>
        <v/>
      </c>
      <c r="D736" s="1" t="str">
        <f t="shared" si="203"/>
        <v/>
      </c>
      <c r="E736" s="1" t="str">
        <f t="shared" si="194"/>
        <v/>
      </c>
      <c r="F736" s="32" t="str">
        <f t="shared" si="195"/>
        <v/>
      </c>
      <c r="G736" s="1" t="str">
        <f t="shared" si="196"/>
        <v/>
      </c>
      <c r="H736" s="1" t="str">
        <f t="shared" si="197"/>
        <v/>
      </c>
      <c r="I736" s="1" t="str">
        <f t="shared" si="198"/>
        <v/>
      </c>
      <c r="J736" s="1" t="str">
        <f t="shared" si="199"/>
        <v/>
      </c>
      <c r="K736" s="1" t="str">
        <f t="shared" si="200"/>
        <v/>
      </c>
      <c r="L736" s="1" t="str">
        <f ca="1">IF(COUNTBLANK($AO736),IF(COUNTBLANK($D736),"",OFFSET(ChannelSetup!$E$6,0,$D736-1)),$AO736)</f>
        <v/>
      </c>
      <c r="M736" s="1" t="str">
        <f ca="1">IF(COUNTBLANK($AP736),IF(COUNTBLANK($D736),"",OFFSET(ChannelSetup!$E$7,0,$D736-1)),$AP736)</f>
        <v/>
      </c>
      <c r="N736" s="1" t="str">
        <f ca="1">IF(COUNTBLANK($D736),"",IF(COUNTBLANK($AI736),OFFSET(ChannelSetup!$E$4,0,$D736-1),$AI736))</f>
        <v/>
      </c>
      <c r="O736" s="1" t="str">
        <f t="shared" si="201"/>
        <v/>
      </c>
      <c r="Q736" s="32">
        <f t="shared" si="204"/>
        <v>6</v>
      </c>
      <c r="R736" s="32">
        <f t="shared" si="205"/>
        <v>4</v>
      </c>
      <c r="S736" s="32">
        <f t="shared" si="206"/>
        <v>4</v>
      </c>
      <c r="T736" s="32">
        <f t="shared" si="207"/>
        <v>2</v>
      </c>
      <c r="U736" s="32">
        <f t="shared" si="208"/>
        <v>2</v>
      </c>
      <c r="V736" s="32">
        <f t="shared" si="209"/>
        <v>2</v>
      </c>
      <c r="W736" s="32">
        <f t="shared" si="210"/>
        <v>2</v>
      </c>
      <c r="X736" s="32">
        <f t="shared" si="211"/>
        <v>2</v>
      </c>
      <c r="Y736" s="32">
        <f t="shared" si="212"/>
        <v>2</v>
      </c>
      <c r="Z736" s="32">
        <f t="shared" si="213"/>
        <v>2</v>
      </c>
      <c r="AA736" s="32">
        <f t="shared" si="214"/>
        <v>2</v>
      </c>
      <c r="AB736" s="32">
        <f t="shared" si="215"/>
        <v>2</v>
      </c>
      <c r="AD736" s="64"/>
      <c r="AE736" s="51"/>
      <c r="AF736" s="51"/>
      <c r="AG736" s="61"/>
      <c r="AH736" s="62"/>
      <c r="AI736" s="61"/>
      <c r="AJ736" s="62"/>
      <c r="AK736" s="61"/>
      <c r="AL736" s="62"/>
      <c r="AM736" s="60"/>
      <c r="AN736" s="60"/>
      <c r="AO736" s="60"/>
      <c r="AP736" s="60"/>
      <c r="AQ736" s="51"/>
      <c r="AT736" s="39" t="str">
        <f t="shared" si="216"/>
        <v/>
      </c>
      <c r="AU736" s="49" t="str">
        <f t="shared" si="223"/>
        <v/>
      </c>
      <c r="AV736" s="41">
        <f t="shared" ca="1" si="188"/>
        <v>256</v>
      </c>
      <c r="AW736" s="40">
        <f t="shared" ca="1" si="182"/>
        <v>1</v>
      </c>
      <c r="AX736" s="41">
        <f t="shared" ca="1" si="217"/>
        <v>0</v>
      </c>
      <c r="AY736" s="41">
        <f t="shared" ca="1" si="218"/>
        <v>0</v>
      </c>
      <c r="AZ736" s="42">
        <f t="shared" ca="1" si="219"/>
        <v>1</v>
      </c>
      <c r="BA736" s="47" t="str">
        <f t="shared" si="220"/>
        <v/>
      </c>
      <c r="BB736" s="47" t="e">
        <f t="shared" si="221"/>
        <v>#VALUE!</v>
      </c>
      <c r="BC736" s="47">
        <f t="shared" si="189"/>
        <v>0</v>
      </c>
      <c r="BD736" s="47">
        <f t="shared" si="190"/>
        <v>0</v>
      </c>
      <c r="BE736" s="47" t="e">
        <f t="shared" si="191"/>
        <v>#VALUE!</v>
      </c>
      <c r="BF736" s="47" t="e">
        <f t="shared" si="192"/>
        <v>#VALUE!</v>
      </c>
      <c r="BG736" s="47" t="e">
        <f t="shared" si="193"/>
        <v>#VALUE!</v>
      </c>
      <c r="BH736" s="47" t="e">
        <f>MATCH($BA736,NoteCommaRef!$B$4:$B$10,0)</f>
        <v>#N/A</v>
      </c>
      <c r="BI736" s="47">
        <f>MATCH($BK736,NoteCommaRef!$H$4:$H$1000,0)</f>
        <v>11</v>
      </c>
      <c r="BJ736" s="47">
        <f>MATCH($BL736,NoteCommaRef!$H$4:$H$1000,0)</f>
        <v>11</v>
      </c>
      <c r="BK736" s="47">
        <f t="shared" si="183"/>
        <v>1</v>
      </c>
      <c r="BL736" s="47">
        <f t="shared" si="184"/>
        <v>1</v>
      </c>
      <c r="BM736" s="48">
        <f ca="1">IF(ISNA($BH736),1,OFFSET(NoteCommaRef!$E$3,$BH736,0))</f>
        <v>1</v>
      </c>
      <c r="BN736" s="48">
        <f t="shared" si="185"/>
        <v>1</v>
      </c>
      <c r="BO736" s="48">
        <f t="shared" si="186"/>
        <v>1</v>
      </c>
      <c r="BP736" s="48">
        <f t="shared" si="187"/>
        <v>1</v>
      </c>
      <c r="BQ736" s="48">
        <f ca="1">IF(ISNA($BI736),1,OFFSET(NoteCommaRef!$K$3,$BI736,0))</f>
        <v>1</v>
      </c>
      <c r="BR736" s="48">
        <f ca="1">IF(ISNA($BJ736),1,OFFSET(NoteCommaRef!$K$3,$BJ736,0))</f>
        <v>1</v>
      </c>
    </row>
    <row r="737" spans="3:70" x14ac:dyDescent="0.2">
      <c r="C737" s="1" t="str">
        <f t="shared" si="202"/>
        <v/>
      </c>
      <c r="D737" s="1" t="str">
        <f t="shared" si="203"/>
        <v/>
      </c>
      <c r="E737" s="1" t="str">
        <f t="shared" si="194"/>
        <v/>
      </c>
      <c r="F737" s="32" t="str">
        <f t="shared" si="195"/>
        <v/>
      </c>
      <c r="G737" s="1" t="str">
        <f t="shared" si="196"/>
        <v/>
      </c>
      <c r="H737" s="1" t="str">
        <f t="shared" si="197"/>
        <v/>
      </c>
      <c r="I737" s="1" t="str">
        <f t="shared" si="198"/>
        <v/>
      </c>
      <c r="J737" s="1" t="str">
        <f t="shared" si="199"/>
        <v/>
      </c>
      <c r="K737" s="1" t="str">
        <f t="shared" si="200"/>
        <v/>
      </c>
      <c r="L737" s="1" t="str">
        <f ca="1">IF(COUNTBLANK($AO737),IF(COUNTBLANK($D737),"",OFFSET(ChannelSetup!$E$6,0,$D737-1)),$AO737)</f>
        <v/>
      </c>
      <c r="M737" s="1" t="str">
        <f ca="1">IF(COUNTBLANK($AP737),IF(COUNTBLANK($D737),"",OFFSET(ChannelSetup!$E$7,0,$D737-1)),$AP737)</f>
        <v/>
      </c>
      <c r="N737" s="1" t="str">
        <f ca="1">IF(COUNTBLANK($D737),"",IF(COUNTBLANK($AI737),OFFSET(ChannelSetup!$E$4,0,$D737-1),$AI737))</f>
        <v/>
      </c>
      <c r="O737" s="1" t="str">
        <f t="shared" si="201"/>
        <v/>
      </c>
      <c r="Q737" s="32">
        <f t="shared" si="204"/>
        <v>6</v>
      </c>
      <c r="R737" s="32">
        <f t="shared" si="205"/>
        <v>4</v>
      </c>
      <c r="S737" s="32">
        <f t="shared" si="206"/>
        <v>4</v>
      </c>
      <c r="T737" s="32">
        <f t="shared" si="207"/>
        <v>2</v>
      </c>
      <c r="U737" s="32">
        <f t="shared" si="208"/>
        <v>2</v>
      </c>
      <c r="V737" s="32">
        <f t="shared" si="209"/>
        <v>2</v>
      </c>
      <c r="W737" s="32">
        <f t="shared" si="210"/>
        <v>2</v>
      </c>
      <c r="X737" s="32">
        <f t="shared" si="211"/>
        <v>2</v>
      </c>
      <c r="Y737" s="32">
        <f t="shared" si="212"/>
        <v>2</v>
      </c>
      <c r="Z737" s="32">
        <f t="shared" si="213"/>
        <v>2</v>
      </c>
      <c r="AA737" s="32">
        <f t="shared" si="214"/>
        <v>2</v>
      </c>
      <c r="AB737" s="32">
        <f t="shared" si="215"/>
        <v>2</v>
      </c>
      <c r="AD737" s="64"/>
      <c r="AE737" s="51"/>
      <c r="AF737" s="51"/>
      <c r="AG737" s="61"/>
      <c r="AH737" s="62"/>
      <c r="AI737" s="61"/>
      <c r="AJ737" s="62"/>
      <c r="AK737" s="61"/>
      <c r="AL737" s="62"/>
      <c r="AM737" s="60"/>
      <c r="AN737" s="60"/>
      <c r="AO737" s="60"/>
      <c r="AP737" s="60"/>
      <c r="AQ737" s="51"/>
      <c r="AT737" s="39" t="str">
        <f t="shared" si="216"/>
        <v/>
      </c>
      <c r="AU737" s="49" t="str">
        <f t="shared" si="223"/>
        <v/>
      </c>
      <c r="AV737" s="41">
        <f t="shared" ca="1" si="188"/>
        <v>256</v>
      </c>
      <c r="AW737" s="40">
        <f t="shared" ca="1" si="182"/>
        <v>1</v>
      </c>
      <c r="AX737" s="41">
        <f t="shared" ca="1" si="217"/>
        <v>0</v>
      </c>
      <c r="AY737" s="41">
        <f t="shared" ca="1" si="218"/>
        <v>0</v>
      </c>
      <c r="AZ737" s="42">
        <f t="shared" ca="1" si="219"/>
        <v>1</v>
      </c>
      <c r="BA737" s="47" t="str">
        <f t="shared" si="220"/>
        <v/>
      </c>
      <c r="BB737" s="47" t="e">
        <f t="shared" si="221"/>
        <v>#VALUE!</v>
      </c>
      <c r="BC737" s="47">
        <f t="shared" si="189"/>
        <v>0</v>
      </c>
      <c r="BD737" s="47">
        <f t="shared" si="190"/>
        <v>0</v>
      </c>
      <c r="BE737" s="47" t="e">
        <f t="shared" si="191"/>
        <v>#VALUE!</v>
      </c>
      <c r="BF737" s="47" t="e">
        <f t="shared" si="192"/>
        <v>#VALUE!</v>
      </c>
      <c r="BG737" s="47" t="e">
        <f t="shared" si="193"/>
        <v>#VALUE!</v>
      </c>
      <c r="BH737" s="47" t="e">
        <f>MATCH($BA737,NoteCommaRef!$B$4:$B$10,0)</f>
        <v>#N/A</v>
      </c>
      <c r="BI737" s="47">
        <f>MATCH($BK737,NoteCommaRef!$H$4:$H$1000,0)</f>
        <v>11</v>
      </c>
      <c r="BJ737" s="47">
        <f>MATCH($BL737,NoteCommaRef!$H$4:$H$1000,0)</f>
        <v>11</v>
      </c>
      <c r="BK737" s="47">
        <f t="shared" si="183"/>
        <v>1</v>
      </c>
      <c r="BL737" s="47">
        <f t="shared" si="184"/>
        <v>1</v>
      </c>
      <c r="BM737" s="48">
        <f ca="1">IF(ISNA($BH737),1,OFFSET(NoteCommaRef!$E$3,$BH737,0))</f>
        <v>1</v>
      </c>
      <c r="BN737" s="48">
        <f t="shared" si="185"/>
        <v>1</v>
      </c>
      <c r="BO737" s="48">
        <f t="shared" si="186"/>
        <v>1</v>
      </c>
      <c r="BP737" s="48">
        <f t="shared" si="187"/>
        <v>1</v>
      </c>
      <c r="BQ737" s="48">
        <f ca="1">IF(ISNA($BI737),1,OFFSET(NoteCommaRef!$K$3,$BI737,0))</f>
        <v>1</v>
      </c>
      <c r="BR737" s="48">
        <f ca="1">IF(ISNA($BJ737),1,OFFSET(NoteCommaRef!$K$3,$BJ737,0))</f>
        <v>1</v>
      </c>
    </row>
    <row r="738" spans="3:70" x14ac:dyDescent="0.2">
      <c r="C738" s="1" t="str">
        <f t="shared" si="202"/>
        <v/>
      </c>
      <c r="D738" s="1" t="str">
        <f t="shared" si="203"/>
        <v/>
      </c>
      <c r="E738" s="1" t="str">
        <f t="shared" si="194"/>
        <v/>
      </c>
      <c r="F738" s="32" t="str">
        <f t="shared" si="195"/>
        <v/>
      </c>
      <c r="G738" s="1" t="str">
        <f t="shared" si="196"/>
        <v/>
      </c>
      <c r="H738" s="1" t="str">
        <f t="shared" si="197"/>
        <v/>
      </c>
      <c r="I738" s="1" t="str">
        <f t="shared" si="198"/>
        <v/>
      </c>
      <c r="J738" s="1" t="str">
        <f t="shared" si="199"/>
        <v/>
      </c>
      <c r="K738" s="1" t="str">
        <f t="shared" si="200"/>
        <v/>
      </c>
      <c r="L738" s="1" t="str">
        <f ca="1">IF(COUNTBLANK($AO738),IF(COUNTBLANK($D738),"",OFFSET(ChannelSetup!$E$6,0,$D738-1)),$AO738)</f>
        <v/>
      </c>
      <c r="M738" s="1" t="str">
        <f ca="1">IF(COUNTBLANK($AP738),IF(COUNTBLANK($D738),"",OFFSET(ChannelSetup!$E$7,0,$D738-1)),$AP738)</f>
        <v/>
      </c>
      <c r="N738" s="1" t="str">
        <f ca="1">IF(COUNTBLANK($D738),"",IF(COUNTBLANK($AI738),OFFSET(ChannelSetup!$E$4,0,$D738-1),$AI738))</f>
        <v/>
      </c>
      <c r="O738" s="1" t="str">
        <f t="shared" si="201"/>
        <v/>
      </c>
      <c r="Q738" s="32">
        <f t="shared" si="204"/>
        <v>6</v>
      </c>
      <c r="R738" s="32">
        <f t="shared" si="205"/>
        <v>4</v>
      </c>
      <c r="S738" s="32">
        <f t="shared" si="206"/>
        <v>4</v>
      </c>
      <c r="T738" s="32">
        <f t="shared" si="207"/>
        <v>2</v>
      </c>
      <c r="U738" s="32">
        <f t="shared" si="208"/>
        <v>2</v>
      </c>
      <c r="V738" s="32">
        <f t="shared" si="209"/>
        <v>2</v>
      </c>
      <c r="W738" s="32">
        <f t="shared" si="210"/>
        <v>2</v>
      </c>
      <c r="X738" s="32">
        <f t="shared" si="211"/>
        <v>2</v>
      </c>
      <c r="Y738" s="32">
        <f t="shared" si="212"/>
        <v>2</v>
      </c>
      <c r="Z738" s="32">
        <f t="shared" si="213"/>
        <v>2</v>
      </c>
      <c r="AA738" s="32">
        <f t="shared" si="214"/>
        <v>2</v>
      </c>
      <c r="AB738" s="32">
        <f t="shared" si="215"/>
        <v>2</v>
      </c>
      <c r="AD738" s="64"/>
      <c r="AE738" s="51"/>
      <c r="AF738" s="51"/>
      <c r="AG738" s="61"/>
      <c r="AH738" s="62"/>
      <c r="AI738" s="61"/>
      <c r="AJ738" s="62"/>
      <c r="AK738" s="61"/>
      <c r="AL738" s="62"/>
      <c r="AM738" s="60"/>
      <c r="AN738" s="60"/>
      <c r="AO738" s="60"/>
      <c r="AP738" s="60"/>
      <c r="AQ738" s="51"/>
      <c r="AT738" s="39" t="str">
        <f t="shared" si="216"/>
        <v/>
      </c>
      <c r="AU738" s="49" t="str">
        <f t="shared" si="223"/>
        <v/>
      </c>
      <c r="AV738" s="41">
        <f t="shared" ca="1" si="188"/>
        <v>256</v>
      </c>
      <c r="AW738" s="40">
        <f t="shared" ca="1" si="182"/>
        <v>1</v>
      </c>
      <c r="AX738" s="41">
        <f t="shared" ca="1" si="217"/>
        <v>0</v>
      </c>
      <c r="AY738" s="41">
        <f t="shared" ca="1" si="218"/>
        <v>0</v>
      </c>
      <c r="AZ738" s="42">
        <f t="shared" ca="1" si="219"/>
        <v>1</v>
      </c>
      <c r="BA738" s="47" t="str">
        <f t="shared" si="220"/>
        <v/>
      </c>
      <c r="BB738" s="47" t="e">
        <f t="shared" si="221"/>
        <v>#VALUE!</v>
      </c>
      <c r="BC738" s="47">
        <f t="shared" si="189"/>
        <v>0</v>
      </c>
      <c r="BD738" s="47">
        <f t="shared" si="190"/>
        <v>0</v>
      </c>
      <c r="BE738" s="47" t="e">
        <f t="shared" si="191"/>
        <v>#VALUE!</v>
      </c>
      <c r="BF738" s="47" t="e">
        <f t="shared" si="192"/>
        <v>#VALUE!</v>
      </c>
      <c r="BG738" s="47" t="e">
        <f t="shared" si="193"/>
        <v>#VALUE!</v>
      </c>
      <c r="BH738" s="47" t="e">
        <f>MATCH($BA738,NoteCommaRef!$B$4:$B$10,0)</f>
        <v>#N/A</v>
      </c>
      <c r="BI738" s="47">
        <f>MATCH($BK738,NoteCommaRef!$H$4:$H$1000,0)</f>
        <v>11</v>
      </c>
      <c r="BJ738" s="47">
        <f>MATCH($BL738,NoteCommaRef!$H$4:$H$1000,0)</f>
        <v>11</v>
      </c>
      <c r="BK738" s="47">
        <f t="shared" si="183"/>
        <v>1</v>
      </c>
      <c r="BL738" s="47">
        <f t="shared" si="184"/>
        <v>1</v>
      </c>
      <c r="BM738" s="48">
        <f ca="1">IF(ISNA($BH738),1,OFFSET(NoteCommaRef!$E$3,$BH738,0))</f>
        <v>1</v>
      </c>
      <c r="BN738" s="48">
        <f t="shared" si="185"/>
        <v>1</v>
      </c>
      <c r="BO738" s="48">
        <f t="shared" si="186"/>
        <v>1</v>
      </c>
      <c r="BP738" s="48">
        <f t="shared" si="187"/>
        <v>1</v>
      </c>
      <c r="BQ738" s="48">
        <f ca="1">IF(ISNA($BI738),1,OFFSET(NoteCommaRef!$K$3,$BI738,0))</f>
        <v>1</v>
      </c>
      <c r="BR738" s="48">
        <f ca="1">IF(ISNA($BJ738),1,OFFSET(NoteCommaRef!$K$3,$BJ738,0))</f>
        <v>1</v>
      </c>
    </row>
    <row r="739" spans="3:70" x14ac:dyDescent="0.2">
      <c r="C739" s="1" t="str">
        <f t="shared" si="202"/>
        <v/>
      </c>
      <c r="D739" s="1" t="str">
        <f t="shared" si="203"/>
        <v/>
      </c>
      <c r="E739" s="1" t="str">
        <f t="shared" si="194"/>
        <v/>
      </c>
      <c r="F739" s="32" t="str">
        <f t="shared" si="195"/>
        <v/>
      </c>
      <c r="G739" s="1" t="str">
        <f t="shared" si="196"/>
        <v/>
      </c>
      <c r="H739" s="1" t="str">
        <f t="shared" si="197"/>
        <v/>
      </c>
      <c r="I739" s="1" t="str">
        <f t="shared" si="198"/>
        <v/>
      </c>
      <c r="J739" s="1" t="str">
        <f t="shared" si="199"/>
        <v/>
      </c>
      <c r="K739" s="1" t="str">
        <f t="shared" si="200"/>
        <v/>
      </c>
      <c r="L739" s="1" t="str">
        <f ca="1">IF(COUNTBLANK($AO739),IF(COUNTBLANK($D739),"",OFFSET(ChannelSetup!$E$6,0,$D739-1)),$AO739)</f>
        <v/>
      </c>
      <c r="M739" s="1" t="str">
        <f ca="1">IF(COUNTBLANK($AP739),IF(COUNTBLANK($D739),"",OFFSET(ChannelSetup!$E$7,0,$D739-1)),$AP739)</f>
        <v/>
      </c>
      <c r="N739" s="1" t="str">
        <f ca="1">IF(COUNTBLANK($D739),"",IF(COUNTBLANK($AI739),OFFSET(ChannelSetup!$E$4,0,$D739-1),$AI739))</f>
        <v/>
      </c>
      <c r="O739" s="1" t="str">
        <f t="shared" si="201"/>
        <v/>
      </c>
      <c r="Q739" s="32">
        <f t="shared" si="204"/>
        <v>6</v>
      </c>
      <c r="R739" s="32">
        <f t="shared" si="205"/>
        <v>4</v>
      </c>
      <c r="S739" s="32">
        <f t="shared" si="206"/>
        <v>4</v>
      </c>
      <c r="T739" s="32">
        <f t="shared" si="207"/>
        <v>2</v>
      </c>
      <c r="U739" s="32">
        <f t="shared" si="208"/>
        <v>2</v>
      </c>
      <c r="V739" s="32">
        <f t="shared" si="209"/>
        <v>2</v>
      </c>
      <c r="W739" s="32">
        <f t="shared" si="210"/>
        <v>2</v>
      </c>
      <c r="X739" s="32">
        <f t="shared" si="211"/>
        <v>2</v>
      </c>
      <c r="Y739" s="32">
        <f t="shared" si="212"/>
        <v>2</v>
      </c>
      <c r="Z739" s="32">
        <f t="shared" si="213"/>
        <v>2</v>
      </c>
      <c r="AA739" s="32">
        <f t="shared" si="214"/>
        <v>2</v>
      </c>
      <c r="AB739" s="32">
        <f t="shared" si="215"/>
        <v>2</v>
      </c>
      <c r="AD739" s="64"/>
      <c r="AE739" s="51"/>
      <c r="AF739" s="51"/>
      <c r="AG739" s="61"/>
      <c r="AH739" s="62"/>
      <c r="AI739" s="61"/>
      <c r="AJ739" s="62"/>
      <c r="AK739" s="61"/>
      <c r="AL739" s="62"/>
      <c r="AM739" s="60"/>
      <c r="AN739" s="60"/>
      <c r="AO739" s="60"/>
      <c r="AP739" s="60"/>
      <c r="AQ739" s="51"/>
      <c r="AT739" s="39" t="str">
        <f t="shared" si="216"/>
        <v/>
      </c>
      <c r="AU739" s="49" t="str">
        <f t="shared" si="223"/>
        <v/>
      </c>
      <c r="AV739" s="41">
        <f t="shared" ca="1" si="188"/>
        <v>256</v>
      </c>
      <c r="AW739" s="40">
        <f t="shared" ca="1" si="182"/>
        <v>1</v>
      </c>
      <c r="AX739" s="41">
        <f t="shared" ca="1" si="217"/>
        <v>0</v>
      </c>
      <c r="AY739" s="41">
        <f t="shared" ca="1" si="218"/>
        <v>0</v>
      </c>
      <c r="AZ739" s="42">
        <f t="shared" ca="1" si="219"/>
        <v>1</v>
      </c>
      <c r="BA739" s="47" t="str">
        <f t="shared" si="220"/>
        <v/>
      </c>
      <c r="BB739" s="47" t="e">
        <f t="shared" si="221"/>
        <v>#VALUE!</v>
      </c>
      <c r="BC739" s="47">
        <f t="shared" si="189"/>
        <v>0</v>
      </c>
      <c r="BD739" s="47">
        <f t="shared" si="190"/>
        <v>0</v>
      </c>
      <c r="BE739" s="47" t="e">
        <f t="shared" si="191"/>
        <v>#VALUE!</v>
      </c>
      <c r="BF739" s="47" t="e">
        <f t="shared" si="192"/>
        <v>#VALUE!</v>
      </c>
      <c r="BG739" s="47" t="e">
        <f t="shared" si="193"/>
        <v>#VALUE!</v>
      </c>
      <c r="BH739" s="47" t="e">
        <f>MATCH($BA739,NoteCommaRef!$B$4:$B$10,0)</f>
        <v>#N/A</v>
      </c>
      <c r="BI739" s="47">
        <f>MATCH($BK739,NoteCommaRef!$H$4:$H$1000,0)</f>
        <v>11</v>
      </c>
      <c r="BJ739" s="47">
        <f>MATCH($BL739,NoteCommaRef!$H$4:$H$1000,0)</f>
        <v>11</v>
      </c>
      <c r="BK739" s="47">
        <f t="shared" si="183"/>
        <v>1</v>
      </c>
      <c r="BL739" s="47">
        <f t="shared" si="184"/>
        <v>1</v>
      </c>
      <c r="BM739" s="48">
        <f ca="1">IF(ISNA($BH739),1,OFFSET(NoteCommaRef!$E$3,$BH739,0))</f>
        <v>1</v>
      </c>
      <c r="BN739" s="48">
        <f t="shared" si="185"/>
        <v>1</v>
      </c>
      <c r="BO739" s="48">
        <f t="shared" si="186"/>
        <v>1</v>
      </c>
      <c r="BP739" s="48">
        <f t="shared" si="187"/>
        <v>1</v>
      </c>
      <c r="BQ739" s="48">
        <f ca="1">IF(ISNA($BI739),1,OFFSET(NoteCommaRef!$K$3,$BI739,0))</f>
        <v>1</v>
      </c>
      <c r="BR739" s="48">
        <f ca="1">IF(ISNA($BJ739),1,OFFSET(NoteCommaRef!$K$3,$BJ739,0))</f>
        <v>1</v>
      </c>
    </row>
    <row r="740" spans="3:70" x14ac:dyDescent="0.2">
      <c r="C740" s="1" t="str">
        <f t="shared" si="202"/>
        <v/>
      </c>
      <c r="D740" s="1" t="str">
        <f t="shared" si="203"/>
        <v/>
      </c>
      <c r="E740" s="1" t="str">
        <f t="shared" si="194"/>
        <v/>
      </c>
      <c r="F740" s="32" t="str">
        <f t="shared" si="195"/>
        <v/>
      </c>
      <c r="G740" s="1" t="str">
        <f t="shared" si="196"/>
        <v/>
      </c>
      <c r="H740" s="1" t="str">
        <f t="shared" si="197"/>
        <v/>
      </c>
      <c r="I740" s="1" t="str">
        <f t="shared" si="198"/>
        <v/>
      </c>
      <c r="J740" s="1" t="str">
        <f t="shared" si="199"/>
        <v/>
      </c>
      <c r="K740" s="1" t="str">
        <f t="shared" si="200"/>
        <v/>
      </c>
      <c r="L740" s="1" t="str">
        <f ca="1">IF(COUNTBLANK($AO740),IF(COUNTBLANK($D740),"",OFFSET(ChannelSetup!$E$6,0,$D740-1)),$AO740)</f>
        <v/>
      </c>
      <c r="M740" s="1" t="str">
        <f ca="1">IF(COUNTBLANK($AP740),IF(COUNTBLANK($D740),"",OFFSET(ChannelSetup!$E$7,0,$D740-1)),$AP740)</f>
        <v/>
      </c>
      <c r="N740" s="1" t="str">
        <f ca="1">IF(COUNTBLANK($D740),"",IF(COUNTBLANK($AI740),OFFSET(ChannelSetup!$E$4,0,$D740-1),$AI740))</f>
        <v/>
      </c>
      <c r="O740" s="1" t="str">
        <f t="shared" si="201"/>
        <v/>
      </c>
      <c r="Q740" s="32">
        <f t="shared" si="204"/>
        <v>6</v>
      </c>
      <c r="R740" s="32">
        <f t="shared" si="205"/>
        <v>4</v>
      </c>
      <c r="S740" s="32">
        <f t="shared" si="206"/>
        <v>4</v>
      </c>
      <c r="T740" s="32">
        <f t="shared" si="207"/>
        <v>2</v>
      </c>
      <c r="U740" s="32">
        <f t="shared" si="208"/>
        <v>2</v>
      </c>
      <c r="V740" s="32">
        <f t="shared" si="209"/>
        <v>2</v>
      </c>
      <c r="W740" s="32">
        <f t="shared" si="210"/>
        <v>2</v>
      </c>
      <c r="X740" s="32">
        <f t="shared" si="211"/>
        <v>2</v>
      </c>
      <c r="Y740" s="32">
        <f t="shared" si="212"/>
        <v>2</v>
      </c>
      <c r="Z740" s="32">
        <f t="shared" si="213"/>
        <v>2</v>
      </c>
      <c r="AA740" s="32">
        <f t="shared" si="214"/>
        <v>2</v>
      </c>
      <c r="AB740" s="32">
        <f t="shared" si="215"/>
        <v>2</v>
      </c>
      <c r="AD740" s="64"/>
      <c r="AE740" s="51"/>
      <c r="AF740" s="51"/>
      <c r="AG740" s="61"/>
      <c r="AH740" s="62"/>
      <c r="AI740" s="61"/>
      <c r="AJ740" s="62"/>
      <c r="AK740" s="61"/>
      <c r="AL740" s="62"/>
      <c r="AM740" s="60"/>
      <c r="AN740" s="60"/>
      <c r="AO740" s="60"/>
      <c r="AP740" s="60"/>
      <c r="AQ740" s="51"/>
      <c r="AT740" s="39" t="str">
        <f t="shared" si="216"/>
        <v/>
      </c>
      <c r="AU740" s="49" t="str">
        <f t="shared" si="223"/>
        <v/>
      </c>
      <c r="AV740" s="41">
        <f t="shared" ca="1" si="188"/>
        <v>256</v>
      </c>
      <c r="AW740" s="40">
        <f t="shared" ca="1" si="182"/>
        <v>1</v>
      </c>
      <c r="AX740" s="41">
        <f t="shared" ca="1" si="217"/>
        <v>0</v>
      </c>
      <c r="AY740" s="41">
        <f t="shared" ca="1" si="218"/>
        <v>0</v>
      </c>
      <c r="AZ740" s="42">
        <f t="shared" ca="1" si="219"/>
        <v>1</v>
      </c>
      <c r="BA740" s="47" t="str">
        <f t="shared" si="220"/>
        <v/>
      </c>
      <c r="BB740" s="47" t="e">
        <f t="shared" si="221"/>
        <v>#VALUE!</v>
      </c>
      <c r="BC740" s="47">
        <f t="shared" si="189"/>
        <v>0</v>
      </c>
      <c r="BD740" s="47">
        <f t="shared" si="190"/>
        <v>0</v>
      </c>
      <c r="BE740" s="47" t="e">
        <f t="shared" si="191"/>
        <v>#VALUE!</v>
      </c>
      <c r="BF740" s="47" t="e">
        <f t="shared" si="192"/>
        <v>#VALUE!</v>
      </c>
      <c r="BG740" s="47" t="e">
        <f t="shared" si="193"/>
        <v>#VALUE!</v>
      </c>
      <c r="BH740" s="47" t="e">
        <f>MATCH($BA740,NoteCommaRef!$B$4:$B$10,0)</f>
        <v>#N/A</v>
      </c>
      <c r="BI740" s="47">
        <f>MATCH($BK740,NoteCommaRef!$H$4:$H$1000,0)</f>
        <v>11</v>
      </c>
      <c r="BJ740" s="47">
        <f>MATCH($BL740,NoteCommaRef!$H$4:$H$1000,0)</f>
        <v>11</v>
      </c>
      <c r="BK740" s="47">
        <f t="shared" si="183"/>
        <v>1</v>
      </c>
      <c r="BL740" s="47">
        <f t="shared" si="184"/>
        <v>1</v>
      </c>
      <c r="BM740" s="48">
        <f ca="1">IF(ISNA($BH740),1,OFFSET(NoteCommaRef!$E$3,$BH740,0))</f>
        <v>1</v>
      </c>
      <c r="BN740" s="48">
        <f t="shared" si="185"/>
        <v>1</v>
      </c>
      <c r="BO740" s="48">
        <f t="shared" si="186"/>
        <v>1</v>
      </c>
      <c r="BP740" s="48">
        <f t="shared" si="187"/>
        <v>1</v>
      </c>
      <c r="BQ740" s="48">
        <f ca="1">IF(ISNA($BI740),1,OFFSET(NoteCommaRef!$K$3,$BI740,0))</f>
        <v>1</v>
      </c>
      <c r="BR740" s="48">
        <f ca="1">IF(ISNA($BJ740),1,OFFSET(NoteCommaRef!$K$3,$BJ740,0))</f>
        <v>1</v>
      </c>
    </row>
    <row r="741" spans="3:70" x14ac:dyDescent="0.2">
      <c r="C741" s="1" t="str">
        <f t="shared" si="202"/>
        <v/>
      </c>
      <c r="D741" s="1" t="str">
        <f t="shared" si="203"/>
        <v/>
      </c>
      <c r="E741" s="1" t="str">
        <f t="shared" si="194"/>
        <v/>
      </c>
      <c r="F741" s="32" t="str">
        <f t="shared" si="195"/>
        <v/>
      </c>
      <c r="G741" s="1" t="str">
        <f t="shared" si="196"/>
        <v/>
      </c>
      <c r="H741" s="1" t="str">
        <f t="shared" si="197"/>
        <v/>
      </c>
      <c r="I741" s="1" t="str">
        <f t="shared" si="198"/>
        <v/>
      </c>
      <c r="J741" s="1" t="str">
        <f t="shared" si="199"/>
        <v/>
      </c>
      <c r="K741" s="1" t="str">
        <f t="shared" si="200"/>
        <v/>
      </c>
      <c r="L741" s="1" t="str">
        <f ca="1">IF(COUNTBLANK($AO741),IF(COUNTBLANK($D741),"",OFFSET(ChannelSetup!$E$6,0,$D741-1)),$AO741)</f>
        <v/>
      </c>
      <c r="M741" s="1" t="str">
        <f ca="1">IF(COUNTBLANK($AP741),IF(COUNTBLANK($D741),"",OFFSET(ChannelSetup!$E$7,0,$D741-1)),$AP741)</f>
        <v/>
      </c>
      <c r="N741" s="1" t="str">
        <f ca="1">IF(COUNTBLANK($D741),"",IF(COUNTBLANK($AI741),OFFSET(ChannelSetup!$E$4,0,$D741-1),$AI741))</f>
        <v/>
      </c>
      <c r="O741" s="1" t="str">
        <f t="shared" si="201"/>
        <v/>
      </c>
      <c r="Q741" s="32">
        <f t="shared" si="204"/>
        <v>6</v>
      </c>
      <c r="R741" s="32">
        <f t="shared" si="205"/>
        <v>4</v>
      </c>
      <c r="S741" s="32">
        <f t="shared" si="206"/>
        <v>4</v>
      </c>
      <c r="T741" s="32">
        <f t="shared" si="207"/>
        <v>2</v>
      </c>
      <c r="U741" s="32">
        <f t="shared" si="208"/>
        <v>2</v>
      </c>
      <c r="V741" s="32">
        <f t="shared" si="209"/>
        <v>2</v>
      </c>
      <c r="W741" s="32">
        <f t="shared" si="210"/>
        <v>2</v>
      </c>
      <c r="X741" s="32">
        <f t="shared" si="211"/>
        <v>2</v>
      </c>
      <c r="Y741" s="32">
        <f t="shared" si="212"/>
        <v>2</v>
      </c>
      <c r="Z741" s="32">
        <f t="shared" si="213"/>
        <v>2</v>
      </c>
      <c r="AA741" s="32">
        <f t="shared" si="214"/>
        <v>2</v>
      </c>
      <c r="AB741" s="32">
        <f t="shared" si="215"/>
        <v>2</v>
      </c>
      <c r="AD741" s="64"/>
      <c r="AE741" s="51"/>
      <c r="AF741" s="51"/>
      <c r="AG741" s="61"/>
      <c r="AH741" s="62"/>
      <c r="AI741" s="61"/>
      <c r="AJ741" s="62"/>
      <c r="AK741" s="61"/>
      <c r="AL741" s="62"/>
      <c r="AM741" s="60"/>
      <c r="AN741" s="60"/>
      <c r="AO741" s="60"/>
      <c r="AP741" s="60"/>
      <c r="AQ741" s="51"/>
      <c r="AT741" s="39" t="str">
        <f t="shared" si="216"/>
        <v/>
      </c>
      <c r="AU741" s="49" t="str">
        <f t="shared" si="223"/>
        <v/>
      </c>
      <c r="AV741" s="41">
        <f t="shared" ca="1" si="188"/>
        <v>256</v>
      </c>
      <c r="AW741" s="40">
        <f t="shared" ref="AW741:AW804" ca="1" si="226">$BM741*$BN741*$BO741*$BP741*$BQ741/$BR741</f>
        <v>1</v>
      </c>
      <c r="AX741" s="41">
        <f t="shared" ca="1" si="217"/>
        <v>0</v>
      </c>
      <c r="AY741" s="41">
        <f t="shared" ca="1" si="218"/>
        <v>0</v>
      </c>
      <c r="AZ741" s="42">
        <f t="shared" ca="1" si="219"/>
        <v>1</v>
      </c>
      <c r="BA741" s="47" t="str">
        <f t="shared" si="220"/>
        <v/>
      </c>
      <c r="BB741" s="47" t="e">
        <f t="shared" si="221"/>
        <v>#VALUE!</v>
      </c>
      <c r="BC741" s="47">
        <f t="shared" si="189"/>
        <v>0</v>
      </c>
      <c r="BD741" s="47">
        <f t="shared" si="190"/>
        <v>0</v>
      </c>
      <c r="BE741" s="47" t="e">
        <f t="shared" si="191"/>
        <v>#VALUE!</v>
      </c>
      <c r="BF741" s="47" t="e">
        <f t="shared" si="192"/>
        <v>#VALUE!</v>
      </c>
      <c r="BG741" s="47" t="e">
        <f t="shared" si="193"/>
        <v>#VALUE!</v>
      </c>
      <c r="BH741" s="47" t="e">
        <f>MATCH($BA741,NoteCommaRef!$B$4:$B$10,0)</f>
        <v>#N/A</v>
      </c>
      <c r="BI741" s="47">
        <f>MATCH($BK741,NoteCommaRef!$H$4:$H$1000,0)</f>
        <v>11</v>
      </c>
      <c r="BJ741" s="47">
        <f>MATCH($BL741,NoteCommaRef!$H$4:$H$1000,0)</f>
        <v>11</v>
      </c>
      <c r="BK741" s="47">
        <f t="shared" ref="BK741:BK804" si="227">IF(ISERR($BE741),1,IF(ISERR($BF741),IF(ISERR($BG741),1,MID($AU741,$BE741+1,$BG741-$BE741-1)),MID($AU741,$BE741+1,$BF741-$BE741-1)))*1</f>
        <v>1</v>
      </c>
      <c r="BL741" s="47">
        <f t="shared" ref="BL741:BL804" si="228">IF(ISERR($BE741),1,IF(ISERR($BF741),1,MID($AU741,$BF741+1,$BG741-$BF741-1)))*1</f>
        <v>1</v>
      </c>
      <c r="BM741" s="48">
        <f ca="1">IF(ISNA($BH741),1,OFFSET(NoteCommaRef!$E$3,$BH741,0))</f>
        <v>1</v>
      </c>
      <c r="BN741" s="48">
        <f t="shared" ref="BN741:BN804" si="229">IF(ISERR($BB741),1,2^$BB741)</f>
        <v>1</v>
      </c>
      <c r="BO741" s="48">
        <f t="shared" ref="BO741:BO804" si="230">(2187/2048)^$BC741</f>
        <v>1</v>
      </c>
      <c r="BP741" s="48">
        <f t="shared" ref="BP741:BP804" si="231">(80/81)^$BD741</f>
        <v>1</v>
      </c>
      <c r="BQ741" s="48">
        <f ca="1">IF(ISNA($BI741),1,OFFSET(NoteCommaRef!$K$3,$BI741,0))</f>
        <v>1</v>
      </c>
      <c r="BR741" s="48">
        <f ca="1">IF(ISNA($BJ741),1,OFFSET(NoteCommaRef!$K$3,$BJ741,0))</f>
        <v>1</v>
      </c>
    </row>
    <row r="742" spans="3:70" x14ac:dyDescent="0.2">
      <c r="C742" s="1" t="str">
        <f t="shared" si="202"/>
        <v/>
      </c>
      <c r="D742" s="1" t="str">
        <f t="shared" si="203"/>
        <v/>
      </c>
      <c r="E742" s="1" t="str">
        <f t="shared" si="194"/>
        <v/>
      </c>
      <c r="F742" s="32" t="str">
        <f t="shared" si="195"/>
        <v/>
      </c>
      <c r="G742" s="1" t="str">
        <f t="shared" si="196"/>
        <v/>
      </c>
      <c r="H742" s="1" t="str">
        <f t="shared" si="197"/>
        <v/>
      </c>
      <c r="I742" s="1" t="str">
        <f t="shared" si="198"/>
        <v/>
      </c>
      <c r="J742" s="1" t="str">
        <f t="shared" si="199"/>
        <v/>
      </c>
      <c r="K742" s="1" t="str">
        <f t="shared" si="200"/>
        <v/>
      </c>
      <c r="L742" s="1" t="str">
        <f ca="1">IF(COUNTBLANK($AO742),IF(COUNTBLANK($D742),"",OFFSET(ChannelSetup!$E$6,0,$D742-1)),$AO742)</f>
        <v/>
      </c>
      <c r="M742" s="1" t="str">
        <f ca="1">IF(COUNTBLANK($AP742),IF(COUNTBLANK($D742),"",OFFSET(ChannelSetup!$E$7,0,$D742-1)),$AP742)</f>
        <v/>
      </c>
      <c r="N742" s="1" t="str">
        <f ca="1">IF(COUNTBLANK($D742),"",IF(COUNTBLANK($AI742),OFFSET(ChannelSetup!$E$4,0,$D742-1),$AI742))</f>
        <v/>
      </c>
      <c r="O742" s="1" t="str">
        <f t="shared" si="201"/>
        <v/>
      </c>
      <c r="Q742" s="32">
        <f t="shared" si="204"/>
        <v>6</v>
      </c>
      <c r="R742" s="32">
        <f t="shared" si="205"/>
        <v>4</v>
      </c>
      <c r="S742" s="32">
        <f t="shared" si="206"/>
        <v>4</v>
      </c>
      <c r="T742" s="32">
        <f t="shared" si="207"/>
        <v>2</v>
      </c>
      <c r="U742" s="32">
        <f t="shared" si="208"/>
        <v>2</v>
      </c>
      <c r="V742" s="32">
        <f t="shared" si="209"/>
        <v>2</v>
      </c>
      <c r="W742" s="32">
        <f t="shared" si="210"/>
        <v>2</v>
      </c>
      <c r="X742" s="32">
        <f t="shared" si="211"/>
        <v>2</v>
      </c>
      <c r="Y742" s="32">
        <f t="shared" si="212"/>
        <v>2</v>
      </c>
      <c r="Z742" s="32">
        <f t="shared" si="213"/>
        <v>2</v>
      </c>
      <c r="AA742" s="32">
        <f t="shared" si="214"/>
        <v>2</v>
      </c>
      <c r="AB742" s="32">
        <f t="shared" si="215"/>
        <v>2</v>
      </c>
      <c r="AD742" s="64"/>
      <c r="AE742" s="51"/>
      <c r="AF742" s="51"/>
      <c r="AG742" s="61"/>
      <c r="AH742" s="62"/>
      <c r="AI742" s="61"/>
      <c r="AJ742" s="62"/>
      <c r="AK742" s="61"/>
      <c r="AL742" s="62"/>
      <c r="AM742" s="60"/>
      <c r="AN742" s="60"/>
      <c r="AO742" s="60"/>
      <c r="AP742" s="60"/>
      <c r="AQ742" s="51"/>
      <c r="AT742" s="39" t="str">
        <f t="shared" si="216"/>
        <v/>
      </c>
      <c r="AU742" s="49" t="str">
        <f t="shared" si="223"/>
        <v/>
      </c>
      <c r="AV742" s="41">
        <f t="shared" ca="1" si="188"/>
        <v>256</v>
      </c>
      <c r="AW742" s="40">
        <f t="shared" ca="1" si="226"/>
        <v>1</v>
      </c>
      <c r="AX742" s="41">
        <f t="shared" ca="1" si="217"/>
        <v>0</v>
      </c>
      <c r="AY742" s="41">
        <f t="shared" ca="1" si="218"/>
        <v>0</v>
      </c>
      <c r="AZ742" s="42">
        <f t="shared" ca="1" si="219"/>
        <v>1</v>
      </c>
      <c r="BA742" s="47" t="str">
        <f t="shared" si="220"/>
        <v/>
      </c>
      <c r="BB742" s="47" t="e">
        <f t="shared" si="221"/>
        <v>#VALUE!</v>
      </c>
      <c r="BC742" s="47">
        <f t="shared" si="189"/>
        <v>0</v>
      </c>
      <c r="BD742" s="47">
        <f t="shared" si="190"/>
        <v>0</v>
      </c>
      <c r="BE742" s="47" t="e">
        <f t="shared" si="191"/>
        <v>#VALUE!</v>
      </c>
      <c r="BF742" s="47" t="e">
        <f t="shared" si="192"/>
        <v>#VALUE!</v>
      </c>
      <c r="BG742" s="47" t="e">
        <f t="shared" si="193"/>
        <v>#VALUE!</v>
      </c>
      <c r="BH742" s="47" t="e">
        <f>MATCH($BA742,NoteCommaRef!$B$4:$B$10,0)</f>
        <v>#N/A</v>
      </c>
      <c r="BI742" s="47">
        <f>MATCH($BK742,NoteCommaRef!$H$4:$H$1000,0)</f>
        <v>11</v>
      </c>
      <c r="BJ742" s="47">
        <f>MATCH($BL742,NoteCommaRef!$H$4:$H$1000,0)</f>
        <v>11</v>
      </c>
      <c r="BK742" s="47">
        <f t="shared" si="227"/>
        <v>1</v>
      </c>
      <c r="BL742" s="47">
        <f t="shared" si="228"/>
        <v>1</v>
      </c>
      <c r="BM742" s="48">
        <f ca="1">IF(ISNA($BH742),1,OFFSET(NoteCommaRef!$E$3,$BH742,0))</f>
        <v>1</v>
      </c>
      <c r="BN742" s="48">
        <f t="shared" si="229"/>
        <v>1</v>
      </c>
      <c r="BO742" s="48">
        <f t="shared" si="230"/>
        <v>1</v>
      </c>
      <c r="BP742" s="48">
        <f t="shared" si="231"/>
        <v>1</v>
      </c>
      <c r="BQ742" s="48">
        <f ca="1">IF(ISNA($BI742),1,OFFSET(NoteCommaRef!$K$3,$BI742,0))</f>
        <v>1</v>
      </c>
      <c r="BR742" s="48">
        <f ca="1">IF(ISNA($BJ742),1,OFFSET(NoteCommaRef!$K$3,$BJ742,0))</f>
        <v>1</v>
      </c>
    </row>
    <row r="743" spans="3:70" x14ac:dyDescent="0.2">
      <c r="C743" s="1" t="str">
        <f t="shared" si="202"/>
        <v/>
      </c>
      <c r="D743" s="1" t="str">
        <f t="shared" si="203"/>
        <v/>
      </c>
      <c r="E743" s="1" t="str">
        <f t="shared" si="194"/>
        <v/>
      </c>
      <c r="F743" s="32" t="str">
        <f t="shared" si="195"/>
        <v/>
      </c>
      <c r="G743" s="1" t="str">
        <f t="shared" si="196"/>
        <v/>
      </c>
      <c r="H743" s="1" t="str">
        <f t="shared" si="197"/>
        <v/>
      </c>
      <c r="I743" s="1" t="str">
        <f t="shared" si="198"/>
        <v/>
      </c>
      <c r="J743" s="1" t="str">
        <f t="shared" si="199"/>
        <v/>
      </c>
      <c r="K743" s="1" t="str">
        <f t="shared" si="200"/>
        <v/>
      </c>
      <c r="L743" s="1" t="str">
        <f ca="1">IF(COUNTBLANK($AO743),IF(COUNTBLANK($D743),"",OFFSET(ChannelSetup!$E$6,0,$D743-1)),$AO743)</f>
        <v/>
      </c>
      <c r="M743" s="1" t="str">
        <f ca="1">IF(COUNTBLANK($AP743),IF(COUNTBLANK($D743),"",OFFSET(ChannelSetup!$E$7,0,$D743-1)),$AP743)</f>
        <v/>
      </c>
      <c r="N743" s="1" t="str">
        <f ca="1">IF(COUNTBLANK($D743),"",IF(COUNTBLANK($AI743),OFFSET(ChannelSetup!$E$4,0,$D743-1),$AI743))</f>
        <v/>
      </c>
      <c r="O743" s="1" t="str">
        <f t="shared" si="201"/>
        <v/>
      </c>
      <c r="Q743" s="32">
        <f t="shared" si="204"/>
        <v>6</v>
      </c>
      <c r="R743" s="32">
        <f t="shared" si="205"/>
        <v>4</v>
      </c>
      <c r="S743" s="32">
        <f t="shared" si="206"/>
        <v>4</v>
      </c>
      <c r="T743" s="32">
        <f t="shared" si="207"/>
        <v>2</v>
      </c>
      <c r="U743" s="32">
        <f t="shared" si="208"/>
        <v>2</v>
      </c>
      <c r="V743" s="32">
        <f t="shared" si="209"/>
        <v>2</v>
      </c>
      <c r="W743" s="32">
        <f t="shared" si="210"/>
        <v>2</v>
      </c>
      <c r="X743" s="32">
        <f t="shared" si="211"/>
        <v>2</v>
      </c>
      <c r="Y743" s="32">
        <f t="shared" si="212"/>
        <v>2</v>
      </c>
      <c r="Z743" s="32">
        <f t="shared" si="213"/>
        <v>2</v>
      </c>
      <c r="AA743" s="32">
        <f t="shared" si="214"/>
        <v>2</v>
      </c>
      <c r="AB743" s="32">
        <f t="shared" si="215"/>
        <v>2</v>
      </c>
      <c r="AD743" s="64"/>
      <c r="AE743" s="51"/>
      <c r="AF743" s="51"/>
      <c r="AG743" s="61"/>
      <c r="AH743" s="62"/>
      <c r="AI743" s="61"/>
      <c r="AJ743" s="62"/>
      <c r="AK743" s="61"/>
      <c r="AL743" s="62"/>
      <c r="AM743" s="60"/>
      <c r="AN743" s="60"/>
      <c r="AO743" s="60"/>
      <c r="AP743" s="60"/>
      <c r="AQ743" s="51"/>
      <c r="AT743" s="39" t="str">
        <f t="shared" si="216"/>
        <v/>
      </c>
      <c r="AU743" s="49" t="str">
        <f t="shared" si="223"/>
        <v/>
      </c>
      <c r="AV743" s="41">
        <f t="shared" ca="1" si="188"/>
        <v>256</v>
      </c>
      <c r="AW743" s="40">
        <f t="shared" ca="1" si="226"/>
        <v>1</v>
      </c>
      <c r="AX743" s="41">
        <f t="shared" ca="1" si="217"/>
        <v>0</v>
      </c>
      <c r="AY743" s="41">
        <f t="shared" ca="1" si="218"/>
        <v>0</v>
      </c>
      <c r="AZ743" s="42">
        <f t="shared" ca="1" si="219"/>
        <v>1</v>
      </c>
      <c r="BA743" s="47" t="str">
        <f t="shared" si="220"/>
        <v/>
      </c>
      <c r="BB743" s="47" t="e">
        <f t="shared" si="221"/>
        <v>#VALUE!</v>
      </c>
      <c r="BC743" s="47">
        <f t="shared" si="189"/>
        <v>0</v>
      </c>
      <c r="BD743" s="47">
        <f t="shared" si="190"/>
        <v>0</v>
      </c>
      <c r="BE743" s="47" t="e">
        <f t="shared" si="191"/>
        <v>#VALUE!</v>
      </c>
      <c r="BF743" s="47" t="e">
        <f t="shared" si="192"/>
        <v>#VALUE!</v>
      </c>
      <c r="BG743" s="47" t="e">
        <f t="shared" si="193"/>
        <v>#VALUE!</v>
      </c>
      <c r="BH743" s="47" t="e">
        <f>MATCH($BA743,NoteCommaRef!$B$4:$B$10,0)</f>
        <v>#N/A</v>
      </c>
      <c r="BI743" s="47">
        <f>MATCH($BK743,NoteCommaRef!$H$4:$H$1000,0)</f>
        <v>11</v>
      </c>
      <c r="BJ743" s="47">
        <f>MATCH($BL743,NoteCommaRef!$H$4:$H$1000,0)</f>
        <v>11</v>
      </c>
      <c r="BK743" s="47">
        <f t="shared" si="227"/>
        <v>1</v>
      </c>
      <c r="BL743" s="47">
        <f t="shared" si="228"/>
        <v>1</v>
      </c>
      <c r="BM743" s="48">
        <f ca="1">IF(ISNA($BH743),1,OFFSET(NoteCommaRef!$E$3,$BH743,0))</f>
        <v>1</v>
      </c>
      <c r="BN743" s="48">
        <f t="shared" si="229"/>
        <v>1</v>
      </c>
      <c r="BO743" s="48">
        <f t="shared" si="230"/>
        <v>1</v>
      </c>
      <c r="BP743" s="48">
        <f t="shared" si="231"/>
        <v>1</v>
      </c>
      <c r="BQ743" s="48">
        <f ca="1">IF(ISNA($BI743),1,OFFSET(NoteCommaRef!$K$3,$BI743,0))</f>
        <v>1</v>
      </c>
      <c r="BR743" s="48">
        <f ca="1">IF(ISNA($BJ743),1,OFFSET(NoteCommaRef!$K$3,$BJ743,0))</f>
        <v>1</v>
      </c>
    </row>
    <row r="744" spans="3:70" x14ac:dyDescent="0.2">
      <c r="C744" s="1" t="str">
        <f t="shared" si="202"/>
        <v/>
      </c>
      <c r="D744" s="1" t="str">
        <f t="shared" si="203"/>
        <v/>
      </c>
      <c r="E744" s="1" t="str">
        <f t="shared" si="194"/>
        <v/>
      </c>
      <c r="F744" s="32" t="str">
        <f t="shared" si="195"/>
        <v/>
      </c>
      <c r="G744" s="1" t="str">
        <f t="shared" si="196"/>
        <v/>
      </c>
      <c r="H744" s="1" t="str">
        <f t="shared" si="197"/>
        <v/>
      </c>
      <c r="I744" s="1" t="str">
        <f t="shared" si="198"/>
        <v/>
      </c>
      <c r="J744" s="1" t="str">
        <f t="shared" si="199"/>
        <v/>
      </c>
      <c r="K744" s="1" t="str">
        <f t="shared" si="200"/>
        <v/>
      </c>
      <c r="L744" s="1" t="str">
        <f ca="1">IF(COUNTBLANK($AO744),IF(COUNTBLANK($D744),"",OFFSET(ChannelSetup!$E$6,0,$D744-1)),$AO744)</f>
        <v/>
      </c>
      <c r="M744" s="1" t="str">
        <f ca="1">IF(COUNTBLANK($AP744),IF(COUNTBLANK($D744),"",OFFSET(ChannelSetup!$E$7,0,$D744-1)),$AP744)</f>
        <v/>
      </c>
      <c r="N744" s="1" t="str">
        <f ca="1">IF(COUNTBLANK($D744),"",IF(COUNTBLANK($AI744),OFFSET(ChannelSetup!$E$4,0,$D744-1),$AI744))</f>
        <v/>
      </c>
      <c r="O744" s="1" t="str">
        <f t="shared" si="201"/>
        <v/>
      </c>
      <c r="Q744" s="32">
        <f t="shared" si="204"/>
        <v>6</v>
      </c>
      <c r="R744" s="32">
        <f t="shared" si="205"/>
        <v>4</v>
      </c>
      <c r="S744" s="32">
        <f t="shared" si="206"/>
        <v>4</v>
      </c>
      <c r="T744" s="32">
        <f t="shared" si="207"/>
        <v>2</v>
      </c>
      <c r="U744" s="32">
        <f t="shared" si="208"/>
        <v>2</v>
      </c>
      <c r="V744" s="32">
        <f t="shared" si="209"/>
        <v>2</v>
      </c>
      <c r="W744" s="32">
        <f t="shared" si="210"/>
        <v>2</v>
      </c>
      <c r="X744" s="32">
        <f t="shared" si="211"/>
        <v>2</v>
      </c>
      <c r="Y744" s="32">
        <f t="shared" si="212"/>
        <v>2</v>
      </c>
      <c r="Z744" s="32">
        <f t="shared" si="213"/>
        <v>2</v>
      </c>
      <c r="AA744" s="32">
        <f t="shared" si="214"/>
        <v>2</v>
      </c>
      <c r="AB744" s="32">
        <f t="shared" si="215"/>
        <v>2</v>
      </c>
      <c r="AD744" s="64"/>
      <c r="AE744" s="51"/>
      <c r="AF744" s="51"/>
      <c r="AG744" s="61"/>
      <c r="AH744" s="62"/>
      <c r="AI744" s="61"/>
      <c r="AJ744" s="62"/>
      <c r="AK744" s="61"/>
      <c r="AL744" s="62"/>
      <c r="AM744" s="60"/>
      <c r="AN744" s="60"/>
      <c r="AO744" s="60"/>
      <c r="AP744" s="60"/>
      <c r="AQ744" s="51"/>
      <c r="AT744" s="39" t="str">
        <f t="shared" si="216"/>
        <v/>
      </c>
      <c r="AU744" s="49" t="str">
        <f t="shared" si="223"/>
        <v/>
      </c>
      <c r="AV744" s="41">
        <f t="shared" ca="1" si="188"/>
        <v>256</v>
      </c>
      <c r="AW744" s="40">
        <f t="shared" ca="1" si="226"/>
        <v>1</v>
      </c>
      <c r="AX744" s="41">
        <f t="shared" ca="1" si="217"/>
        <v>0</v>
      </c>
      <c r="AY744" s="41">
        <f t="shared" ca="1" si="218"/>
        <v>0</v>
      </c>
      <c r="AZ744" s="42">
        <f t="shared" ca="1" si="219"/>
        <v>1</v>
      </c>
      <c r="BA744" s="47" t="str">
        <f t="shared" si="220"/>
        <v/>
      </c>
      <c r="BB744" s="47" t="e">
        <f t="shared" si="221"/>
        <v>#VALUE!</v>
      </c>
      <c r="BC744" s="47">
        <f t="shared" si="189"/>
        <v>0</v>
      </c>
      <c r="BD744" s="47">
        <f t="shared" si="190"/>
        <v>0</v>
      </c>
      <c r="BE744" s="47" t="e">
        <f t="shared" si="191"/>
        <v>#VALUE!</v>
      </c>
      <c r="BF744" s="47" t="e">
        <f t="shared" si="192"/>
        <v>#VALUE!</v>
      </c>
      <c r="BG744" s="47" t="e">
        <f t="shared" si="193"/>
        <v>#VALUE!</v>
      </c>
      <c r="BH744" s="47" t="e">
        <f>MATCH($BA744,NoteCommaRef!$B$4:$B$10,0)</f>
        <v>#N/A</v>
      </c>
      <c r="BI744" s="47">
        <f>MATCH($BK744,NoteCommaRef!$H$4:$H$1000,0)</f>
        <v>11</v>
      </c>
      <c r="BJ744" s="47">
        <f>MATCH($BL744,NoteCommaRef!$H$4:$H$1000,0)</f>
        <v>11</v>
      </c>
      <c r="BK744" s="47">
        <f t="shared" si="227"/>
        <v>1</v>
      </c>
      <c r="BL744" s="47">
        <f t="shared" si="228"/>
        <v>1</v>
      </c>
      <c r="BM744" s="48">
        <f ca="1">IF(ISNA($BH744),1,OFFSET(NoteCommaRef!$E$3,$BH744,0))</f>
        <v>1</v>
      </c>
      <c r="BN744" s="48">
        <f t="shared" si="229"/>
        <v>1</v>
      </c>
      <c r="BO744" s="48">
        <f t="shared" si="230"/>
        <v>1</v>
      </c>
      <c r="BP744" s="48">
        <f t="shared" si="231"/>
        <v>1</v>
      </c>
      <c r="BQ744" s="48">
        <f ca="1">IF(ISNA($BI744),1,OFFSET(NoteCommaRef!$K$3,$BI744,0))</f>
        <v>1</v>
      </c>
      <c r="BR744" s="48">
        <f ca="1">IF(ISNA($BJ744),1,OFFSET(NoteCommaRef!$K$3,$BJ744,0))</f>
        <v>1</v>
      </c>
    </row>
    <row r="745" spans="3:70" x14ac:dyDescent="0.2">
      <c r="C745" s="1" t="str">
        <f t="shared" si="202"/>
        <v/>
      </c>
      <c r="D745" s="1" t="str">
        <f t="shared" si="203"/>
        <v/>
      </c>
      <c r="E745" s="1" t="str">
        <f t="shared" si="194"/>
        <v/>
      </c>
      <c r="F745" s="32" t="str">
        <f t="shared" si="195"/>
        <v/>
      </c>
      <c r="G745" s="1" t="str">
        <f t="shared" si="196"/>
        <v/>
      </c>
      <c r="H745" s="1" t="str">
        <f t="shared" si="197"/>
        <v/>
      </c>
      <c r="I745" s="1" t="str">
        <f t="shared" si="198"/>
        <v/>
      </c>
      <c r="J745" s="1" t="str">
        <f t="shared" si="199"/>
        <v/>
      </c>
      <c r="K745" s="1" t="str">
        <f t="shared" si="200"/>
        <v/>
      </c>
      <c r="L745" s="1" t="str">
        <f ca="1">IF(COUNTBLANK($AO745),IF(COUNTBLANK($D745),"",OFFSET(ChannelSetup!$E$6,0,$D745-1)),$AO745)</f>
        <v/>
      </c>
      <c r="M745" s="1" t="str">
        <f ca="1">IF(COUNTBLANK($AP745),IF(COUNTBLANK($D745),"",OFFSET(ChannelSetup!$E$7,0,$D745-1)),$AP745)</f>
        <v/>
      </c>
      <c r="N745" s="1" t="str">
        <f ca="1">IF(COUNTBLANK($D745),"",IF(COUNTBLANK($AI745),OFFSET(ChannelSetup!$E$4,0,$D745-1),$AI745))</f>
        <v/>
      </c>
      <c r="O745" s="1" t="str">
        <f t="shared" si="201"/>
        <v/>
      </c>
      <c r="Q745" s="32">
        <f t="shared" si="204"/>
        <v>6</v>
      </c>
      <c r="R745" s="32">
        <f t="shared" si="205"/>
        <v>4</v>
      </c>
      <c r="S745" s="32">
        <f t="shared" si="206"/>
        <v>4</v>
      </c>
      <c r="T745" s="32">
        <f t="shared" si="207"/>
        <v>2</v>
      </c>
      <c r="U745" s="32">
        <f t="shared" si="208"/>
        <v>2</v>
      </c>
      <c r="V745" s="32">
        <f t="shared" si="209"/>
        <v>2</v>
      </c>
      <c r="W745" s="32">
        <f t="shared" si="210"/>
        <v>2</v>
      </c>
      <c r="X745" s="32">
        <f t="shared" si="211"/>
        <v>2</v>
      </c>
      <c r="Y745" s="32">
        <f t="shared" si="212"/>
        <v>2</v>
      </c>
      <c r="Z745" s="32">
        <f t="shared" si="213"/>
        <v>2</v>
      </c>
      <c r="AA745" s="32">
        <f t="shared" si="214"/>
        <v>2</v>
      </c>
      <c r="AB745" s="32">
        <f t="shared" si="215"/>
        <v>2</v>
      </c>
      <c r="AD745" s="64"/>
      <c r="AE745" s="51"/>
      <c r="AF745" s="51"/>
      <c r="AG745" s="61"/>
      <c r="AH745" s="62"/>
      <c r="AI745" s="61"/>
      <c r="AJ745" s="62"/>
      <c r="AK745" s="61"/>
      <c r="AL745" s="62"/>
      <c r="AM745" s="60"/>
      <c r="AN745" s="60"/>
      <c r="AO745" s="60"/>
      <c r="AP745" s="60"/>
      <c r="AQ745" s="51"/>
      <c r="AT745" s="39" t="str">
        <f t="shared" si="216"/>
        <v/>
      </c>
      <c r="AU745" s="49" t="str">
        <f t="shared" si="223"/>
        <v/>
      </c>
      <c r="AV745" s="41">
        <f t="shared" ca="1" si="188"/>
        <v>256</v>
      </c>
      <c r="AW745" s="40">
        <f t="shared" ca="1" si="226"/>
        <v>1</v>
      </c>
      <c r="AX745" s="41">
        <f t="shared" ca="1" si="217"/>
        <v>0</v>
      </c>
      <c r="AY745" s="41">
        <f t="shared" ca="1" si="218"/>
        <v>0</v>
      </c>
      <c r="AZ745" s="42">
        <f t="shared" ca="1" si="219"/>
        <v>1</v>
      </c>
      <c r="BA745" s="47" t="str">
        <f t="shared" si="220"/>
        <v/>
      </c>
      <c r="BB745" s="47" t="e">
        <f t="shared" si="221"/>
        <v>#VALUE!</v>
      </c>
      <c r="BC745" s="47">
        <f t="shared" si="189"/>
        <v>0</v>
      </c>
      <c r="BD745" s="47">
        <f t="shared" si="190"/>
        <v>0</v>
      </c>
      <c r="BE745" s="47" t="e">
        <f t="shared" si="191"/>
        <v>#VALUE!</v>
      </c>
      <c r="BF745" s="47" t="e">
        <f t="shared" si="192"/>
        <v>#VALUE!</v>
      </c>
      <c r="BG745" s="47" t="e">
        <f t="shared" si="193"/>
        <v>#VALUE!</v>
      </c>
      <c r="BH745" s="47" t="e">
        <f>MATCH($BA745,NoteCommaRef!$B$4:$B$10,0)</f>
        <v>#N/A</v>
      </c>
      <c r="BI745" s="47">
        <f>MATCH($BK745,NoteCommaRef!$H$4:$H$1000,0)</f>
        <v>11</v>
      </c>
      <c r="BJ745" s="47">
        <f>MATCH($BL745,NoteCommaRef!$H$4:$H$1000,0)</f>
        <v>11</v>
      </c>
      <c r="BK745" s="47">
        <f t="shared" si="227"/>
        <v>1</v>
      </c>
      <c r="BL745" s="47">
        <f t="shared" si="228"/>
        <v>1</v>
      </c>
      <c r="BM745" s="48">
        <f ca="1">IF(ISNA($BH745),1,OFFSET(NoteCommaRef!$E$3,$BH745,0))</f>
        <v>1</v>
      </c>
      <c r="BN745" s="48">
        <f t="shared" si="229"/>
        <v>1</v>
      </c>
      <c r="BO745" s="48">
        <f t="shared" si="230"/>
        <v>1</v>
      </c>
      <c r="BP745" s="48">
        <f t="shared" si="231"/>
        <v>1</v>
      </c>
      <c r="BQ745" s="48">
        <f ca="1">IF(ISNA($BI745),1,OFFSET(NoteCommaRef!$K$3,$BI745,0))</f>
        <v>1</v>
      </c>
      <c r="BR745" s="48">
        <f ca="1">IF(ISNA($BJ745),1,OFFSET(NoteCommaRef!$K$3,$BJ745,0))</f>
        <v>1</v>
      </c>
    </row>
    <row r="746" spans="3:70" x14ac:dyDescent="0.2">
      <c r="C746" s="1" t="str">
        <f t="shared" si="202"/>
        <v/>
      </c>
      <c r="D746" s="1" t="str">
        <f t="shared" si="203"/>
        <v/>
      </c>
      <c r="E746" s="1" t="str">
        <f t="shared" si="194"/>
        <v/>
      </c>
      <c r="F746" s="32" t="str">
        <f t="shared" si="195"/>
        <v/>
      </c>
      <c r="G746" s="1" t="str">
        <f t="shared" si="196"/>
        <v/>
      </c>
      <c r="H746" s="1" t="str">
        <f t="shared" si="197"/>
        <v/>
      </c>
      <c r="I746" s="1" t="str">
        <f t="shared" si="198"/>
        <v/>
      </c>
      <c r="J746" s="1" t="str">
        <f t="shared" si="199"/>
        <v/>
      </c>
      <c r="K746" s="1" t="str">
        <f t="shared" si="200"/>
        <v/>
      </c>
      <c r="L746" s="1" t="str">
        <f ca="1">IF(COUNTBLANK($AO746),IF(COUNTBLANK($D746),"",OFFSET(ChannelSetup!$E$6,0,$D746-1)),$AO746)</f>
        <v/>
      </c>
      <c r="M746" s="1" t="str">
        <f ca="1">IF(COUNTBLANK($AP746),IF(COUNTBLANK($D746),"",OFFSET(ChannelSetup!$E$7,0,$D746-1)),$AP746)</f>
        <v/>
      </c>
      <c r="N746" s="1" t="str">
        <f ca="1">IF(COUNTBLANK($D746),"",IF(COUNTBLANK($AI746),OFFSET(ChannelSetup!$E$4,0,$D746-1),$AI746))</f>
        <v/>
      </c>
      <c r="O746" s="1" t="str">
        <f t="shared" si="201"/>
        <v/>
      </c>
      <c r="Q746" s="32">
        <f t="shared" si="204"/>
        <v>6</v>
      </c>
      <c r="R746" s="32">
        <f t="shared" si="205"/>
        <v>4</v>
      </c>
      <c r="S746" s="32">
        <f t="shared" si="206"/>
        <v>4</v>
      </c>
      <c r="T746" s="32">
        <f t="shared" si="207"/>
        <v>2</v>
      </c>
      <c r="U746" s="32">
        <f t="shared" si="208"/>
        <v>2</v>
      </c>
      <c r="V746" s="32">
        <f t="shared" si="209"/>
        <v>2</v>
      </c>
      <c r="W746" s="32">
        <f t="shared" si="210"/>
        <v>2</v>
      </c>
      <c r="X746" s="32">
        <f t="shared" si="211"/>
        <v>2</v>
      </c>
      <c r="Y746" s="32">
        <f t="shared" si="212"/>
        <v>2</v>
      </c>
      <c r="Z746" s="32">
        <f t="shared" si="213"/>
        <v>2</v>
      </c>
      <c r="AA746" s="32">
        <f t="shared" si="214"/>
        <v>2</v>
      </c>
      <c r="AB746" s="32">
        <f t="shared" si="215"/>
        <v>2</v>
      </c>
      <c r="AD746" s="64"/>
      <c r="AE746" s="51"/>
      <c r="AF746" s="51"/>
      <c r="AG746" s="61"/>
      <c r="AH746" s="62"/>
      <c r="AI746" s="61"/>
      <c r="AJ746" s="62"/>
      <c r="AK746" s="61"/>
      <c r="AL746" s="62"/>
      <c r="AM746" s="60"/>
      <c r="AN746" s="60"/>
      <c r="AO746" s="60"/>
      <c r="AP746" s="60"/>
      <c r="AQ746" s="51"/>
      <c r="AT746" s="39" t="str">
        <f t="shared" si="216"/>
        <v/>
      </c>
      <c r="AU746" s="49" t="str">
        <f t="shared" si="223"/>
        <v/>
      </c>
      <c r="AV746" s="41">
        <f t="shared" ca="1" si="188"/>
        <v>256</v>
      </c>
      <c r="AW746" s="40">
        <f t="shared" ca="1" si="226"/>
        <v>1</v>
      </c>
      <c r="AX746" s="41">
        <f t="shared" ca="1" si="217"/>
        <v>0</v>
      </c>
      <c r="AY746" s="41">
        <f t="shared" ca="1" si="218"/>
        <v>0</v>
      </c>
      <c r="AZ746" s="42">
        <f t="shared" ca="1" si="219"/>
        <v>1</v>
      </c>
      <c r="BA746" s="47" t="str">
        <f t="shared" si="220"/>
        <v/>
      </c>
      <c r="BB746" s="47" t="e">
        <f t="shared" si="221"/>
        <v>#VALUE!</v>
      </c>
      <c r="BC746" s="47">
        <f t="shared" si="189"/>
        <v>0</v>
      </c>
      <c r="BD746" s="47">
        <f t="shared" si="190"/>
        <v>0</v>
      </c>
      <c r="BE746" s="47" t="e">
        <f t="shared" si="191"/>
        <v>#VALUE!</v>
      </c>
      <c r="BF746" s="47" t="e">
        <f t="shared" si="192"/>
        <v>#VALUE!</v>
      </c>
      <c r="BG746" s="47" t="e">
        <f t="shared" si="193"/>
        <v>#VALUE!</v>
      </c>
      <c r="BH746" s="47" t="e">
        <f>MATCH($BA746,NoteCommaRef!$B$4:$B$10,0)</f>
        <v>#N/A</v>
      </c>
      <c r="BI746" s="47">
        <f>MATCH($BK746,NoteCommaRef!$H$4:$H$1000,0)</f>
        <v>11</v>
      </c>
      <c r="BJ746" s="47">
        <f>MATCH($BL746,NoteCommaRef!$H$4:$H$1000,0)</f>
        <v>11</v>
      </c>
      <c r="BK746" s="47">
        <f t="shared" si="227"/>
        <v>1</v>
      </c>
      <c r="BL746" s="47">
        <f t="shared" si="228"/>
        <v>1</v>
      </c>
      <c r="BM746" s="48">
        <f ca="1">IF(ISNA($BH746),1,OFFSET(NoteCommaRef!$E$3,$BH746,0))</f>
        <v>1</v>
      </c>
      <c r="BN746" s="48">
        <f t="shared" si="229"/>
        <v>1</v>
      </c>
      <c r="BO746" s="48">
        <f t="shared" si="230"/>
        <v>1</v>
      </c>
      <c r="BP746" s="48">
        <f t="shared" si="231"/>
        <v>1</v>
      </c>
      <c r="BQ746" s="48">
        <f ca="1">IF(ISNA($BI746),1,OFFSET(NoteCommaRef!$K$3,$BI746,0))</f>
        <v>1</v>
      </c>
      <c r="BR746" s="48">
        <f ca="1">IF(ISNA($BJ746),1,OFFSET(NoteCommaRef!$K$3,$BJ746,0))</f>
        <v>1</v>
      </c>
    </row>
    <row r="747" spans="3:70" x14ac:dyDescent="0.2">
      <c r="C747" s="1" t="str">
        <f t="shared" si="202"/>
        <v/>
      </c>
      <c r="D747" s="1" t="str">
        <f t="shared" si="203"/>
        <v/>
      </c>
      <c r="E747" s="1" t="str">
        <f t="shared" si="194"/>
        <v/>
      </c>
      <c r="F747" s="32" t="str">
        <f t="shared" si="195"/>
        <v/>
      </c>
      <c r="G747" s="1" t="str">
        <f t="shared" si="196"/>
        <v/>
      </c>
      <c r="H747" s="1" t="str">
        <f t="shared" si="197"/>
        <v/>
      </c>
      <c r="I747" s="1" t="str">
        <f t="shared" si="198"/>
        <v/>
      </c>
      <c r="J747" s="1" t="str">
        <f t="shared" si="199"/>
        <v/>
      </c>
      <c r="K747" s="1" t="str">
        <f t="shared" si="200"/>
        <v/>
      </c>
      <c r="L747" s="1" t="str">
        <f ca="1">IF(COUNTBLANK($AO747),IF(COUNTBLANK($D747),"",OFFSET(ChannelSetup!$E$6,0,$D747-1)),$AO747)</f>
        <v/>
      </c>
      <c r="M747" s="1" t="str">
        <f ca="1">IF(COUNTBLANK($AP747),IF(COUNTBLANK($D747),"",OFFSET(ChannelSetup!$E$7,0,$D747-1)),$AP747)</f>
        <v/>
      </c>
      <c r="N747" s="1" t="str">
        <f ca="1">IF(COUNTBLANK($D747),"",IF(COUNTBLANK($AI747),OFFSET(ChannelSetup!$E$4,0,$D747-1),$AI747))</f>
        <v/>
      </c>
      <c r="O747" s="1" t="str">
        <f t="shared" si="201"/>
        <v/>
      </c>
      <c r="Q747" s="32">
        <f t="shared" si="204"/>
        <v>6</v>
      </c>
      <c r="R747" s="32">
        <f t="shared" si="205"/>
        <v>4</v>
      </c>
      <c r="S747" s="32">
        <f t="shared" si="206"/>
        <v>4</v>
      </c>
      <c r="T747" s="32">
        <f t="shared" si="207"/>
        <v>2</v>
      </c>
      <c r="U747" s="32">
        <f t="shared" si="208"/>
        <v>2</v>
      </c>
      <c r="V747" s="32">
        <f t="shared" si="209"/>
        <v>2</v>
      </c>
      <c r="W747" s="32">
        <f t="shared" si="210"/>
        <v>2</v>
      </c>
      <c r="X747" s="32">
        <f t="shared" si="211"/>
        <v>2</v>
      </c>
      <c r="Y747" s="32">
        <f t="shared" si="212"/>
        <v>2</v>
      </c>
      <c r="Z747" s="32">
        <f t="shared" si="213"/>
        <v>2</v>
      </c>
      <c r="AA747" s="32">
        <f t="shared" si="214"/>
        <v>2</v>
      </c>
      <c r="AB747" s="32">
        <f t="shared" si="215"/>
        <v>2</v>
      </c>
      <c r="AD747" s="64"/>
      <c r="AE747" s="51"/>
      <c r="AF747" s="51"/>
      <c r="AG747" s="61"/>
      <c r="AH747" s="62"/>
      <c r="AI747" s="61"/>
      <c r="AJ747" s="62"/>
      <c r="AK747" s="61"/>
      <c r="AL747" s="62"/>
      <c r="AM747" s="60"/>
      <c r="AN747" s="60"/>
      <c r="AO747" s="60"/>
      <c r="AP747" s="60"/>
      <c r="AQ747" s="51"/>
      <c r="AT747" s="39" t="str">
        <f t="shared" si="216"/>
        <v/>
      </c>
      <c r="AU747" s="49" t="str">
        <f t="shared" si="223"/>
        <v/>
      </c>
      <c r="AV747" s="41">
        <f t="shared" ca="1" si="188"/>
        <v>256</v>
      </c>
      <c r="AW747" s="40">
        <f t="shared" ca="1" si="226"/>
        <v>1</v>
      </c>
      <c r="AX747" s="41">
        <f t="shared" ca="1" si="217"/>
        <v>0</v>
      </c>
      <c r="AY747" s="41">
        <f t="shared" ca="1" si="218"/>
        <v>0</v>
      </c>
      <c r="AZ747" s="42">
        <f t="shared" ca="1" si="219"/>
        <v>1</v>
      </c>
      <c r="BA747" s="47" t="str">
        <f t="shared" si="220"/>
        <v/>
      </c>
      <c r="BB747" s="47" t="e">
        <f t="shared" si="221"/>
        <v>#VALUE!</v>
      </c>
      <c r="BC747" s="47">
        <f t="shared" si="189"/>
        <v>0</v>
      </c>
      <c r="BD747" s="47">
        <f t="shared" si="190"/>
        <v>0</v>
      </c>
      <c r="BE747" s="47" t="e">
        <f t="shared" si="191"/>
        <v>#VALUE!</v>
      </c>
      <c r="BF747" s="47" t="e">
        <f t="shared" si="192"/>
        <v>#VALUE!</v>
      </c>
      <c r="BG747" s="47" t="e">
        <f t="shared" si="193"/>
        <v>#VALUE!</v>
      </c>
      <c r="BH747" s="47" t="e">
        <f>MATCH($BA747,NoteCommaRef!$B$4:$B$10,0)</f>
        <v>#N/A</v>
      </c>
      <c r="BI747" s="47">
        <f>MATCH($BK747,NoteCommaRef!$H$4:$H$1000,0)</f>
        <v>11</v>
      </c>
      <c r="BJ747" s="47">
        <f>MATCH($BL747,NoteCommaRef!$H$4:$H$1000,0)</f>
        <v>11</v>
      </c>
      <c r="BK747" s="47">
        <f t="shared" si="227"/>
        <v>1</v>
      </c>
      <c r="BL747" s="47">
        <f t="shared" si="228"/>
        <v>1</v>
      </c>
      <c r="BM747" s="48">
        <f ca="1">IF(ISNA($BH747),1,OFFSET(NoteCommaRef!$E$3,$BH747,0))</f>
        <v>1</v>
      </c>
      <c r="BN747" s="48">
        <f t="shared" si="229"/>
        <v>1</v>
      </c>
      <c r="BO747" s="48">
        <f t="shared" si="230"/>
        <v>1</v>
      </c>
      <c r="BP747" s="48">
        <f t="shared" si="231"/>
        <v>1</v>
      </c>
      <c r="BQ747" s="48">
        <f ca="1">IF(ISNA($BI747),1,OFFSET(NoteCommaRef!$K$3,$BI747,0))</f>
        <v>1</v>
      </c>
      <c r="BR747" s="48">
        <f ca="1">IF(ISNA($BJ747),1,OFFSET(NoteCommaRef!$K$3,$BJ747,0))</f>
        <v>1</v>
      </c>
    </row>
    <row r="748" spans="3:70" x14ac:dyDescent="0.2">
      <c r="C748" s="1" t="str">
        <f t="shared" si="202"/>
        <v/>
      </c>
      <c r="D748" s="1" t="str">
        <f t="shared" si="203"/>
        <v/>
      </c>
      <c r="E748" s="1" t="str">
        <f t="shared" si="194"/>
        <v/>
      </c>
      <c r="F748" s="32" t="str">
        <f t="shared" si="195"/>
        <v/>
      </c>
      <c r="G748" s="1" t="str">
        <f t="shared" si="196"/>
        <v/>
      </c>
      <c r="H748" s="1" t="str">
        <f t="shared" si="197"/>
        <v/>
      </c>
      <c r="I748" s="1" t="str">
        <f t="shared" si="198"/>
        <v/>
      </c>
      <c r="J748" s="1" t="str">
        <f t="shared" si="199"/>
        <v/>
      </c>
      <c r="K748" s="1" t="str">
        <f t="shared" si="200"/>
        <v/>
      </c>
      <c r="L748" s="1" t="str">
        <f ca="1">IF(COUNTBLANK($AO748),IF(COUNTBLANK($D748),"",OFFSET(ChannelSetup!$E$6,0,$D748-1)),$AO748)</f>
        <v/>
      </c>
      <c r="M748" s="1" t="str">
        <f ca="1">IF(COUNTBLANK($AP748),IF(COUNTBLANK($D748),"",OFFSET(ChannelSetup!$E$7,0,$D748-1)),$AP748)</f>
        <v/>
      </c>
      <c r="N748" s="1" t="str">
        <f ca="1">IF(COUNTBLANK($D748),"",IF(COUNTBLANK($AI748),OFFSET(ChannelSetup!$E$4,0,$D748-1),$AI748))</f>
        <v/>
      </c>
      <c r="O748" s="1" t="str">
        <f t="shared" si="201"/>
        <v/>
      </c>
      <c r="Q748" s="32">
        <f t="shared" si="204"/>
        <v>6</v>
      </c>
      <c r="R748" s="32">
        <f t="shared" si="205"/>
        <v>4</v>
      </c>
      <c r="S748" s="32">
        <f t="shared" si="206"/>
        <v>4</v>
      </c>
      <c r="T748" s="32">
        <f t="shared" si="207"/>
        <v>2</v>
      </c>
      <c r="U748" s="32">
        <f t="shared" si="208"/>
        <v>2</v>
      </c>
      <c r="V748" s="32">
        <f t="shared" si="209"/>
        <v>2</v>
      </c>
      <c r="W748" s="32">
        <f t="shared" si="210"/>
        <v>2</v>
      </c>
      <c r="X748" s="32">
        <f t="shared" si="211"/>
        <v>2</v>
      </c>
      <c r="Y748" s="32">
        <f t="shared" si="212"/>
        <v>2</v>
      </c>
      <c r="Z748" s="32">
        <f t="shared" si="213"/>
        <v>2</v>
      </c>
      <c r="AA748" s="32">
        <f t="shared" si="214"/>
        <v>2</v>
      </c>
      <c r="AB748" s="32">
        <f t="shared" si="215"/>
        <v>2</v>
      </c>
      <c r="AD748" s="64"/>
      <c r="AE748" s="51"/>
      <c r="AF748" s="51"/>
      <c r="AG748" s="61"/>
      <c r="AH748" s="62"/>
      <c r="AI748" s="61"/>
      <c r="AJ748" s="62"/>
      <c r="AK748" s="61"/>
      <c r="AL748" s="62"/>
      <c r="AM748" s="60"/>
      <c r="AN748" s="60"/>
      <c r="AO748" s="60"/>
      <c r="AP748" s="60"/>
      <c r="AQ748" s="51"/>
      <c r="AT748" s="39" t="str">
        <f t="shared" si="216"/>
        <v/>
      </c>
      <c r="AU748" s="49" t="str">
        <f t="shared" si="223"/>
        <v/>
      </c>
      <c r="AV748" s="41">
        <f t="shared" ca="1" si="188"/>
        <v>256</v>
      </c>
      <c r="AW748" s="40">
        <f t="shared" ca="1" si="226"/>
        <v>1</v>
      </c>
      <c r="AX748" s="41">
        <f t="shared" ca="1" si="217"/>
        <v>0</v>
      </c>
      <c r="AY748" s="41">
        <f t="shared" ca="1" si="218"/>
        <v>0</v>
      </c>
      <c r="AZ748" s="42">
        <f t="shared" ca="1" si="219"/>
        <v>1</v>
      </c>
      <c r="BA748" s="47" t="str">
        <f t="shared" si="220"/>
        <v/>
      </c>
      <c r="BB748" s="47" t="e">
        <f t="shared" si="221"/>
        <v>#VALUE!</v>
      </c>
      <c r="BC748" s="47">
        <f t="shared" si="189"/>
        <v>0</v>
      </c>
      <c r="BD748" s="47">
        <f t="shared" si="190"/>
        <v>0</v>
      </c>
      <c r="BE748" s="47" t="e">
        <f t="shared" si="191"/>
        <v>#VALUE!</v>
      </c>
      <c r="BF748" s="47" t="e">
        <f t="shared" si="192"/>
        <v>#VALUE!</v>
      </c>
      <c r="BG748" s="47" t="e">
        <f t="shared" si="193"/>
        <v>#VALUE!</v>
      </c>
      <c r="BH748" s="47" t="e">
        <f>MATCH($BA748,NoteCommaRef!$B$4:$B$10,0)</f>
        <v>#N/A</v>
      </c>
      <c r="BI748" s="47">
        <f>MATCH($BK748,NoteCommaRef!$H$4:$H$1000,0)</f>
        <v>11</v>
      </c>
      <c r="BJ748" s="47">
        <f>MATCH($BL748,NoteCommaRef!$H$4:$H$1000,0)</f>
        <v>11</v>
      </c>
      <c r="BK748" s="47">
        <f t="shared" si="227"/>
        <v>1</v>
      </c>
      <c r="BL748" s="47">
        <f t="shared" si="228"/>
        <v>1</v>
      </c>
      <c r="BM748" s="48">
        <f ca="1">IF(ISNA($BH748),1,OFFSET(NoteCommaRef!$E$3,$BH748,0))</f>
        <v>1</v>
      </c>
      <c r="BN748" s="48">
        <f t="shared" si="229"/>
        <v>1</v>
      </c>
      <c r="BO748" s="48">
        <f t="shared" si="230"/>
        <v>1</v>
      </c>
      <c r="BP748" s="48">
        <f t="shared" si="231"/>
        <v>1</v>
      </c>
      <c r="BQ748" s="48">
        <f ca="1">IF(ISNA($BI748),1,OFFSET(NoteCommaRef!$K$3,$BI748,0))</f>
        <v>1</v>
      </c>
      <c r="BR748" s="48">
        <f ca="1">IF(ISNA($BJ748),1,OFFSET(NoteCommaRef!$K$3,$BJ748,0))</f>
        <v>1</v>
      </c>
    </row>
    <row r="749" spans="3:70" x14ac:dyDescent="0.2">
      <c r="C749" s="1" t="str">
        <f t="shared" si="202"/>
        <v/>
      </c>
      <c r="D749" s="1" t="str">
        <f t="shared" si="203"/>
        <v/>
      </c>
      <c r="E749" s="1" t="str">
        <f t="shared" si="194"/>
        <v/>
      </c>
      <c r="F749" s="32" t="str">
        <f t="shared" si="195"/>
        <v/>
      </c>
      <c r="G749" s="1" t="str">
        <f t="shared" si="196"/>
        <v/>
      </c>
      <c r="H749" s="1" t="str">
        <f t="shared" si="197"/>
        <v/>
      </c>
      <c r="I749" s="1" t="str">
        <f t="shared" si="198"/>
        <v/>
      </c>
      <c r="J749" s="1" t="str">
        <f t="shared" si="199"/>
        <v/>
      </c>
      <c r="K749" s="1" t="str">
        <f t="shared" si="200"/>
        <v/>
      </c>
      <c r="L749" s="1" t="str">
        <f ca="1">IF(COUNTBLANK($AO749),IF(COUNTBLANK($D749),"",OFFSET(ChannelSetup!$E$6,0,$D749-1)),$AO749)</f>
        <v/>
      </c>
      <c r="M749" s="1" t="str">
        <f ca="1">IF(COUNTBLANK($AP749),IF(COUNTBLANK($D749),"",OFFSET(ChannelSetup!$E$7,0,$D749-1)),$AP749)</f>
        <v/>
      </c>
      <c r="N749" s="1" t="str">
        <f ca="1">IF(COUNTBLANK($D749),"",IF(COUNTBLANK($AI749),OFFSET(ChannelSetup!$E$4,0,$D749-1),$AI749))</f>
        <v/>
      </c>
      <c r="O749" s="1" t="str">
        <f t="shared" si="201"/>
        <v/>
      </c>
      <c r="Q749" s="32">
        <f t="shared" si="204"/>
        <v>6</v>
      </c>
      <c r="R749" s="32">
        <f t="shared" si="205"/>
        <v>4</v>
      </c>
      <c r="S749" s="32">
        <f t="shared" si="206"/>
        <v>4</v>
      </c>
      <c r="T749" s="32">
        <f t="shared" si="207"/>
        <v>2</v>
      </c>
      <c r="U749" s="32">
        <f t="shared" si="208"/>
        <v>2</v>
      </c>
      <c r="V749" s="32">
        <f t="shared" si="209"/>
        <v>2</v>
      </c>
      <c r="W749" s="32">
        <f t="shared" si="210"/>
        <v>2</v>
      </c>
      <c r="X749" s="32">
        <f t="shared" si="211"/>
        <v>2</v>
      </c>
      <c r="Y749" s="32">
        <f t="shared" si="212"/>
        <v>2</v>
      </c>
      <c r="Z749" s="32">
        <f t="shared" si="213"/>
        <v>2</v>
      </c>
      <c r="AA749" s="32">
        <f t="shared" si="214"/>
        <v>2</v>
      </c>
      <c r="AB749" s="32">
        <f t="shared" si="215"/>
        <v>2</v>
      </c>
      <c r="AD749" s="64"/>
      <c r="AE749" s="51"/>
      <c r="AF749" s="51"/>
      <c r="AG749" s="61"/>
      <c r="AH749" s="62"/>
      <c r="AI749" s="61"/>
      <c r="AJ749" s="62"/>
      <c r="AK749" s="61"/>
      <c r="AL749" s="62"/>
      <c r="AM749" s="60"/>
      <c r="AN749" s="60"/>
      <c r="AO749" s="60"/>
      <c r="AP749" s="60"/>
      <c r="AQ749" s="51"/>
      <c r="AT749" s="39" t="str">
        <f t="shared" si="216"/>
        <v/>
      </c>
      <c r="AU749" s="49" t="str">
        <f t="shared" si="223"/>
        <v/>
      </c>
      <c r="AV749" s="41">
        <f t="shared" ca="1" si="188"/>
        <v>256</v>
      </c>
      <c r="AW749" s="40">
        <f t="shared" ca="1" si="226"/>
        <v>1</v>
      </c>
      <c r="AX749" s="41">
        <f t="shared" ca="1" si="217"/>
        <v>0</v>
      </c>
      <c r="AY749" s="41">
        <f t="shared" ca="1" si="218"/>
        <v>0</v>
      </c>
      <c r="AZ749" s="42">
        <f t="shared" ca="1" si="219"/>
        <v>1</v>
      </c>
      <c r="BA749" s="47" t="str">
        <f t="shared" si="220"/>
        <v/>
      </c>
      <c r="BB749" s="47" t="e">
        <f t="shared" si="221"/>
        <v>#VALUE!</v>
      </c>
      <c r="BC749" s="47">
        <f t="shared" si="189"/>
        <v>0</v>
      </c>
      <c r="BD749" s="47">
        <f t="shared" si="190"/>
        <v>0</v>
      </c>
      <c r="BE749" s="47" t="e">
        <f t="shared" si="191"/>
        <v>#VALUE!</v>
      </c>
      <c r="BF749" s="47" t="e">
        <f t="shared" si="192"/>
        <v>#VALUE!</v>
      </c>
      <c r="BG749" s="47" t="e">
        <f t="shared" si="193"/>
        <v>#VALUE!</v>
      </c>
      <c r="BH749" s="47" t="e">
        <f>MATCH($BA749,NoteCommaRef!$B$4:$B$10,0)</f>
        <v>#N/A</v>
      </c>
      <c r="BI749" s="47">
        <f>MATCH($BK749,NoteCommaRef!$H$4:$H$1000,0)</f>
        <v>11</v>
      </c>
      <c r="BJ749" s="47">
        <f>MATCH($BL749,NoteCommaRef!$H$4:$H$1000,0)</f>
        <v>11</v>
      </c>
      <c r="BK749" s="47">
        <f t="shared" si="227"/>
        <v>1</v>
      </c>
      <c r="BL749" s="47">
        <f t="shared" si="228"/>
        <v>1</v>
      </c>
      <c r="BM749" s="48">
        <f ca="1">IF(ISNA($BH749),1,OFFSET(NoteCommaRef!$E$3,$BH749,0))</f>
        <v>1</v>
      </c>
      <c r="BN749" s="48">
        <f t="shared" si="229"/>
        <v>1</v>
      </c>
      <c r="BO749" s="48">
        <f t="shared" si="230"/>
        <v>1</v>
      </c>
      <c r="BP749" s="48">
        <f t="shared" si="231"/>
        <v>1</v>
      </c>
      <c r="BQ749" s="48">
        <f ca="1">IF(ISNA($BI749),1,OFFSET(NoteCommaRef!$K$3,$BI749,0))</f>
        <v>1</v>
      </c>
      <c r="BR749" s="48">
        <f ca="1">IF(ISNA($BJ749),1,OFFSET(NoteCommaRef!$K$3,$BJ749,0))</f>
        <v>1</v>
      </c>
    </row>
    <row r="750" spans="3:70" x14ac:dyDescent="0.2">
      <c r="C750" s="1" t="str">
        <f t="shared" si="202"/>
        <v/>
      </c>
      <c r="D750" s="1" t="str">
        <f t="shared" si="203"/>
        <v/>
      </c>
      <c r="E750" s="1" t="str">
        <f t="shared" si="194"/>
        <v/>
      </c>
      <c r="F750" s="32" t="str">
        <f t="shared" si="195"/>
        <v/>
      </c>
      <c r="G750" s="1" t="str">
        <f t="shared" si="196"/>
        <v/>
      </c>
      <c r="H750" s="1" t="str">
        <f t="shared" si="197"/>
        <v/>
      </c>
      <c r="I750" s="1" t="str">
        <f t="shared" si="198"/>
        <v/>
      </c>
      <c r="J750" s="1" t="str">
        <f t="shared" si="199"/>
        <v/>
      </c>
      <c r="K750" s="1" t="str">
        <f t="shared" si="200"/>
        <v/>
      </c>
      <c r="L750" s="1" t="str">
        <f ca="1">IF(COUNTBLANK($AO750),IF(COUNTBLANK($D750),"",OFFSET(ChannelSetup!$E$6,0,$D750-1)),$AO750)</f>
        <v/>
      </c>
      <c r="M750" s="1" t="str">
        <f ca="1">IF(COUNTBLANK($AP750),IF(COUNTBLANK($D750),"",OFFSET(ChannelSetup!$E$7,0,$D750-1)),$AP750)</f>
        <v/>
      </c>
      <c r="N750" s="1" t="str">
        <f ca="1">IF(COUNTBLANK($D750),"",IF(COUNTBLANK($AI750),OFFSET(ChannelSetup!$E$4,0,$D750-1),$AI750))</f>
        <v/>
      </c>
      <c r="O750" s="1" t="str">
        <f t="shared" si="201"/>
        <v/>
      </c>
      <c r="Q750" s="32">
        <f t="shared" si="204"/>
        <v>6</v>
      </c>
      <c r="R750" s="32">
        <f t="shared" si="205"/>
        <v>4</v>
      </c>
      <c r="S750" s="32">
        <f t="shared" si="206"/>
        <v>4</v>
      </c>
      <c r="T750" s="32">
        <f t="shared" si="207"/>
        <v>2</v>
      </c>
      <c r="U750" s="32">
        <f t="shared" si="208"/>
        <v>2</v>
      </c>
      <c r="V750" s="32">
        <f t="shared" si="209"/>
        <v>2</v>
      </c>
      <c r="W750" s="32">
        <f t="shared" si="210"/>
        <v>2</v>
      </c>
      <c r="X750" s="32">
        <f t="shared" si="211"/>
        <v>2</v>
      </c>
      <c r="Y750" s="32">
        <f t="shared" si="212"/>
        <v>2</v>
      </c>
      <c r="Z750" s="32">
        <f t="shared" si="213"/>
        <v>2</v>
      </c>
      <c r="AA750" s="32">
        <f t="shared" si="214"/>
        <v>2</v>
      </c>
      <c r="AB750" s="32">
        <f t="shared" si="215"/>
        <v>2</v>
      </c>
      <c r="AD750" s="64"/>
      <c r="AE750" s="51"/>
      <c r="AF750" s="51"/>
      <c r="AG750" s="61"/>
      <c r="AH750" s="62"/>
      <c r="AI750" s="61"/>
      <c r="AJ750" s="62"/>
      <c r="AK750" s="61"/>
      <c r="AL750" s="62"/>
      <c r="AM750" s="60"/>
      <c r="AN750" s="60"/>
      <c r="AO750" s="60"/>
      <c r="AP750" s="60"/>
      <c r="AQ750" s="51"/>
      <c r="AT750" s="39" t="str">
        <f t="shared" si="216"/>
        <v/>
      </c>
      <c r="AU750" s="49" t="str">
        <f t="shared" si="223"/>
        <v/>
      </c>
      <c r="AV750" s="41">
        <f t="shared" ca="1" si="188"/>
        <v>256</v>
      </c>
      <c r="AW750" s="40">
        <f t="shared" ca="1" si="226"/>
        <v>1</v>
      </c>
      <c r="AX750" s="41">
        <f t="shared" ca="1" si="217"/>
        <v>0</v>
      </c>
      <c r="AY750" s="41">
        <f t="shared" ca="1" si="218"/>
        <v>0</v>
      </c>
      <c r="AZ750" s="42">
        <f t="shared" ca="1" si="219"/>
        <v>1</v>
      </c>
      <c r="BA750" s="47" t="str">
        <f t="shared" si="220"/>
        <v/>
      </c>
      <c r="BB750" s="47" t="e">
        <f t="shared" si="221"/>
        <v>#VALUE!</v>
      </c>
      <c r="BC750" s="47">
        <f t="shared" si="189"/>
        <v>0</v>
      </c>
      <c r="BD750" s="47">
        <f t="shared" si="190"/>
        <v>0</v>
      </c>
      <c r="BE750" s="47" t="e">
        <f t="shared" si="191"/>
        <v>#VALUE!</v>
      </c>
      <c r="BF750" s="47" t="e">
        <f t="shared" si="192"/>
        <v>#VALUE!</v>
      </c>
      <c r="BG750" s="47" t="e">
        <f t="shared" si="193"/>
        <v>#VALUE!</v>
      </c>
      <c r="BH750" s="47" t="e">
        <f>MATCH($BA750,NoteCommaRef!$B$4:$B$10,0)</f>
        <v>#N/A</v>
      </c>
      <c r="BI750" s="47">
        <f>MATCH($BK750,NoteCommaRef!$H$4:$H$1000,0)</f>
        <v>11</v>
      </c>
      <c r="BJ750" s="47">
        <f>MATCH($BL750,NoteCommaRef!$H$4:$H$1000,0)</f>
        <v>11</v>
      </c>
      <c r="BK750" s="47">
        <f t="shared" si="227"/>
        <v>1</v>
      </c>
      <c r="BL750" s="47">
        <f t="shared" si="228"/>
        <v>1</v>
      </c>
      <c r="BM750" s="48">
        <f ca="1">IF(ISNA($BH750),1,OFFSET(NoteCommaRef!$E$3,$BH750,0))</f>
        <v>1</v>
      </c>
      <c r="BN750" s="48">
        <f t="shared" si="229"/>
        <v>1</v>
      </c>
      <c r="BO750" s="48">
        <f t="shared" si="230"/>
        <v>1</v>
      </c>
      <c r="BP750" s="48">
        <f t="shared" si="231"/>
        <v>1</v>
      </c>
      <c r="BQ750" s="48">
        <f ca="1">IF(ISNA($BI750),1,OFFSET(NoteCommaRef!$K$3,$BI750,0))</f>
        <v>1</v>
      </c>
      <c r="BR750" s="48">
        <f ca="1">IF(ISNA($BJ750),1,OFFSET(NoteCommaRef!$K$3,$BJ750,0))</f>
        <v>1</v>
      </c>
    </row>
    <row r="751" spans="3:70" x14ac:dyDescent="0.2">
      <c r="C751" s="1" t="str">
        <f t="shared" si="202"/>
        <v/>
      </c>
      <c r="D751" s="1" t="str">
        <f t="shared" si="203"/>
        <v/>
      </c>
      <c r="E751" s="1" t="str">
        <f t="shared" si="194"/>
        <v/>
      </c>
      <c r="F751" s="32" t="str">
        <f t="shared" si="195"/>
        <v/>
      </c>
      <c r="G751" s="1" t="str">
        <f t="shared" si="196"/>
        <v/>
      </c>
      <c r="H751" s="1" t="str">
        <f t="shared" si="197"/>
        <v/>
      </c>
      <c r="I751" s="1" t="str">
        <f t="shared" si="198"/>
        <v/>
      </c>
      <c r="J751" s="1" t="str">
        <f t="shared" si="199"/>
        <v/>
      </c>
      <c r="K751" s="1" t="str">
        <f t="shared" si="200"/>
        <v/>
      </c>
      <c r="L751" s="1" t="str">
        <f ca="1">IF(COUNTBLANK($AO751),IF(COUNTBLANK($D751),"",OFFSET(ChannelSetup!$E$6,0,$D751-1)),$AO751)</f>
        <v/>
      </c>
      <c r="M751" s="1" t="str">
        <f ca="1">IF(COUNTBLANK($AP751),IF(COUNTBLANK($D751),"",OFFSET(ChannelSetup!$E$7,0,$D751-1)),$AP751)</f>
        <v/>
      </c>
      <c r="N751" s="1" t="str">
        <f ca="1">IF(COUNTBLANK($D751),"",IF(COUNTBLANK($AI751),OFFSET(ChannelSetup!$E$4,0,$D751-1),$AI751))</f>
        <v/>
      </c>
      <c r="O751" s="1" t="str">
        <f t="shared" si="201"/>
        <v/>
      </c>
      <c r="Q751" s="32">
        <f t="shared" si="204"/>
        <v>6</v>
      </c>
      <c r="R751" s="32">
        <f t="shared" si="205"/>
        <v>4</v>
      </c>
      <c r="S751" s="32">
        <f t="shared" si="206"/>
        <v>4</v>
      </c>
      <c r="T751" s="32">
        <f t="shared" si="207"/>
        <v>2</v>
      </c>
      <c r="U751" s="32">
        <f t="shared" si="208"/>
        <v>2</v>
      </c>
      <c r="V751" s="32">
        <f t="shared" si="209"/>
        <v>2</v>
      </c>
      <c r="W751" s="32">
        <f t="shared" si="210"/>
        <v>2</v>
      </c>
      <c r="X751" s="32">
        <f t="shared" si="211"/>
        <v>2</v>
      </c>
      <c r="Y751" s="32">
        <f t="shared" si="212"/>
        <v>2</v>
      </c>
      <c r="Z751" s="32">
        <f t="shared" si="213"/>
        <v>2</v>
      </c>
      <c r="AA751" s="32">
        <f t="shared" si="214"/>
        <v>2</v>
      </c>
      <c r="AB751" s="32">
        <f t="shared" si="215"/>
        <v>2</v>
      </c>
      <c r="AD751" s="64"/>
      <c r="AE751" s="51"/>
      <c r="AF751" s="51"/>
      <c r="AG751" s="61"/>
      <c r="AH751" s="62"/>
      <c r="AI751" s="61"/>
      <c r="AJ751" s="62"/>
      <c r="AK751" s="61"/>
      <c r="AL751" s="62"/>
      <c r="AM751" s="60"/>
      <c r="AN751" s="60"/>
      <c r="AO751" s="60"/>
      <c r="AP751" s="60"/>
      <c r="AQ751" s="51"/>
      <c r="AT751" s="39" t="str">
        <f t="shared" si="216"/>
        <v/>
      </c>
      <c r="AU751" s="49" t="str">
        <f t="shared" si="223"/>
        <v/>
      </c>
      <c r="AV751" s="41">
        <f t="shared" ca="1" si="188"/>
        <v>256</v>
      </c>
      <c r="AW751" s="40">
        <f t="shared" ca="1" si="226"/>
        <v>1</v>
      </c>
      <c r="AX751" s="41">
        <f t="shared" ca="1" si="217"/>
        <v>0</v>
      </c>
      <c r="AY751" s="41">
        <f t="shared" ca="1" si="218"/>
        <v>0</v>
      </c>
      <c r="AZ751" s="42">
        <f t="shared" ca="1" si="219"/>
        <v>1</v>
      </c>
      <c r="BA751" s="47" t="str">
        <f t="shared" si="220"/>
        <v/>
      </c>
      <c r="BB751" s="47" t="e">
        <f t="shared" si="221"/>
        <v>#VALUE!</v>
      </c>
      <c r="BC751" s="47">
        <f t="shared" si="189"/>
        <v>0</v>
      </c>
      <c r="BD751" s="47">
        <f t="shared" si="190"/>
        <v>0</v>
      </c>
      <c r="BE751" s="47" t="e">
        <f t="shared" si="191"/>
        <v>#VALUE!</v>
      </c>
      <c r="BF751" s="47" t="e">
        <f t="shared" si="192"/>
        <v>#VALUE!</v>
      </c>
      <c r="BG751" s="47" t="e">
        <f t="shared" si="193"/>
        <v>#VALUE!</v>
      </c>
      <c r="BH751" s="47" t="e">
        <f>MATCH($BA751,NoteCommaRef!$B$4:$B$10,0)</f>
        <v>#N/A</v>
      </c>
      <c r="BI751" s="47">
        <f>MATCH($BK751,NoteCommaRef!$H$4:$H$1000,0)</f>
        <v>11</v>
      </c>
      <c r="BJ751" s="47">
        <f>MATCH($BL751,NoteCommaRef!$H$4:$H$1000,0)</f>
        <v>11</v>
      </c>
      <c r="BK751" s="47">
        <f t="shared" si="227"/>
        <v>1</v>
      </c>
      <c r="BL751" s="47">
        <f t="shared" si="228"/>
        <v>1</v>
      </c>
      <c r="BM751" s="48">
        <f ca="1">IF(ISNA($BH751),1,OFFSET(NoteCommaRef!$E$3,$BH751,0))</f>
        <v>1</v>
      </c>
      <c r="BN751" s="48">
        <f t="shared" si="229"/>
        <v>1</v>
      </c>
      <c r="BO751" s="48">
        <f t="shared" si="230"/>
        <v>1</v>
      </c>
      <c r="BP751" s="48">
        <f t="shared" si="231"/>
        <v>1</v>
      </c>
      <c r="BQ751" s="48">
        <f ca="1">IF(ISNA($BI751),1,OFFSET(NoteCommaRef!$K$3,$BI751,0))</f>
        <v>1</v>
      </c>
      <c r="BR751" s="48">
        <f ca="1">IF(ISNA($BJ751),1,OFFSET(NoteCommaRef!$K$3,$BJ751,0))</f>
        <v>1</v>
      </c>
    </row>
    <row r="752" spans="3:70" x14ac:dyDescent="0.2">
      <c r="C752" s="1" t="str">
        <f t="shared" si="202"/>
        <v/>
      </c>
      <c r="D752" s="1" t="str">
        <f t="shared" si="203"/>
        <v/>
      </c>
      <c r="E752" s="1" t="str">
        <f t="shared" si="194"/>
        <v/>
      </c>
      <c r="F752" s="32" t="str">
        <f t="shared" si="195"/>
        <v/>
      </c>
      <c r="G752" s="1" t="str">
        <f t="shared" si="196"/>
        <v/>
      </c>
      <c r="H752" s="1" t="str">
        <f t="shared" si="197"/>
        <v/>
      </c>
      <c r="I752" s="1" t="str">
        <f t="shared" si="198"/>
        <v/>
      </c>
      <c r="J752" s="1" t="str">
        <f t="shared" si="199"/>
        <v/>
      </c>
      <c r="K752" s="1" t="str">
        <f t="shared" si="200"/>
        <v/>
      </c>
      <c r="L752" s="1" t="str">
        <f ca="1">IF(COUNTBLANK($AO752),IF(COUNTBLANK($D752),"",OFFSET(ChannelSetup!$E$6,0,$D752-1)),$AO752)</f>
        <v/>
      </c>
      <c r="M752" s="1" t="str">
        <f ca="1">IF(COUNTBLANK($AP752),IF(COUNTBLANK($D752),"",OFFSET(ChannelSetup!$E$7,0,$D752-1)),$AP752)</f>
        <v/>
      </c>
      <c r="N752" s="1" t="str">
        <f ca="1">IF(COUNTBLANK($D752),"",IF(COUNTBLANK($AI752),OFFSET(ChannelSetup!$E$4,0,$D752-1),$AI752))</f>
        <v/>
      </c>
      <c r="O752" s="1" t="str">
        <f t="shared" si="201"/>
        <v/>
      </c>
      <c r="Q752" s="32">
        <f t="shared" si="204"/>
        <v>6</v>
      </c>
      <c r="R752" s="32">
        <f t="shared" si="205"/>
        <v>4</v>
      </c>
      <c r="S752" s="32">
        <f t="shared" si="206"/>
        <v>4</v>
      </c>
      <c r="T752" s="32">
        <f t="shared" si="207"/>
        <v>2</v>
      </c>
      <c r="U752" s="32">
        <f t="shared" si="208"/>
        <v>2</v>
      </c>
      <c r="V752" s="32">
        <f t="shared" si="209"/>
        <v>2</v>
      </c>
      <c r="W752" s="32">
        <f t="shared" si="210"/>
        <v>2</v>
      </c>
      <c r="X752" s="32">
        <f t="shared" si="211"/>
        <v>2</v>
      </c>
      <c r="Y752" s="32">
        <f t="shared" si="212"/>
        <v>2</v>
      </c>
      <c r="Z752" s="32">
        <f t="shared" si="213"/>
        <v>2</v>
      </c>
      <c r="AA752" s="32">
        <f t="shared" si="214"/>
        <v>2</v>
      </c>
      <c r="AB752" s="32">
        <f t="shared" si="215"/>
        <v>2</v>
      </c>
      <c r="AD752" s="64"/>
      <c r="AE752" s="51"/>
      <c r="AF752" s="51"/>
      <c r="AG752" s="61"/>
      <c r="AH752" s="62"/>
      <c r="AI752" s="61"/>
      <c r="AJ752" s="62"/>
      <c r="AK752" s="61"/>
      <c r="AL752" s="62"/>
      <c r="AM752" s="60"/>
      <c r="AN752" s="60"/>
      <c r="AO752" s="60"/>
      <c r="AP752" s="60"/>
      <c r="AQ752" s="51"/>
      <c r="AT752" s="39" t="str">
        <f t="shared" si="216"/>
        <v/>
      </c>
      <c r="AU752" s="49" t="str">
        <f t="shared" si="223"/>
        <v/>
      </c>
      <c r="AV752" s="41">
        <f t="shared" ca="1" si="188"/>
        <v>256</v>
      </c>
      <c r="AW752" s="40">
        <f t="shared" ca="1" si="226"/>
        <v>1</v>
      </c>
      <c r="AX752" s="41">
        <f t="shared" ca="1" si="217"/>
        <v>0</v>
      </c>
      <c r="AY752" s="41">
        <f t="shared" ca="1" si="218"/>
        <v>0</v>
      </c>
      <c r="AZ752" s="42">
        <f t="shared" ca="1" si="219"/>
        <v>1</v>
      </c>
      <c r="BA752" s="47" t="str">
        <f t="shared" si="220"/>
        <v/>
      </c>
      <c r="BB752" s="47" t="e">
        <f t="shared" si="221"/>
        <v>#VALUE!</v>
      </c>
      <c r="BC752" s="47">
        <f t="shared" si="189"/>
        <v>0</v>
      </c>
      <c r="BD752" s="47">
        <f t="shared" si="190"/>
        <v>0</v>
      </c>
      <c r="BE752" s="47" t="e">
        <f t="shared" si="191"/>
        <v>#VALUE!</v>
      </c>
      <c r="BF752" s="47" t="e">
        <f t="shared" si="192"/>
        <v>#VALUE!</v>
      </c>
      <c r="BG752" s="47" t="e">
        <f t="shared" si="193"/>
        <v>#VALUE!</v>
      </c>
      <c r="BH752" s="47" t="e">
        <f>MATCH($BA752,NoteCommaRef!$B$4:$B$10,0)</f>
        <v>#N/A</v>
      </c>
      <c r="BI752" s="47">
        <f>MATCH($BK752,NoteCommaRef!$H$4:$H$1000,0)</f>
        <v>11</v>
      </c>
      <c r="BJ752" s="47">
        <f>MATCH($BL752,NoteCommaRef!$H$4:$H$1000,0)</f>
        <v>11</v>
      </c>
      <c r="BK752" s="47">
        <f t="shared" si="227"/>
        <v>1</v>
      </c>
      <c r="BL752" s="47">
        <f t="shared" si="228"/>
        <v>1</v>
      </c>
      <c r="BM752" s="48">
        <f ca="1">IF(ISNA($BH752),1,OFFSET(NoteCommaRef!$E$3,$BH752,0))</f>
        <v>1</v>
      </c>
      <c r="BN752" s="48">
        <f t="shared" si="229"/>
        <v>1</v>
      </c>
      <c r="BO752" s="48">
        <f t="shared" si="230"/>
        <v>1</v>
      </c>
      <c r="BP752" s="48">
        <f t="shared" si="231"/>
        <v>1</v>
      </c>
      <c r="BQ752" s="48">
        <f ca="1">IF(ISNA($BI752),1,OFFSET(NoteCommaRef!$K$3,$BI752,0))</f>
        <v>1</v>
      </c>
      <c r="BR752" s="48">
        <f ca="1">IF(ISNA($BJ752),1,OFFSET(NoteCommaRef!$K$3,$BJ752,0))</f>
        <v>1</v>
      </c>
    </row>
    <row r="753" spans="3:70" x14ac:dyDescent="0.2">
      <c r="C753" s="1" t="str">
        <f t="shared" si="202"/>
        <v/>
      </c>
      <c r="D753" s="1" t="str">
        <f t="shared" si="203"/>
        <v/>
      </c>
      <c r="E753" s="1" t="str">
        <f t="shared" si="194"/>
        <v/>
      </c>
      <c r="F753" s="32" t="str">
        <f t="shared" si="195"/>
        <v/>
      </c>
      <c r="G753" s="1" t="str">
        <f t="shared" si="196"/>
        <v/>
      </c>
      <c r="H753" s="1" t="str">
        <f t="shared" si="197"/>
        <v/>
      </c>
      <c r="I753" s="1" t="str">
        <f t="shared" si="198"/>
        <v/>
      </c>
      <c r="J753" s="1" t="str">
        <f t="shared" si="199"/>
        <v/>
      </c>
      <c r="K753" s="1" t="str">
        <f t="shared" si="200"/>
        <v/>
      </c>
      <c r="L753" s="1" t="str">
        <f ca="1">IF(COUNTBLANK($AO753),IF(COUNTBLANK($D753),"",OFFSET(ChannelSetup!$E$6,0,$D753-1)),$AO753)</f>
        <v/>
      </c>
      <c r="M753" s="1" t="str">
        <f ca="1">IF(COUNTBLANK($AP753),IF(COUNTBLANK($D753),"",OFFSET(ChannelSetup!$E$7,0,$D753-1)),$AP753)</f>
        <v/>
      </c>
      <c r="N753" s="1" t="str">
        <f ca="1">IF(COUNTBLANK($D753),"",IF(COUNTBLANK($AI753),OFFSET(ChannelSetup!$E$4,0,$D753-1),$AI753))</f>
        <v/>
      </c>
      <c r="O753" s="1" t="str">
        <f t="shared" si="201"/>
        <v/>
      </c>
      <c r="Q753" s="32">
        <f t="shared" si="204"/>
        <v>6</v>
      </c>
      <c r="R753" s="32">
        <f t="shared" si="205"/>
        <v>4</v>
      </c>
      <c r="S753" s="32">
        <f t="shared" si="206"/>
        <v>4</v>
      </c>
      <c r="T753" s="32">
        <f t="shared" si="207"/>
        <v>2</v>
      </c>
      <c r="U753" s="32">
        <f t="shared" si="208"/>
        <v>2</v>
      </c>
      <c r="V753" s="32">
        <f t="shared" si="209"/>
        <v>2</v>
      </c>
      <c r="W753" s="32">
        <f t="shared" si="210"/>
        <v>2</v>
      </c>
      <c r="X753" s="32">
        <f t="shared" si="211"/>
        <v>2</v>
      </c>
      <c r="Y753" s="32">
        <f t="shared" si="212"/>
        <v>2</v>
      </c>
      <c r="Z753" s="32">
        <f t="shared" si="213"/>
        <v>2</v>
      </c>
      <c r="AA753" s="32">
        <f t="shared" si="214"/>
        <v>2</v>
      </c>
      <c r="AB753" s="32">
        <f t="shared" si="215"/>
        <v>2</v>
      </c>
      <c r="AD753" s="64"/>
      <c r="AE753" s="51"/>
      <c r="AF753" s="51"/>
      <c r="AG753" s="61"/>
      <c r="AH753" s="62"/>
      <c r="AI753" s="61"/>
      <c r="AJ753" s="62"/>
      <c r="AK753" s="61"/>
      <c r="AL753" s="62"/>
      <c r="AM753" s="60"/>
      <c r="AN753" s="60"/>
      <c r="AO753" s="60"/>
      <c r="AP753" s="60"/>
      <c r="AQ753" s="51"/>
      <c r="AT753" s="39" t="str">
        <f t="shared" si="216"/>
        <v/>
      </c>
      <c r="AU753" s="49" t="str">
        <f t="shared" si="223"/>
        <v/>
      </c>
      <c r="AV753" s="41">
        <f t="shared" ca="1" si="188"/>
        <v>256</v>
      </c>
      <c r="AW753" s="40">
        <f t="shared" ca="1" si="226"/>
        <v>1</v>
      </c>
      <c r="AX753" s="41">
        <f t="shared" ca="1" si="217"/>
        <v>0</v>
      </c>
      <c r="AY753" s="41">
        <f t="shared" ca="1" si="218"/>
        <v>0</v>
      </c>
      <c r="AZ753" s="42">
        <f t="shared" ca="1" si="219"/>
        <v>1</v>
      </c>
      <c r="BA753" s="47" t="str">
        <f t="shared" si="220"/>
        <v/>
      </c>
      <c r="BB753" s="47" t="e">
        <f t="shared" si="221"/>
        <v>#VALUE!</v>
      </c>
      <c r="BC753" s="47">
        <f t="shared" si="189"/>
        <v>0</v>
      </c>
      <c r="BD753" s="47">
        <f t="shared" si="190"/>
        <v>0</v>
      </c>
      <c r="BE753" s="47" t="e">
        <f t="shared" si="191"/>
        <v>#VALUE!</v>
      </c>
      <c r="BF753" s="47" t="e">
        <f t="shared" si="192"/>
        <v>#VALUE!</v>
      </c>
      <c r="BG753" s="47" t="e">
        <f t="shared" si="193"/>
        <v>#VALUE!</v>
      </c>
      <c r="BH753" s="47" t="e">
        <f>MATCH($BA753,NoteCommaRef!$B$4:$B$10,0)</f>
        <v>#N/A</v>
      </c>
      <c r="BI753" s="47">
        <f>MATCH($BK753,NoteCommaRef!$H$4:$H$1000,0)</f>
        <v>11</v>
      </c>
      <c r="BJ753" s="47">
        <f>MATCH($BL753,NoteCommaRef!$H$4:$H$1000,0)</f>
        <v>11</v>
      </c>
      <c r="BK753" s="47">
        <f t="shared" si="227"/>
        <v>1</v>
      </c>
      <c r="BL753" s="47">
        <f t="shared" si="228"/>
        <v>1</v>
      </c>
      <c r="BM753" s="48">
        <f ca="1">IF(ISNA($BH753),1,OFFSET(NoteCommaRef!$E$3,$BH753,0))</f>
        <v>1</v>
      </c>
      <c r="BN753" s="48">
        <f t="shared" si="229"/>
        <v>1</v>
      </c>
      <c r="BO753" s="48">
        <f t="shared" si="230"/>
        <v>1</v>
      </c>
      <c r="BP753" s="48">
        <f t="shared" si="231"/>
        <v>1</v>
      </c>
      <c r="BQ753" s="48">
        <f ca="1">IF(ISNA($BI753),1,OFFSET(NoteCommaRef!$K$3,$BI753,0))</f>
        <v>1</v>
      </c>
      <c r="BR753" s="48">
        <f ca="1">IF(ISNA($BJ753),1,OFFSET(NoteCommaRef!$K$3,$BJ753,0))</f>
        <v>1</v>
      </c>
    </row>
    <row r="754" spans="3:70" x14ac:dyDescent="0.2">
      <c r="C754" s="1" t="str">
        <f t="shared" si="202"/>
        <v/>
      </c>
      <c r="D754" s="1" t="str">
        <f t="shared" si="203"/>
        <v/>
      </c>
      <c r="E754" s="1" t="str">
        <f t="shared" si="194"/>
        <v/>
      </c>
      <c r="F754" s="32" t="str">
        <f t="shared" si="195"/>
        <v/>
      </c>
      <c r="G754" s="1" t="str">
        <f t="shared" si="196"/>
        <v/>
      </c>
      <c r="H754" s="1" t="str">
        <f t="shared" si="197"/>
        <v/>
      </c>
      <c r="I754" s="1" t="str">
        <f t="shared" si="198"/>
        <v/>
      </c>
      <c r="J754" s="1" t="str">
        <f t="shared" si="199"/>
        <v/>
      </c>
      <c r="K754" s="1" t="str">
        <f t="shared" si="200"/>
        <v/>
      </c>
      <c r="L754" s="1" t="str">
        <f ca="1">IF(COUNTBLANK($AO754),IF(COUNTBLANK($D754),"",OFFSET(ChannelSetup!$E$6,0,$D754-1)),$AO754)</f>
        <v/>
      </c>
      <c r="M754" s="1" t="str">
        <f ca="1">IF(COUNTBLANK($AP754),IF(COUNTBLANK($D754),"",OFFSET(ChannelSetup!$E$7,0,$D754-1)),$AP754)</f>
        <v/>
      </c>
      <c r="N754" s="1" t="str">
        <f ca="1">IF(COUNTBLANK($D754),"",IF(COUNTBLANK($AI754),OFFSET(ChannelSetup!$E$4,0,$D754-1),$AI754))</f>
        <v/>
      </c>
      <c r="O754" s="1" t="str">
        <f t="shared" si="201"/>
        <v/>
      </c>
      <c r="Q754" s="32">
        <f t="shared" si="204"/>
        <v>6</v>
      </c>
      <c r="R754" s="32">
        <f t="shared" si="205"/>
        <v>4</v>
      </c>
      <c r="S754" s="32">
        <f t="shared" si="206"/>
        <v>4</v>
      </c>
      <c r="T754" s="32">
        <f t="shared" si="207"/>
        <v>2</v>
      </c>
      <c r="U754" s="32">
        <f t="shared" si="208"/>
        <v>2</v>
      </c>
      <c r="V754" s="32">
        <f t="shared" si="209"/>
        <v>2</v>
      </c>
      <c r="W754" s="32">
        <f t="shared" si="210"/>
        <v>2</v>
      </c>
      <c r="X754" s="32">
        <f t="shared" si="211"/>
        <v>2</v>
      </c>
      <c r="Y754" s="32">
        <f t="shared" si="212"/>
        <v>2</v>
      </c>
      <c r="Z754" s="32">
        <f t="shared" si="213"/>
        <v>2</v>
      </c>
      <c r="AA754" s="32">
        <f t="shared" si="214"/>
        <v>2</v>
      </c>
      <c r="AB754" s="32">
        <f t="shared" si="215"/>
        <v>2</v>
      </c>
      <c r="AD754" s="64"/>
      <c r="AE754" s="51"/>
      <c r="AF754" s="51"/>
      <c r="AG754" s="61"/>
      <c r="AH754" s="62"/>
      <c r="AI754" s="61"/>
      <c r="AJ754" s="62"/>
      <c r="AK754" s="61"/>
      <c r="AL754" s="62"/>
      <c r="AM754" s="60"/>
      <c r="AN754" s="60"/>
      <c r="AO754" s="60"/>
      <c r="AP754" s="60"/>
      <c r="AQ754" s="51"/>
      <c r="AT754" s="39" t="str">
        <f t="shared" si="216"/>
        <v/>
      </c>
      <c r="AU754" s="49" t="str">
        <f t="shared" si="223"/>
        <v/>
      </c>
      <c r="AV754" s="41">
        <f t="shared" ref="AV754:AV817" ca="1" si="232">$AW754*$BT$3</f>
        <v>256</v>
      </c>
      <c r="AW754" s="40">
        <f t="shared" ca="1" si="226"/>
        <v>1</v>
      </c>
      <c r="AX754" s="41">
        <f t="shared" ca="1" si="217"/>
        <v>0</v>
      </c>
      <c r="AY754" s="41">
        <f t="shared" ca="1" si="218"/>
        <v>0</v>
      </c>
      <c r="AZ754" s="42">
        <f t="shared" ca="1" si="219"/>
        <v>1</v>
      </c>
      <c r="BA754" s="47" t="str">
        <f t="shared" si="220"/>
        <v/>
      </c>
      <c r="BB754" s="47" t="e">
        <f t="shared" si="221"/>
        <v>#VALUE!</v>
      </c>
      <c r="BC754" s="47">
        <f t="shared" si="189"/>
        <v>0</v>
      </c>
      <c r="BD754" s="47">
        <f t="shared" si="190"/>
        <v>0</v>
      </c>
      <c r="BE754" s="47" t="e">
        <f t="shared" si="191"/>
        <v>#VALUE!</v>
      </c>
      <c r="BF754" s="47" t="e">
        <f t="shared" si="192"/>
        <v>#VALUE!</v>
      </c>
      <c r="BG754" s="47" t="e">
        <f t="shared" si="193"/>
        <v>#VALUE!</v>
      </c>
      <c r="BH754" s="47" t="e">
        <f>MATCH($BA754,NoteCommaRef!$B$4:$B$10,0)</f>
        <v>#N/A</v>
      </c>
      <c r="BI754" s="47">
        <f>MATCH($BK754,NoteCommaRef!$H$4:$H$1000,0)</f>
        <v>11</v>
      </c>
      <c r="BJ754" s="47">
        <f>MATCH($BL754,NoteCommaRef!$H$4:$H$1000,0)</f>
        <v>11</v>
      </c>
      <c r="BK754" s="47">
        <f t="shared" si="227"/>
        <v>1</v>
      </c>
      <c r="BL754" s="47">
        <f t="shared" si="228"/>
        <v>1</v>
      </c>
      <c r="BM754" s="48">
        <f ca="1">IF(ISNA($BH754),1,OFFSET(NoteCommaRef!$E$3,$BH754,0))</f>
        <v>1</v>
      </c>
      <c r="BN754" s="48">
        <f t="shared" si="229"/>
        <v>1</v>
      </c>
      <c r="BO754" s="48">
        <f t="shared" si="230"/>
        <v>1</v>
      </c>
      <c r="BP754" s="48">
        <f t="shared" si="231"/>
        <v>1</v>
      </c>
      <c r="BQ754" s="48">
        <f ca="1">IF(ISNA($BI754),1,OFFSET(NoteCommaRef!$K$3,$BI754,0))</f>
        <v>1</v>
      </c>
      <c r="BR754" s="48">
        <f ca="1">IF(ISNA($BJ754),1,OFFSET(NoteCommaRef!$K$3,$BJ754,0))</f>
        <v>1</v>
      </c>
    </row>
    <row r="755" spans="3:70" x14ac:dyDescent="0.2">
      <c r="C755" s="1" t="str">
        <f t="shared" si="202"/>
        <v/>
      </c>
      <c r="D755" s="1" t="str">
        <f t="shared" si="203"/>
        <v/>
      </c>
      <c r="E755" s="1" t="str">
        <f t="shared" si="194"/>
        <v/>
      </c>
      <c r="F755" s="32" t="str">
        <f t="shared" si="195"/>
        <v/>
      </c>
      <c r="G755" s="1" t="str">
        <f t="shared" si="196"/>
        <v/>
      </c>
      <c r="H755" s="1" t="str">
        <f t="shared" si="197"/>
        <v/>
      </c>
      <c r="I755" s="1" t="str">
        <f t="shared" si="198"/>
        <v/>
      </c>
      <c r="J755" s="1" t="str">
        <f t="shared" si="199"/>
        <v/>
      </c>
      <c r="K755" s="1" t="str">
        <f t="shared" si="200"/>
        <v/>
      </c>
      <c r="L755" s="1" t="str">
        <f ca="1">IF(COUNTBLANK($AO755),IF(COUNTBLANK($D755),"",OFFSET(ChannelSetup!$E$6,0,$D755-1)),$AO755)</f>
        <v/>
      </c>
      <c r="M755" s="1" t="str">
        <f ca="1">IF(COUNTBLANK($AP755),IF(COUNTBLANK($D755),"",OFFSET(ChannelSetup!$E$7,0,$D755-1)),$AP755)</f>
        <v/>
      </c>
      <c r="N755" s="1" t="str">
        <f ca="1">IF(COUNTBLANK($D755),"",IF(COUNTBLANK($AI755),OFFSET(ChannelSetup!$E$4,0,$D755-1),$AI755))</f>
        <v/>
      </c>
      <c r="O755" s="1" t="str">
        <f t="shared" si="201"/>
        <v/>
      </c>
      <c r="Q755" s="32">
        <f t="shared" si="204"/>
        <v>6</v>
      </c>
      <c r="R755" s="32">
        <f t="shared" si="205"/>
        <v>4</v>
      </c>
      <c r="S755" s="32">
        <f t="shared" si="206"/>
        <v>4</v>
      </c>
      <c r="T755" s="32">
        <f t="shared" si="207"/>
        <v>2</v>
      </c>
      <c r="U755" s="32">
        <f t="shared" si="208"/>
        <v>2</v>
      </c>
      <c r="V755" s="32">
        <f t="shared" si="209"/>
        <v>2</v>
      </c>
      <c r="W755" s="32">
        <f t="shared" si="210"/>
        <v>2</v>
      </c>
      <c r="X755" s="32">
        <f t="shared" si="211"/>
        <v>2</v>
      </c>
      <c r="Y755" s="32">
        <f t="shared" si="212"/>
        <v>2</v>
      </c>
      <c r="Z755" s="32">
        <f t="shared" si="213"/>
        <v>2</v>
      </c>
      <c r="AA755" s="32">
        <f t="shared" si="214"/>
        <v>2</v>
      </c>
      <c r="AB755" s="32">
        <f t="shared" si="215"/>
        <v>2</v>
      </c>
      <c r="AD755" s="64"/>
      <c r="AE755" s="51"/>
      <c r="AF755" s="51"/>
      <c r="AG755" s="61"/>
      <c r="AH755" s="62"/>
      <c r="AI755" s="61"/>
      <c r="AJ755" s="62"/>
      <c r="AK755" s="61"/>
      <c r="AL755" s="62"/>
      <c r="AM755" s="60"/>
      <c r="AN755" s="60"/>
      <c r="AO755" s="60"/>
      <c r="AP755" s="60"/>
      <c r="AQ755" s="51"/>
      <c r="AT755" s="39" t="str">
        <f t="shared" si="216"/>
        <v/>
      </c>
      <c r="AU755" s="49" t="str">
        <f t="shared" si="223"/>
        <v/>
      </c>
      <c r="AV755" s="41">
        <f t="shared" ca="1" si="232"/>
        <v>256</v>
      </c>
      <c r="AW755" s="40">
        <f t="shared" ca="1" si="226"/>
        <v>1</v>
      </c>
      <c r="AX755" s="41">
        <f t="shared" ca="1" si="217"/>
        <v>0</v>
      </c>
      <c r="AY755" s="41">
        <f t="shared" ca="1" si="218"/>
        <v>0</v>
      </c>
      <c r="AZ755" s="42">
        <f t="shared" ca="1" si="219"/>
        <v>1</v>
      </c>
      <c r="BA755" s="47" t="str">
        <f t="shared" si="220"/>
        <v/>
      </c>
      <c r="BB755" s="47" t="e">
        <f t="shared" si="221"/>
        <v>#VALUE!</v>
      </c>
      <c r="BC755" s="47">
        <f t="shared" ref="BC755:BC818" si="233">LEN(SUBSTITUTE($AU755,"b",""))-LEN(SUBSTITUTE($AU755,"#",""))</f>
        <v>0</v>
      </c>
      <c r="BD755" s="47">
        <f t="shared" ref="BD755:BD818" si="234">LEN(SUBSTITUTE($AU755,".",""))-LEN(SUBSTITUTE($AU755,"'",""))</f>
        <v>0</v>
      </c>
      <c r="BE755" s="47" t="e">
        <f t="shared" ref="BE755:BE818" si="235">FIND("[",$AU755)</f>
        <v>#VALUE!</v>
      </c>
      <c r="BF755" s="47" t="e">
        <f t="shared" ref="BF755:BF818" si="236">FIND("/",$AU755)</f>
        <v>#VALUE!</v>
      </c>
      <c r="BG755" s="47" t="e">
        <f t="shared" ref="BG755:BG818" si="237">FIND("]",$AU755)</f>
        <v>#VALUE!</v>
      </c>
      <c r="BH755" s="47" t="e">
        <f>MATCH($BA755,NoteCommaRef!$B$4:$B$10,0)</f>
        <v>#N/A</v>
      </c>
      <c r="BI755" s="47">
        <f>MATCH($BK755,NoteCommaRef!$H$4:$H$1000,0)</f>
        <v>11</v>
      </c>
      <c r="BJ755" s="47">
        <f>MATCH($BL755,NoteCommaRef!$H$4:$H$1000,0)</f>
        <v>11</v>
      </c>
      <c r="BK755" s="47">
        <f t="shared" si="227"/>
        <v>1</v>
      </c>
      <c r="BL755" s="47">
        <f t="shared" si="228"/>
        <v>1</v>
      </c>
      <c r="BM755" s="48">
        <f ca="1">IF(ISNA($BH755),1,OFFSET(NoteCommaRef!$E$3,$BH755,0))</f>
        <v>1</v>
      </c>
      <c r="BN755" s="48">
        <f t="shared" si="229"/>
        <v>1</v>
      </c>
      <c r="BO755" s="48">
        <f t="shared" si="230"/>
        <v>1</v>
      </c>
      <c r="BP755" s="48">
        <f t="shared" si="231"/>
        <v>1</v>
      </c>
      <c r="BQ755" s="48">
        <f ca="1">IF(ISNA($BI755),1,OFFSET(NoteCommaRef!$K$3,$BI755,0))</f>
        <v>1</v>
      </c>
      <c r="BR755" s="48">
        <f ca="1">IF(ISNA($BJ755),1,OFFSET(NoteCommaRef!$K$3,$BJ755,0))</f>
        <v>1</v>
      </c>
    </row>
    <row r="756" spans="3:70" x14ac:dyDescent="0.2">
      <c r="C756" s="1" t="str">
        <f t="shared" si="202"/>
        <v/>
      </c>
      <c r="D756" s="1" t="str">
        <f t="shared" si="203"/>
        <v/>
      </c>
      <c r="E756" s="1" t="str">
        <f t="shared" si="194"/>
        <v/>
      </c>
      <c r="F756" s="32" t="str">
        <f t="shared" si="195"/>
        <v/>
      </c>
      <c r="G756" s="1" t="str">
        <f t="shared" si="196"/>
        <v/>
      </c>
      <c r="H756" s="1" t="str">
        <f t="shared" si="197"/>
        <v/>
      </c>
      <c r="I756" s="1" t="str">
        <f t="shared" si="198"/>
        <v/>
      </c>
      <c r="J756" s="1" t="str">
        <f t="shared" si="199"/>
        <v/>
      </c>
      <c r="K756" s="1" t="str">
        <f t="shared" si="200"/>
        <v/>
      </c>
      <c r="L756" s="1" t="str">
        <f ca="1">IF(COUNTBLANK($AO756),IF(COUNTBLANK($D756),"",OFFSET(ChannelSetup!$E$6,0,$D756-1)),$AO756)</f>
        <v/>
      </c>
      <c r="M756" s="1" t="str">
        <f ca="1">IF(COUNTBLANK($AP756),IF(COUNTBLANK($D756),"",OFFSET(ChannelSetup!$E$7,0,$D756-1)),$AP756)</f>
        <v/>
      </c>
      <c r="N756" s="1" t="str">
        <f ca="1">IF(COUNTBLANK($D756),"",IF(COUNTBLANK($AI756),OFFSET(ChannelSetup!$E$4,0,$D756-1),$AI756))</f>
        <v/>
      </c>
      <c r="O756" s="1" t="str">
        <f t="shared" si="201"/>
        <v/>
      </c>
      <c r="Q756" s="32">
        <f t="shared" si="204"/>
        <v>6</v>
      </c>
      <c r="R756" s="32">
        <f t="shared" si="205"/>
        <v>4</v>
      </c>
      <c r="S756" s="32">
        <f t="shared" si="206"/>
        <v>4</v>
      </c>
      <c r="T756" s="32">
        <f t="shared" si="207"/>
        <v>2</v>
      </c>
      <c r="U756" s="32">
        <f t="shared" si="208"/>
        <v>2</v>
      </c>
      <c r="V756" s="32">
        <f t="shared" si="209"/>
        <v>2</v>
      </c>
      <c r="W756" s="32">
        <f t="shared" si="210"/>
        <v>2</v>
      </c>
      <c r="X756" s="32">
        <f t="shared" si="211"/>
        <v>2</v>
      </c>
      <c r="Y756" s="32">
        <f t="shared" si="212"/>
        <v>2</v>
      </c>
      <c r="Z756" s="32">
        <f t="shared" si="213"/>
        <v>2</v>
      </c>
      <c r="AA756" s="32">
        <f t="shared" si="214"/>
        <v>2</v>
      </c>
      <c r="AB756" s="32">
        <f t="shared" si="215"/>
        <v>2</v>
      </c>
      <c r="AD756" s="64"/>
      <c r="AE756" s="51"/>
      <c r="AF756" s="51"/>
      <c r="AG756" s="61"/>
      <c r="AH756" s="62"/>
      <c r="AI756" s="61"/>
      <c r="AJ756" s="62"/>
      <c r="AK756" s="61"/>
      <c r="AL756" s="62"/>
      <c r="AM756" s="60"/>
      <c r="AN756" s="60"/>
      <c r="AO756" s="60"/>
      <c r="AP756" s="60"/>
      <c r="AQ756" s="51"/>
      <c r="AT756" s="39" t="str">
        <f t="shared" si="216"/>
        <v/>
      </c>
      <c r="AU756" s="49" t="str">
        <f t="shared" si="223"/>
        <v/>
      </c>
      <c r="AV756" s="41">
        <f t="shared" ca="1" si="232"/>
        <v>256</v>
      </c>
      <c r="AW756" s="40">
        <f t="shared" ca="1" si="226"/>
        <v>1</v>
      </c>
      <c r="AX756" s="41">
        <f t="shared" ca="1" si="217"/>
        <v>0</v>
      </c>
      <c r="AY756" s="41">
        <f t="shared" ca="1" si="218"/>
        <v>0</v>
      </c>
      <c r="AZ756" s="42">
        <f t="shared" ca="1" si="219"/>
        <v>1</v>
      </c>
      <c r="BA756" s="47" t="str">
        <f t="shared" si="220"/>
        <v/>
      </c>
      <c r="BB756" s="47" t="e">
        <f t="shared" si="221"/>
        <v>#VALUE!</v>
      </c>
      <c r="BC756" s="47">
        <f t="shared" si="233"/>
        <v>0</v>
      </c>
      <c r="BD756" s="47">
        <f t="shared" si="234"/>
        <v>0</v>
      </c>
      <c r="BE756" s="47" t="e">
        <f t="shared" si="235"/>
        <v>#VALUE!</v>
      </c>
      <c r="BF756" s="47" t="e">
        <f t="shared" si="236"/>
        <v>#VALUE!</v>
      </c>
      <c r="BG756" s="47" t="e">
        <f t="shared" si="237"/>
        <v>#VALUE!</v>
      </c>
      <c r="BH756" s="47" t="e">
        <f>MATCH($BA756,NoteCommaRef!$B$4:$B$10,0)</f>
        <v>#N/A</v>
      </c>
      <c r="BI756" s="47">
        <f>MATCH($BK756,NoteCommaRef!$H$4:$H$1000,0)</f>
        <v>11</v>
      </c>
      <c r="BJ756" s="47">
        <f>MATCH($BL756,NoteCommaRef!$H$4:$H$1000,0)</f>
        <v>11</v>
      </c>
      <c r="BK756" s="47">
        <f t="shared" si="227"/>
        <v>1</v>
      </c>
      <c r="BL756" s="47">
        <f t="shared" si="228"/>
        <v>1</v>
      </c>
      <c r="BM756" s="48">
        <f ca="1">IF(ISNA($BH756),1,OFFSET(NoteCommaRef!$E$3,$BH756,0))</f>
        <v>1</v>
      </c>
      <c r="BN756" s="48">
        <f t="shared" si="229"/>
        <v>1</v>
      </c>
      <c r="BO756" s="48">
        <f t="shared" si="230"/>
        <v>1</v>
      </c>
      <c r="BP756" s="48">
        <f t="shared" si="231"/>
        <v>1</v>
      </c>
      <c r="BQ756" s="48">
        <f ca="1">IF(ISNA($BI756),1,OFFSET(NoteCommaRef!$K$3,$BI756,0))</f>
        <v>1</v>
      </c>
      <c r="BR756" s="48">
        <f ca="1">IF(ISNA($BJ756),1,OFFSET(NoteCommaRef!$K$3,$BJ756,0))</f>
        <v>1</v>
      </c>
    </row>
    <row r="757" spans="3:70" x14ac:dyDescent="0.2">
      <c r="C757" s="1" t="str">
        <f t="shared" si="202"/>
        <v/>
      </c>
      <c r="D757" s="1" t="str">
        <f t="shared" si="203"/>
        <v/>
      </c>
      <c r="E757" s="1" t="str">
        <f t="shared" ref="E757:E820" si="238">IF(COUNTBLANK($AF757),"",$AF757)</f>
        <v/>
      </c>
      <c r="F757" s="32" t="str">
        <f t="shared" ref="F757:F820" si="239">IF(OR(COUNTBLANK($AG757),$AG757="x"),"",$AV757)</f>
        <v/>
      </c>
      <c r="G757" s="1" t="str">
        <f t="shared" ref="G757:G820" si="240">IF(COUNTBLANK($AH757),"",$AH757)</f>
        <v/>
      </c>
      <c r="H757" s="1" t="str">
        <f t="shared" ref="H757:H820" si="241">IF(COUNTBLANK($AK757),"",$AK757)</f>
        <v/>
      </c>
      <c r="I757" s="1" t="str">
        <f t="shared" ref="I757:I820" si="242">IF(COUNTBLANK($D757),"",IF(COUNTBLANK($AL757),1,$AL757))</f>
        <v/>
      </c>
      <c r="J757" s="1" t="str">
        <f t="shared" ref="J757:J820" si="243">IF(COUNTBLANK($AM757),"",$AM757)</f>
        <v/>
      </c>
      <c r="K757" s="1" t="str">
        <f t="shared" ref="K757:K820" si="244">IF(COUNTBLANK($AN757),"",$AN757)</f>
        <v/>
      </c>
      <c r="L757" s="1" t="str">
        <f ca="1">IF(COUNTBLANK($AO757),IF(COUNTBLANK($D757),"",OFFSET(ChannelSetup!$E$6,0,$D757-1)),$AO757)</f>
        <v/>
      </c>
      <c r="M757" s="1" t="str">
        <f ca="1">IF(COUNTBLANK($AP757),IF(COUNTBLANK($D757),"",OFFSET(ChannelSetup!$E$7,0,$D757-1)),$AP757)</f>
        <v/>
      </c>
      <c r="N757" s="1" t="str">
        <f ca="1">IF(COUNTBLANK($D757),"",IF(COUNTBLANK($AI757),OFFSET(ChannelSetup!$E$4,0,$D757-1),$AI757))</f>
        <v/>
      </c>
      <c r="O757" s="1" t="str">
        <f t="shared" ref="O757:O820" si="245">IF(COUNTBLANK($AJ757),"",$AJ757)</f>
        <v/>
      </c>
      <c r="Q757" s="32">
        <f t="shared" si="204"/>
        <v>6</v>
      </c>
      <c r="R757" s="32">
        <f t="shared" si="205"/>
        <v>4</v>
      </c>
      <c r="S757" s="32">
        <f t="shared" si="206"/>
        <v>4</v>
      </c>
      <c r="T757" s="32">
        <f t="shared" si="207"/>
        <v>2</v>
      </c>
      <c r="U757" s="32">
        <f t="shared" si="208"/>
        <v>2</v>
      </c>
      <c r="V757" s="32">
        <f t="shared" si="209"/>
        <v>2</v>
      </c>
      <c r="W757" s="32">
        <f t="shared" si="210"/>
        <v>2</v>
      </c>
      <c r="X757" s="32">
        <f t="shared" si="211"/>
        <v>2</v>
      </c>
      <c r="Y757" s="32">
        <f t="shared" si="212"/>
        <v>2</v>
      </c>
      <c r="Z757" s="32">
        <f t="shared" si="213"/>
        <v>2</v>
      </c>
      <c r="AA757" s="32">
        <f t="shared" si="214"/>
        <v>2</v>
      </c>
      <c r="AB757" s="32">
        <f t="shared" si="215"/>
        <v>2</v>
      </c>
      <c r="AD757" s="64"/>
      <c r="AE757" s="51"/>
      <c r="AF757" s="51"/>
      <c r="AG757" s="61"/>
      <c r="AH757" s="62"/>
      <c r="AI757" s="61"/>
      <c r="AJ757" s="62"/>
      <c r="AK757" s="61"/>
      <c r="AL757" s="62"/>
      <c r="AM757" s="60"/>
      <c r="AN757" s="60"/>
      <c r="AO757" s="60"/>
      <c r="AP757" s="60"/>
      <c r="AQ757" s="51"/>
      <c r="AT757" s="39" t="str">
        <f t="shared" si="216"/>
        <v/>
      </c>
      <c r="AU757" s="49" t="str">
        <f t="shared" si="223"/>
        <v/>
      </c>
      <c r="AV757" s="41">
        <f t="shared" ca="1" si="232"/>
        <v>256</v>
      </c>
      <c r="AW757" s="40">
        <f t="shared" ca="1" si="226"/>
        <v>1</v>
      </c>
      <c r="AX757" s="41">
        <f t="shared" ca="1" si="217"/>
        <v>0</v>
      </c>
      <c r="AY757" s="41">
        <f t="shared" ca="1" si="218"/>
        <v>0</v>
      </c>
      <c r="AZ757" s="42">
        <f t="shared" ca="1" si="219"/>
        <v>1</v>
      </c>
      <c r="BA757" s="47" t="str">
        <f t="shared" si="220"/>
        <v/>
      </c>
      <c r="BB757" s="47" t="e">
        <f t="shared" si="221"/>
        <v>#VALUE!</v>
      </c>
      <c r="BC757" s="47">
        <f t="shared" si="233"/>
        <v>0</v>
      </c>
      <c r="BD757" s="47">
        <f t="shared" si="234"/>
        <v>0</v>
      </c>
      <c r="BE757" s="47" t="e">
        <f t="shared" si="235"/>
        <v>#VALUE!</v>
      </c>
      <c r="BF757" s="47" t="e">
        <f t="shared" si="236"/>
        <v>#VALUE!</v>
      </c>
      <c r="BG757" s="47" t="e">
        <f t="shared" si="237"/>
        <v>#VALUE!</v>
      </c>
      <c r="BH757" s="47" t="e">
        <f>MATCH($BA757,NoteCommaRef!$B$4:$B$10,0)</f>
        <v>#N/A</v>
      </c>
      <c r="BI757" s="47">
        <f>MATCH($BK757,NoteCommaRef!$H$4:$H$1000,0)</f>
        <v>11</v>
      </c>
      <c r="BJ757" s="47">
        <f>MATCH($BL757,NoteCommaRef!$H$4:$H$1000,0)</f>
        <v>11</v>
      </c>
      <c r="BK757" s="47">
        <f t="shared" si="227"/>
        <v>1</v>
      </c>
      <c r="BL757" s="47">
        <f t="shared" si="228"/>
        <v>1</v>
      </c>
      <c r="BM757" s="48">
        <f ca="1">IF(ISNA($BH757),1,OFFSET(NoteCommaRef!$E$3,$BH757,0))</f>
        <v>1</v>
      </c>
      <c r="BN757" s="48">
        <f t="shared" si="229"/>
        <v>1</v>
      </c>
      <c r="BO757" s="48">
        <f t="shared" si="230"/>
        <v>1</v>
      </c>
      <c r="BP757" s="48">
        <f t="shared" si="231"/>
        <v>1</v>
      </c>
      <c r="BQ757" s="48">
        <f ca="1">IF(ISNA($BI757),1,OFFSET(NoteCommaRef!$K$3,$BI757,0))</f>
        <v>1</v>
      </c>
      <c r="BR757" s="48">
        <f ca="1">IF(ISNA($BJ757),1,OFFSET(NoteCommaRef!$K$3,$BJ757,0))</f>
        <v>1</v>
      </c>
    </row>
    <row r="758" spans="3:70" x14ac:dyDescent="0.2">
      <c r="C758" s="1" t="str">
        <f t="shared" si="202"/>
        <v/>
      </c>
      <c r="D758" s="1" t="str">
        <f t="shared" si="203"/>
        <v/>
      </c>
      <c r="E758" s="1" t="str">
        <f t="shared" si="238"/>
        <v/>
      </c>
      <c r="F758" s="32" t="str">
        <f t="shared" si="239"/>
        <v/>
      </c>
      <c r="G758" s="1" t="str">
        <f t="shared" si="240"/>
        <v/>
      </c>
      <c r="H758" s="1" t="str">
        <f t="shared" si="241"/>
        <v/>
      </c>
      <c r="I758" s="1" t="str">
        <f t="shared" si="242"/>
        <v/>
      </c>
      <c r="J758" s="1" t="str">
        <f t="shared" si="243"/>
        <v/>
      </c>
      <c r="K758" s="1" t="str">
        <f t="shared" si="244"/>
        <v/>
      </c>
      <c r="L758" s="1" t="str">
        <f ca="1">IF(COUNTBLANK($AO758),IF(COUNTBLANK($D758),"",OFFSET(ChannelSetup!$E$6,0,$D758-1)),$AO758)</f>
        <v/>
      </c>
      <c r="M758" s="1" t="str">
        <f ca="1">IF(COUNTBLANK($AP758),IF(COUNTBLANK($D758),"",OFFSET(ChannelSetup!$E$7,0,$D758-1)),$AP758)</f>
        <v/>
      </c>
      <c r="N758" s="1" t="str">
        <f ca="1">IF(COUNTBLANK($D758),"",IF(COUNTBLANK($AI758),OFFSET(ChannelSetup!$E$4,0,$D758-1),$AI758))</f>
        <v/>
      </c>
      <c r="O758" s="1" t="str">
        <f t="shared" si="245"/>
        <v/>
      </c>
      <c r="Q758" s="32">
        <f t="shared" si="204"/>
        <v>6</v>
      </c>
      <c r="R758" s="32">
        <f t="shared" si="205"/>
        <v>4</v>
      </c>
      <c r="S758" s="32">
        <f t="shared" si="206"/>
        <v>4</v>
      </c>
      <c r="T758" s="32">
        <f t="shared" si="207"/>
        <v>2</v>
      </c>
      <c r="U758" s="32">
        <f t="shared" si="208"/>
        <v>2</v>
      </c>
      <c r="V758" s="32">
        <f t="shared" si="209"/>
        <v>2</v>
      </c>
      <c r="W758" s="32">
        <f t="shared" si="210"/>
        <v>2</v>
      </c>
      <c r="X758" s="32">
        <f t="shared" si="211"/>
        <v>2</v>
      </c>
      <c r="Y758" s="32">
        <f t="shared" si="212"/>
        <v>2</v>
      </c>
      <c r="Z758" s="32">
        <f t="shared" si="213"/>
        <v>2</v>
      </c>
      <c r="AA758" s="32">
        <f t="shared" si="214"/>
        <v>2</v>
      </c>
      <c r="AB758" s="32">
        <f t="shared" si="215"/>
        <v>2</v>
      </c>
      <c r="AD758" s="64"/>
      <c r="AE758" s="51"/>
      <c r="AF758" s="51"/>
      <c r="AG758" s="61"/>
      <c r="AH758" s="62"/>
      <c r="AI758" s="61"/>
      <c r="AJ758" s="62"/>
      <c r="AK758" s="61"/>
      <c r="AL758" s="62"/>
      <c r="AM758" s="60"/>
      <c r="AN758" s="60"/>
      <c r="AO758" s="60"/>
      <c r="AP758" s="60"/>
      <c r="AQ758" s="51"/>
      <c r="AT758" s="39" t="str">
        <f t="shared" si="216"/>
        <v/>
      </c>
      <c r="AU758" s="49" t="str">
        <f t="shared" si="223"/>
        <v/>
      </c>
      <c r="AV758" s="41">
        <f t="shared" ca="1" si="232"/>
        <v>256</v>
      </c>
      <c r="AW758" s="40">
        <f t="shared" ca="1" si="226"/>
        <v>1</v>
      </c>
      <c r="AX758" s="41">
        <f t="shared" ca="1" si="217"/>
        <v>0</v>
      </c>
      <c r="AY758" s="41">
        <f t="shared" ca="1" si="218"/>
        <v>0</v>
      </c>
      <c r="AZ758" s="42">
        <f t="shared" ca="1" si="219"/>
        <v>1</v>
      </c>
      <c r="BA758" s="47" t="str">
        <f t="shared" si="220"/>
        <v/>
      </c>
      <c r="BB758" s="47" t="e">
        <f t="shared" si="221"/>
        <v>#VALUE!</v>
      </c>
      <c r="BC758" s="47">
        <f t="shared" si="233"/>
        <v>0</v>
      </c>
      <c r="BD758" s="47">
        <f t="shared" si="234"/>
        <v>0</v>
      </c>
      <c r="BE758" s="47" t="e">
        <f t="shared" si="235"/>
        <v>#VALUE!</v>
      </c>
      <c r="BF758" s="47" t="e">
        <f t="shared" si="236"/>
        <v>#VALUE!</v>
      </c>
      <c r="BG758" s="47" t="e">
        <f t="shared" si="237"/>
        <v>#VALUE!</v>
      </c>
      <c r="BH758" s="47" t="e">
        <f>MATCH($BA758,NoteCommaRef!$B$4:$B$10,0)</f>
        <v>#N/A</v>
      </c>
      <c r="BI758" s="47">
        <f>MATCH($BK758,NoteCommaRef!$H$4:$H$1000,0)</f>
        <v>11</v>
      </c>
      <c r="BJ758" s="47">
        <f>MATCH($BL758,NoteCommaRef!$H$4:$H$1000,0)</f>
        <v>11</v>
      </c>
      <c r="BK758" s="47">
        <f t="shared" si="227"/>
        <v>1</v>
      </c>
      <c r="BL758" s="47">
        <f t="shared" si="228"/>
        <v>1</v>
      </c>
      <c r="BM758" s="48">
        <f ca="1">IF(ISNA($BH758),1,OFFSET(NoteCommaRef!$E$3,$BH758,0))</f>
        <v>1</v>
      </c>
      <c r="BN758" s="48">
        <f t="shared" si="229"/>
        <v>1</v>
      </c>
      <c r="BO758" s="48">
        <f t="shared" si="230"/>
        <v>1</v>
      </c>
      <c r="BP758" s="48">
        <f t="shared" si="231"/>
        <v>1</v>
      </c>
      <c r="BQ758" s="48">
        <f ca="1">IF(ISNA($BI758),1,OFFSET(NoteCommaRef!$K$3,$BI758,0))</f>
        <v>1</v>
      </c>
      <c r="BR758" s="48">
        <f ca="1">IF(ISNA($BJ758),1,OFFSET(NoteCommaRef!$K$3,$BJ758,0))</f>
        <v>1</v>
      </c>
    </row>
    <row r="759" spans="3:70" x14ac:dyDescent="0.2">
      <c r="C759" s="1" t="str">
        <f t="shared" si="202"/>
        <v/>
      </c>
      <c r="D759" s="1" t="str">
        <f t="shared" si="203"/>
        <v/>
      </c>
      <c r="E759" s="1" t="str">
        <f t="shared" si="238"/>
        <v/>
      </c>
      <c r="F759" s="32" t="str">
        <f t="shared" si="239"/>
        <v/>
      </c>
      <c r="G759" s="1" t="str">
        <f t="shared" si="240"/>
        <v/>
      </c>
      <c r="H759" s="1" t="str">
        <f t="shared" si="241"/>
        <v/>
      </c>
      <c r="I759" s="1" t="str">
        <f t="shared" si="242"/>
        <v/>
      </c>
      <c r="J759" s="1" t="str">
        <f t="shared" si="243"/>
        <v/>
      </c>
      <c r="K759" s="1" t="str">
        <f t="shared" si="244"/>
        <v/>
      </c>
      <c r="L759" s="1" t="str">
        <f ca="1">IF(COUNTBLANK($AO759),IF(COUNTBLANK($D759),"",OFFSET(ChannelSetup!$E$6,0,$D759-1)),$AO759)</f>
        <v/>
      </c>
      <c r="M759" s="1" t="str">
        <f ca="1">IF(COUNTBLANK($AP759),IF(COUNTBLANK($D759),"",OFFSET(ChannelSetup!$E$7,0,$D759-1)),$AP759)</f>
        <v/>
      </c>
      <c r="N759" s="1" t="str">
        <f ca="1">IF(COUNTBLANK($D759),"",IF(COUNTBLANK($AI759),OFFSET(ChannelSetup!$E$4,0,$D759-1),$AI759))</f>
        <v/>
      </c>
      <c r="O759" s="1" t="str">
        <f t="shared" si="245"/>
        <v/>
      </c>
      <c r="Q759" s="32">
        <f t="shared" si="204"/>
        <v>6</v>
      </c>
      <c r="R759" s="32">
        <f t="shared" si="205"/>
        <v>4</v>
      </c>
      <c r="S759" s="32">
        <f t="shared" si="206"/>
        <v>4</v>
      </c>
      <c r="T759" s="32">
        <f t="shared" si="207"/>
        <v>2</v>
      </c>
      <c r="U759" s="32">
        <f t="shared" si="208"/>
        <v>2</v>
      </c>
      <c r="V759" s="32">
        <f t="shared" si="209"/>
        <v>2</v>
      </c>
      <c r="W759" s="32">
        <f t="shared" si="210"/>
        <v>2</v>
      </c>
      <c r="X759" s="32">
        <f t="shared" si="211"/>
        <v>2</v>
      </c>
      <c r="Y759" s="32">
        <f t="shared" si="212"/>
        <v>2</v>
      </c>
      <c r="Z759" s="32">
        <f t="shared" si="213"/>
        <v>2</v>
      </c>
      <c r="AA759" s="32">
        <f t="shared" si="214"/>
        <v>2</v>
      </c>
      <c r="AB759" s="32">
        <f t="shared" si="215"/>
        <v>2</v>
      </c>
      <c r="AD759" s="64"/>
      <c r="AE759" s="51"/>
      <c r="AF759" s="51"/>
      <c r="AG759" s="61"/>
      <c r="AH759" s="62"/>
      <c r="AI759" s="61"/>
      <c r="AJ759" s="62"/>
      <c r="AK759" s="61"/>
      <c r="AL759" s="62"/>
      <c r="AM759" s="60"/>
      <c r="AN759" s="60"/>
      <c r="AO759" s="60"/>
      <c r="AP759" s="60"/>
      <c r="AQ759" s="51"/>
      <c r="AT759" s="39" t="str">
        <f t="shared" si="216"/>
        <v/>
      </c>
      <c r="AU759" s="49" t="str">
        <f t="shared" si="223"/>
        <v/>
      </c>
      <c r="AV759" s="41">
        <f t="shared" ca="1" si="232"/>
        <v>256</v>
      </c>
      <c r="AW759" s="40">
        <f t="shared" ca="1" si="226"/>
        <v>1</v>
      </c>
      <c r="AX759" s="41">
        <f t="shared" ca="1" si="217"/>
        <v>0</v>
      </c>
      <c r="AY759" s="41">
        <f t="shared" ca="1" si="218"/>
        <v>0</v>
      </c>
      <c r="AZ759" s="42">
        <f t="shared" ca="1" si="219"/>
        <v>1</v>
      </c>
      <c r="BA759" s="47" t="str">
        <f t="shared" si="220"/>
        <v/>
      </c>
      <c r="BB759" s="47" t="e">
        <f t="shared" si="221"/>
        <v>#VALUE!</v>
      </c>
      <c r="BC759" s="47">
        <f t="shared" si="233"/>
        <v>0</v>
      </c>
      <c r="BD759" s="47">
        <f t="shared" si="234"/>
        <v>0</v>
      </c>
      <c r="BE759" s="47" t="e">
        <f t="shared" si="235"/>
        <v>#VALUE!</v>
      </c>
      <c r="BF759" s="47" t="e">
        <f t="shared" si="236"/>
        <v>#VALUE!</v>
      </c>
      <c r="BG759" s="47" t="e">
        <f t="shared" si="237"/>
        <v>#VALUE!</v>
      </c>
      <c r="BH759" s="47" t="e">
        <f>MATCH($BA759,NoteCommaRef!$B$4:$B$10,0)</f>
        <v>#N/A</v>
      </c>
      <c r="BI759" s="47">
        <f>MATCH($BK759,NoteCommaRef!$H$4:$H$1000,0)</f>
        <v>11</v>
      </c>
      <c r="BJ759" s="47">
        <f>MATCH($BL759,NoteCommaRef!$H$4:$H$1000,0)</f>
        <v>11</v>
      </c>
      <c r="BK759" s="47">
        <f t="shared" si="227"/>
        <v>1</v>
      </c>
      <c r="BL759" s="47">
        <f t="shared" si="228"/>
        <v>1</v>
      </c>
      <c r="BM759" s="48">
        <f ca="1">IF(ISNA($BH759),1,OFFSET(NoteCommaRef!$E$3,$BH759,0))</f>
        <v>1</v>
      </c>
      <c r="BN759" s="48">
        <f t="shared" si="229"/>
        <v>1</v>
      </c>
      <c r="BO759" s="48">
        <f t="shared" si="230"/>
        <v>1</v>
      </c>
      <c r="BP759" s="48">
        <f t="shared" si="231"/>
        <v>1</v>
      </c>
      <c r="BQ759" s="48">
        <f ca="1">IF(ISNA($BI759),1,OFFSET(NoteCommaRef!$K$3,$BI759,0))</f>
        <v>1</v>
      </c>
      <c r="BR759" s="48">
        <f ca="1">IF(ISNA($BJ759),1,OFFSET(NoteCommaRef!$K$3,$BJ759,0))</f>
        <v>1</v>
      </c>
    </row>
    <row r="760" spans="3:70" x14ac:dyDescent="0.2">
      <c r="C760" s="1" t="str">
        <f t="shared" si="202"/>
        <v/>
      </c>
      <c r="D760" s="1" t="str">
        <f t="shared" si="203"/>
        <v/>
      </c>
      <c r="E760" s="1" t="str">
        <f t="shared" si="238"/>
        <v/>
      </c>
      <c r="F760" s="32" t="str">
        <f t="shared" si="239"/>
        <v/>
      </c>
      <c r="G760" s="1" t="str">
        <f t="shared" si="240"/>
        <v/>
      </c>
      <c r="H760" s="1" t="str">
        <f t="shared" si="241"/>
        <v/>
      </c>
      <c r="I760" s="1" t="str">
        <f t="shared" si="242"/>
        <v/>
      </c>
      <c r="J760" s="1" t="str">
        <f t="shared" si="243"/>
        <v/>
      </c>
      <c r="K760" s="1" t="str">
        <f t="shared" si="244"/>
        <v/>
      </c>
      <c r="L760" s="1" t="str">
        <f ca="1">IF(COUNTBLANK($AO760),IF(COUNTBLANK($D760),"",OFFSET(ChannelSetup!$E$6,0,$D760-1)),$AO760)</f>
        <v/>
      </c>
      <c r="M760" s="1" t="str">
        <f ca="1">IF(COUNTBLANK($AP760),IF(COUNTBLANK($D760),"",OFFSET(ChannelSetup!$E$7,0,$D760-1)),$AP760)</f>
        <v/>
      </c>
      <c r="N760" s="1" t="str">
        <f ca="1">IF(COUNTBLANK($D760),"",IF(COUNTBLANK($AI760),OFFSET(ChannelSetup!$E$4,0,$D760-1),$AI760))</f>
        <v/>
      </c>
      <c r="O760" s="1" t="str">
        <f t="shared" si="245"/>
        <v/>
      </c>
      <c r="Q760" s="32">
        <f t="shared" si="204"/>
        <v>6</v>
      </c>
      <c r="R760" s="32">
        <f t="shared" si="205"/>
        <v>4</v>
      </c>
      <c r="S760" s="32">
        <f t="shared" si="206"/>
        <v>4</v>
      </c>
      <c r="T760" s="32">
        <f t="shared" si="207"/>
        <v>2</v>
      </c>
      <c r="U760" s="32">
        <f t="shared" si="208"/>
        <v>2</v>
      </c>
      <c r="V760" s="32">
        <f t="shared" si="209"/>
        <v>2</v>
      </c>
      <c r="W760" s="32">
        <f t="shared" si="210"/>
        <v>2</v>
      </c>
      <c r="X760" s="32">
        <f t="shared" si="211"/>
        <v>2</v>
      </c>
      <c r="Y760" s="32">
        <f t="shared" si="212"/>
        <v>2</v>
      </c>
      <c r="Z760" s="32">
        <f t="shared" si="213"/>
        <v>2</v>
      </c>
      <c r="AA760" s="32">
        <f t="shared" si="214"/>
        <v>2</v>
      </c>
      <c r="AB760" s="32">
        <f t="shared" si="215"/>
        <v>2</v>
      </c>
      <c r="AD760" s="64"/>
      <c r="AE760" s="51"/>
      <c r="AF760" s="51"/>
      <c r="AG760" s="61"/>
      <c r="AH760" s="62"/>
      <c r="AI760" s="61"/>
      <c r="AJ760" s="62"/>
      <c r="AK760" s="61"/>
      <c r="AL760" s="62"/>
      <c r="AM760" s="60"/>
      <c r="AN760" s="60"/>
      <c r="AO760" s="60"/>
      <c r="AP760" s="60"/>
      <c r="AQ760" s="51"/>
      <c r="AT760" s="39" t="str">
        <f t="shared" si="216"/>
        <v/>
      </c>
      <c r="AU760" s="49" t="str">
        <f t="shared" si="223"/>
        <v/>
      </c>
      <c r="AV760" s="41">
        <f t="shared" ca="1" si="232"/>
        <v>256</v>
      </c>
      <c r="AW760" s="40">
        <f t="shared" ca="1" si="226"/>
        <v>1</v>
      </c>
      <c r="AX760" s="41">
        <f t="shared" ca="1" si="217"/>
        <v>0</v>
      </c>
      <c r="AY760" s="41">
        <f t="shared" ca="1" si="218"/>
        <v>0</v>
      </c>
      <c r="AZ760" s="42">
        <f t="shared" ca="1" si="219"/>
        <v>1</v>
      </c>
      <c r="BA760" s="47" t="str">
        <f t="shared" si="220"/>
        <v/>
      </c>
      <c r="BB760" s="47" t="e">
        <f t="shared" si="221"/>
        <v>#VALUE!</v>
      </c>
      <c r="BC760" s="47">
        <f t="shared" si="233"/>
        <v>0</v>
      </c>
      <c r="BD760" s="47">
        <f t="shared" si="234"/>
        <v>0</v>
      </c>
      <c r="BE760" s="47" t="e">
        <f t="shared" si="235"/>
        <v>#VALUE!</v>
      </c>
      <c r="BF760" s="47" t="e">
        <f t="shared" si="236"/>
        <v>#VALUE!</v>
      </c>
      <c r="BG760" s="47" t="e">
        <f t="shared" si="237"/>
        <v>#VALUE!</v>
      </c>
      <c r="BH760" s="47" t="e">
        <f>MATCH($BA760,NoteCommaRef!$B$4:$B$10,0)</f>
        <v>#N/A</v>
      </c>
      <c r="BI760" s="47">
        <f>MATCH($BK760,NoteCommaRef!$H$4:$H$1000,0)</f>
        <v>11</v>
      </c>
      <c r="BJ760" s="47">
        <f>MATCH($BL760,NoteCommaRef!$H$4:$H$1000,0)</f>
        <v>11</v>
      </c>
      <c r="BK760" s="47">
        <f t="shared" si="227"/>
        <v>1</v>
      </c>
      <c r="BL760" s="47">
        <f t="shared" si="228"/>
        <v>1</v>
      </c>
      <c r="BM760" s="48">
        <f ca="1">IF(ISNA($BH760),1,OFFSET(NoteCommaRef!$E$3,$BH760,0))</f>
        <v>1</v>
      </c>
      <c r="BN760" s="48">
        <f t="shared" si="229"/>
        <v>1</v>
      </c>
      <c r="BO760" s="48">
        <f t="shared" si="230"/>
        <v>1</v>
      </c>
      <c r="BP760" s="48">
        <f t="shared" si="231"/>
        <v>1</v>
      </c>
      <c r="BQ760" s="48">
        <f ca="1">IF(ISNA($BI760),1,OFFSET(NoteCommaRef!$K$3,$BI760,0))</f>
        <v>1</v>
      </c>
      <c r="BR760" s="48">
        <f ca="1">IF(ISNA($BJ760),1,OFFSET(NoteCommaRef!$K$3,$BJ760,0))</f>
        <v>1</v>
      </c>
    </row>
    <row r="761" spans="3:70" x14ac:dyDescent="0.2">
      <c r="C761" s="1" t="str">
        <f t="shared" si="202"/>
        <v/>
      </c>
      <c r="D761" s="1" t="str">
        <f t="shared" si="203"/>
        <v/>
      </c>
      <c r="E761" s="1" t="str">
        <f t="shared" si="238"/>
        <v/>
      </c>
      <c r="F761" s="32" t="str">
        <f t="shared" si="239"/>
        <v/>
      </c>
      <c r="G761" s="1" t="str">
        <f t="shared" si="240"/>
        <v/>
      </c>
      <c r="H761" s="1" t="str">
        <f t="shared" si="241"/>
        <v/>
      </c>
      <c r="I761" s="1" t="str">
        <f t="shared" si="242"/>
        <v/>
      </c>
      <c r="J761" s="1" t="str">
        <f t="shared" si="243"/>
        <v/>
      </c>
      <c r="K761" s="1" t="str">
        <f t="shared" si="244"/>
        <v/>
      </c>
      <c r="L761" s="1" t="str">
        <f ca="1">IF(COUNTBLANK($AO761),IF(COUNTBLANK($D761),"",OFFSET(ChannelSetup!$E$6,0,$D761-1)),$AO761)</f>
        <v/>
      </c>
      <c r="M761" s="1" t="str">
        <f ca="1">IF(COUNTBLANK($AP761),IF(COUNTBLANK($D761),"",OFFSET(ChannelSetup!$E$7,0,$D761-1)),$AP761)</f>
        <v/>
      </c>
      <c r="N761" s="1" t="str">
        <f ca="1">IF(COUNTBLANK($D761),"",IF(COUNTBLANK($AI761),OFFSET(ChannelSetup!$E$4,0,$D761-1),$AI761))</f>
        <v/>
      </c>
      <c r="O761" s="1" t="str">
        <f t="shared" si="245"/>
        <v/>
      </c>
      <c r="Q761" s="32">
        <f t="shared" si="204"/>
        <v>6</v>
      </c>
      <c r="R761" s="32">
        <f t="shared" si="205"/>
        <v>4</v>
      </c>
      <c r="S761" s="32">
        <f t="shared" si="206"/>
        <v>4</v>
      </c>
      <c r="T761" s="32">
        <f t="shared" si="207"/>
        <v>2</v>
      </c>
      <c r="U761" s="32">
        <f t="shared" si="208"/>
        <v>2</v>
      </c>
      <c r="V761" s="32">
        <f t="shared" si="209"/>
        <v>2</v>
      </c>
      <c r="W761" s="32">
        <f t="shared" si="210"/>
        <v>2</v>
      </c>
      <c r="X761" s="32">
        <f t="shared" si="211"/>
        <v>2</v>
      </c>
      <c r="Y761" s="32">
        <f t="shared" si="212"/>
        <v>2</v>
      </c>
      <c r="Z761" s="32">
        <f t="shared" si="213"/>
        <v>2</v>
      </c>
      <c r="AA761" s="32">
        <f t="shared" si="214"/>
        <v>2</v>
      </c>
      <c r="AB761" s="32">
        <f t="shared" si="215"/>
        <v>2</v>
      </c>
      <c r="AD761" s="64"/>
      <c r="AE761" s="51"/>
      <c r="AF761" s="51"/>
      <c r="AG761" s="61"/>
      <c r="AH761" s="62"/>
      <c r="AI761" s="61"/>
      <c r="AJ761" s="62"/>
      <c r="AK761" s="61"/>
      <c r="AL761" s="62"/>
      <c r="AM761" s="60"/>
      <c r="AN761" s="60"/>
      <c r="AO761" s="60"/>
      <c r="AP761" s="60"/>
      <c r="AQ761" s="51"/>
      <c r="AT761" s="39" t="str">
        <f t="shared" si="216"/>
        <v/>
      </c>
      <c r="AU761" s="49" t="str">
        <f t="shared" si="223"/>
        <v/>
      </c>
      <c r="AV761" s="41">
        <f t="shared" ca="1" si="232"/>
        <v>256</v>
      </c>
      <c r="AW761" s="40">
        <f t="shared" ca="1" si="226"/>
        <v>1</v>
      </c>
      <c r="AX761" s="41">
        <f t="shared" ca="1" si="217"/>
        <v>0</v>
      </c>
      <c r="AY761" s="41">
        <f t="shared" ca="1" si="218"/>
        <v>0</v>
      </c>
      <c r="AZ761" s="42">
        <f t="shared" ca="1" si="219"/>
        <v>1</v>
      </c>
      <c r="BA761" s="47" t="str">
        <f t="shared" si="220"/>
        <v/>
      </c>
      <c r="BB761" s="47" t="e">
        <f t="shared" si="221"/>
        <v>#VALUE!</v>
      </c>
      <c r="BC761" s="47">
        <f t="shared" si="233"/>
        <v>0</v>
      </c>
      <c r="BD761" s="47">
        <f t="shared" si="234"/>
        <v>0</v>
      </c>
      <c r="BE761" s="47" t="e">
        <f t="shared" si="235"/>
        <v>#VALUE!</v>
      </c>
      <c r="BF761" s="47" t="e">
        <f t="shared" si="236"/>
        <v>#VALUE!</v>
      </c>
      <c r="BG761" s="47" t="e">
        <f t="shared" si="237"/>
        <v>#VALUE!</v>
      </c>
      <c r="BH761" s="47" t="e">
        <f>MATCH($BA761,NoteCommaRef!$B$4:$B$10,0)</f>
        <v>#N/A</v>
      </c>
      <c r="BI761" s="47">
        <f>MATCH($BK761,NoteCommaRef!$H$4:$H$1000,0)</f>
        <v>11</v>
      </c>
      <c r="BJ761" s="47">
        <f>MATCH($BL761,NoteCommaRef!$H$4:$H$1000,0)</f>
        <v>11</v>
      </c>
      <c r="BK761" s="47">
        <f t="shared" si="227"/>
        <v>1</v>
      </c>
      <c r="BL761" s="47">
        <f t="shared" si="228"/>
        <v>1</v>
      </c>
      <c r="BM761" s="48">
        <f ca="1">IF(ISNA($BH761),1,OFFSET(NoteCommaRef!$E$3,$BH761,0))</f>
        <v>1</v>
      </c>
      <c r="BN761" s="48">
        <f t="shared" si="229"/>
        <v>1</v>
      </c>
      <c r="BO761" s="48">
        <f t="shared" si="230"/>
        <v>1</v>
      </c>
      <c r="BP761" s="48">
        <f t="shared" si="231"/>
        <v>1</v>
      </c>
      <c r="BQ761" s="48">
        <f ca="1">IF(ISNA($BI761),1,OFFSET(NoteCommaRef!$K$3,$BI761,0))</f>
        <v>1</v>
      </c>
      <c r="BR761" s="48">
        <f ca="1">IF(ISNA($BJ761),1,OFFSET(NoteCommaRef!$K$3,$BJ761,0))</f>
        <v>1</v>
      </c>
    </row>
    <row r="762" spans="3:70" x14ac:dyDescent="0.2">
      <c r="C762" s="1" t="str">
        <f t="shared" si="202"/>
        <v/>
      </c>
      <c r="D762" s="1" t="str">
        <f t="shared" si="203"/>
        <v/>
      </c>
      <c r="E762" s="1" t="str">
        <f t="shared" si="238"/>
        <v/>
      </c>
      <c r="F762" s="32" t="str">
        <f t="shared" si="239"/>
        <v/>
      </c>
      <c r="G762" s="1" t="str">
        <f t="shared" si="240"/>
        <v/>
      </c>
      <c r="H762" s="1" t="str">
        <f t="shared" si="241"/>
        <v/>
      </c>
      <c r="I762" s="1" t="str">
        <f t="shared" si="242"/>
        <v/>
      </c>
      <c r="J762" s="1" t="str">
        <f t="shared" si="243"/>
        <v/>
      </c>
      <c r="K762" s="1" t="str">
        <f t="shared" si="244"/>
        <v/>
      </c>
      <c r="L762" s="1" t="str">
        <f ca="1">IF(COUNTBLANK($AO762),IF(COUNTBLANK($D762),"",OFFSET(ChannelSetup!$E$6,0,$D762-1)),$AO762)</f>
        <v/>
      </c>
      <c r="M762" s="1" t="str">
        <f ca="1">IF(COUNTBLANK($AP762),IF(COUNTBLANK($D762),"",OFFSET(ChannelSetup!$E$7,0,$D762-1)),$AP762)</f>
        <v/>
      </c>
      <c r="N762" s="1" t="str">
        <f ca="1">IF(COUNTBLANK($D762),"",IF(COUNTBLANK($AI762),OFFSET(ChannelSetup!$E$4,0,$D762-1),$AI762))</f>
        <v/>
      </c>
      <c r="O762" s="1" t="str">
        <f t="shared" si="245"/>
        <v/>
      </c>
      <c r="Q762" s="32">
        <f t="shared" si="204"/>
        <v>6</v>
      </c>
      <c r="R762" s="32">
        <f t="shared" si="205"/>
        <v>4</v>
      </c>
      <c r="S762" s="32">
        <f t="shared" si="206"/>
        <v>4</v>
      </c>
      <c r="T762" s="32">
        <f t="shared" si="207"/>
        <v>2</v>
      </c>
      <c r="U762" s="32">
        <f t="shared" si="208"/>
        <v>2</v>
      </c>
      <c r="V762" s="32">
        <f t="shared" si="209"/>
        <v>2</v>
      </c>
      <c r="W762" s="32">
        <f t="shared" si="210"/>
        <v>2</v>
      </c>
      <c r="X762" s="32">
        <f t="shared" si="211"/>
        <v>2</v>
      </c>
      <c r="Y762" s="32">
        <f t="shared" si="212"/>
        <v>2</v>
      </c>
      <c r="Z762" s="32">
        <f t="shared" si="213"/>
        <v>2</v>
      </c>
      <c r="AA762" s="32">
        <f t="shared" si="214"/>
        <v>2</v>
      </c>
      <c r="AB762" s="32">
        <f t="shared" si="215"/>
        <v>2</v>
      </c>
      <c r="AD762" s="64"/>
      <c r="AE762" s="51"/>
      <c r="AF762" s="51"/>
      <c r="AG762" s="61"/>
      <c r="AH762" s="62"/>
      <c r="AI762" s="61"/>
      <c r="AJ762" s="62"/>
      <c r="AK762" s="61"/>
      <c r="AL762" s="62"/>
      <c r="AM762" s="60"/>
      <c r="AN762" s="60"/>
      <c r="AO762" s="60"/>
      <c r="AP762" s="60"/>
      <c r="AQ762" s="51"/>
      <c r="AT762" s="39" t="str">
        <f t="shared" si="216"/>
        <v/>
      </c>
      <c r="AU762" s="49" t="str">
        <f t="shared" si="223"/>
        <v/>
      </c>
      <c r="AV762" s="41">
        <f t="shared" ca="1" si="232"/>
        <v>256</v>
      </c>
      <c r="AW762" s="40">
        <f t="shared" ca="1" si="226"/>
        <v>1</v>
      </c>
      <c r="AX762" s="41">
        <f t="shared" ca="1" si="217"/>
        <v>0</v>
      </c>
      <c r="AY762" s="41">
        <f t="shared" ca="1" si="218"/>
        <v>0</v>
      </c>
      <c r="AZ762" s="42">
        <f t="shared" ca="1" si="219"/>
        <v>1</v>
      </c>
      <c r="BA762" s="47" t="str">
        <f t="shared" si="220"/>
        <v/>
      </c>
      <c r="BB762" s="47" t="e">
        <f t="shared" si="221"/>
        <v>#VALUE!</v>
      </c>
      <c r="BC762" s="47">
        <f t="shared" si="233"/>
        <v>0</v>
      </c>
      <c r="BD762" s="47">
        <f t="shared" si="234"/>
        <v>0</v>
      </c>
      <c r="BE762" s="47" t="e">
        <f t="shared" si="235"/>
        <v>#VALUE!</v>
      </c>
      <c r="BF762" s="47" t="e">
        <f t="shared" si="236"/>
        <v>#VALUE!</v>
      </c>
      <c r="BG762" s="47" t="e">
        <f t="shared" si="237"/>
        <v>#VALUE!</v>
      </c>
      <c r="BH762" s="47" t="e">
        <f>MATCH($BA762,NoteCommaRef!$B$4:$B$10,0)</f>
        <v>#N/A</v>
      </c>
      <c r="BI762" s="47">
        <f>MATCH($BK762,NoteCommaRef!$H$4:$H$1000,0)</f>
        <v>11</v>
      </c>
      <c r="BJ762" s="47">
        <f>MATCH($BL762,NoteCommaRef!$H$4:$H$1000,0)</f>
        <v>11</v>
      </c>
      <c r="BK762" s="47">
        <f t="shared" si="227"/>
        <v>1</v>
      </c>
      <c r="BL762" s="47">
        <f t="shared" si="228"/>
        <v>1</v>
      </c>
      <c r="BM762" s="48">
        <f ca="1">IF(ISNA($BH762),1,OFFSET(NoteCommaRef!$E$3,$BH762,0))</f>
        <v>1</v>
      </c>
      <c r="BN762" s="48">
        <f t="shared" si="229"/>
        <v>1</v>
      </c>
      <c r="BO762" s="48">
        <f t="shared" si="230"/>
        <v>1</v>
      </c>
      <c r="BP762" s="48">
        <f t="shared" si="231"/>
        <v>1</v>
      </c>
      <c r="BQ762" s="48">
        <f ca="1">IF(ISNA($BI762),1,OFFSET(NoteCommaRef!$K$3,$BI762,0))</f>
        <v>1</v>
      </c>
      <c r="BR762" s="48">
        <f ca="1">IF(ISNA($BJ762),1,OFFSET(NoteCommaRef!$K$3,$BJ762,0))</f>
        <v>1</v>
      </c>
    </row>
    <row r="763" spans="3:70" x14ac:dyDescent="0.2">
      <c r="C763" s="1" t="str">
        <f t="shared" si="202"/>
        <v/>
      </c>
      <c r="D763" s="1" t="str">
        <f t="shared" si="203"/>
        <v/>
      </c>
      <c r="E763" s="1" t="str">
        <f t="shared" si="238"/>
        <v/>
      </c>
      <c r="F763" s="32" t="str">
        <f t="shared" si="239"/>
        <v/>
      </c>
      <c r="G763" s="1" t="str">
        <f t="shared" si="240"/>
        <v/>
      </c>
      <c r="H763" s="1" t="str">
        <f t="shared" si="241"/>
        <v/>
      </c>
      <c r="I763" s="1" t="str">
        <f t="shared" si="242"/>
        <v/>
      </c>
      <c r="J763" s="1" t="str">
        <f t="shared" si="243"/>
        <v/>
      </c>
      <c r="K763" s="1" t="str">
        <f t="shared" si="244"/>
        <v/>
      </c>
      <c r="L763" s="1" t="str">
        <f ca="1">IF(COUNTBLANK($AO763),IF(COUNTBLANK($D763),"",OFFSET(ChannelSetup!$E$6,0,$D763-1)),$AO763)</f>
        <v/>
      </c>
      <c r="M763" s="1" t="str">
        <f ca="1">IF(COUNTBLANK($AP763),IF(COUNTBLANK($D763),"",OFFSET(ChannelSetup!$E$7,0,$D763-1)),$AP763)</f>
        <v/>
      </c>
      <c r="N763" s="1" t="str">
        <f ca="1">IF(COUNTBLANK($D763),"",IF(COUNTBLANK($AI763),OFFSET(ChannelSetup!$E$4,0,$D763-1),$AI763))</f>
        <v/>
      </c>
      <c r="O763" s="1" t="str">
        <f t="shared" si="245"/>
        <v/>
      </c>
      <c r="Q763" s="32">
        <f t="shared" si="204"/>
        <v>6</v>
      </c>
      <c r="R763" s="32">
        <f t="shared" si="205"/>
        <v>4</v>
      </c>
      <c r="S763" s="32">
        <f t="shared" si="206"/>
        <v>4</v>
      </c>
      <c r="T763" s="32">
        <f t="shared" si="207"/>
        <v>2</v>
      </c>
      <c r="U763" s="32">
        <f t="shared" si="208"/>
        <v>2</v>
      </c>
      <c r="V763" s="32">
        <f t="shared" si="209"/>
        <v>2</v>
      </c>
      <c r="W763" s="32">
        <f t="shared" si="210"/>
        <v>2</v>
      </c>
      <c r="X763" s="32">
        <f t="shared" si="211"/>
        <v>2</v>
      </c>
      <c r="Y763" s="32">
        <f t="shared" si="212"/>
        <v>2</v>
      </c>
      <c r="Z763" s="32">
        <f t="shared" si="213"/>
        <v>2</v>
      </c>
      <c r="AA763" s="32">
        <f t="shared" si="214"/>
        <v>2</v>
      </c>
      <c r="AB763" s="32">
        <f t="shared" si="215"/>
        <v>2</v>
      </c>
      <c r="AD763" s="64"/>
      <c r="AE763" s="51"/>
      <c r="AF763" s="51"/>
      <c r="AG763" s="61"/>
      <c r="AH763" s="62"/>
      <c r="AI763" s="61"/>
      <c r="AJ763" s="62"/>
      <c r="AK763" s="61"/>
      <c r="AL763" s="62"/>
      <c r="AM763" s="60"/>
      <c r="AN763" s="60"/>
      <c r="AO763" s="60"/>
      <c r="AP763" s="60"/>
      <c r="AQ763" s="51"/>
      <c r="AT763" s="39" t="str">
        <f t="shared" si="216"/>
        <v/>
      </c>
      <c r="AU763" s="49" t="str">
        <f t="shared" si="223"/>
        <v/>
      </c>
      <c r="AV763" s="41">
        <f t="shared" ca="1" si="232"/>
        <v>256</v>
      </c>
      <c r="AW763" s="40">
        <f t="shared" ca="1" si="226"/>
        <v>1</v>
      </c>
      <c r="AX763" s="41">
        <f t="shared" ca="1" si="217"/>
        <v>0</v>
      </c>
      <c r="AY763" s="41">
        <f t="shared" ca="1" si="218"/>
        <v>0</v>
      </c>
      <c r="AZ763" s="42">
        <f t="shared" ca="1" si="219"/>
        <v>1</v>
      </c>
      <c r="BA763" s="47" t="str">
        <f t="shared" si="220"/>
        <v/>
      </c>
      <c r="BB763" s="47" t="e">
        <f t="shared" si="221"/>
        <v>#VALUE!</v>
      </c>
      <c r="BC763" s="47">
        <f t="shared" si="233"/>
        <v>0</v>
      </c>
      <c r="BD763" s="47">
        <f t="shared" si="234"/>
        <v>0</v>
      </c>
      <c r="BE763" s="47" t="e">
        <f t="shared" si="235"/>
        <v>#VALUE!</v>
      </c>
      <c r="BF763" s="47" t="e">
        <f t="shared" si="236"/>
        <v>#VALUE!</v>
      </c>
      <c r="BG763" s="47" t="e">
        <f t="shared" si="237"/>
        <v>#VALUE!</v>
      </c>
      <c r="BH763" s="47" t="e">
        <f>MATCH($BA763,NoteCommaRef!$B$4:$B$10,0)</f>
        <v>#N/A</v>
      </c>
      <c r="BI763" s="47">
        <f>MATCH($BK763,NoteCommaRef!$H$4:$H$1000,0)</f>
        <v>11</v>
      </c>
      <c r="BJ763" s="47">
        <f>MATCH($BL763,NoteCommaRef!$H$4:$H$1000,0)</f>
        <v>11</v>
      </c>
      <c r="BK763" s="47">
        <f t="shared" si="227"/>
        <v>1</v>
      </c>
      <c r="BL763" s="47">
        <f t="shared" si="228"/>
        <v>1</v>
      </c>
      <c r="BM763" s="48">
        <f ca="1">IF(ISNA($BH763),1,OFFSET(NoteCommaRef!$E$3,$BH763,0))</f>
        <v>1</v>
      </c>
      <c r="BN763" s="48">
        <f t="shared" si="229"/>
        <v>1</v>
      </c>
      <c r="BO763" s="48">
        <f t="shared" si="230"/>
        <v>1</v>
      </c>
      <c r="BP763" s="48">
        <f t="shared" si="231"/>
        <v>1</v>
      </c>
      <c r="BQ763" s="48">
        <f ca="1">IF(ISNA($BI763),1,OFFSET(NoteCommaRef!$K$3,$BI763,0))</f>
        <v>1</v>
      </c>
      <c r="BR763" s="48">
        <f ca="1">IF(ISNA($BJ763),1,OFFSET(NoteCommaRef!$K$3,$BJ763,0))</f>
        <v>1</v>
      </c>
    </row>
    <row r="764" spans="3:70" x14ac:dyDescent="0.2">
      <c r="C764" s="1" t="str">
        <f t="shared" si="202"/>
        <v/>
      </c>
      <c r="D764" s="1" t="str">
        <f t="shared" si="203"/>
        <v/>
      </c>
      <c r="E764" s="1" t="str">
        <f t="shared" si="238"/>
        <v/>
      </c>
      <c r="F764" s="32" t="str">
        <f t="shared" si="239"/>
        <v/>
      </c>
      <c r="G764" s="1" t="str">
        <f t="shared" si="240"/>
        <v/>
      </c>
      <c r="H764" s="1" t="str">
        <f t="shared" si="241"/>
        <v/>
      </c>
      <c r="I764" s="1" t="str">
        <f t="shared" si="242"/>
        <v/>
      </c>
      <c r="J764" s="1" t="str">
        <f t="shared" si="243"/>
        <v/>
      </c>
      <c r="K764" s="1" t="str">
        <f t="shared" si="244"/>
        <v/>
      </c>
      <c r="L764" s="1" t="str">
        <f ca="1">IF(COUNTBLANK($AO764),IF(COUNTBLANK($D764),"",OFFSET(ChannelSetup!$E$6,0,$D764-1)),$AO764)</f>
        <v/>
      </c>
      <c r="M764" s="1" t="str">
        <f ca="1">IF(COUNTBLANK($AP764),IF(COUNTBLANK($D764),"",OFFSET(ChannelSetup!$E$7,0,$D764-1)),$AP764)</f>
        <v/>
      </c>
      <c r="N764" s="1" t="str">
        <f ca="1">IF(COUNTBLANK($D764),"",IF(COUNTBLANK($AI764),OFFSET(ChannelSetup!$E$4,0,$D764-1),$AI764))</f>
        <v/>
      </c>
      <c r="O764" s="1" t="str">
        <f t="shared" si="245"/>
        <v/>
      </c>
      <c r="Q764" s="32">
        <f t="shared" si="204"/>
        <v>6</v>
      </c>
      <c r="R764" s="32">
        <f t="shared" si="205"/>
        <v>4</v>
      </c>
      <c r="S764" s="32">
        <f t="shared" si="206"/>
        <v>4</v>
      </c>
      <c r="T764" s="32">
        <f t="shared" si="207"/>
        <v>2</v>
      </c>
      <c r="U764" s="32">
        <f t="shared" si="208"/>
        <v>2</v>
      </c>
      <c r="V764" s="32">
        <f t="shared" si="209"/>
        <v>2</v>
      </c>
      <c r="W764" s="32">
        <f t="shared" si="210"/>
        <v>2</v>
      </c>
      <c r="X764" s="32">
        <f t="shared" si="211"/>
        <v>2</v>
      </c>
      <c r="Y764" s="32">
        <f t="shared" si="212"/>
        <v>2</v>
      </c>
      <c r="Z764" s="32">
        <f t="shared" si="213"/>
        <v>2</v>
      </c>
      <c r="AA764" s="32">
        <f t="shared" si="214"/>
        <v>2</v>
      </c>
      <c r="AB764" s="32">
        <f t="shared" si="215"/>
        <v>2</v>
      </c>
      <c r="AD764" s="64"/>
      <c r="AE764" s="51"/>
      <c r="AF764" s="51"/>
      <c r="AG764" s="61"/>
      <c r="AH764" s="62"/>
      <c r="AI764" s="61"/>
      <c r="AJ764" s="62"/>
      <c r="AK764" s="61"/>
      <c r="AL764" s="62"/>
      <c r="AM764" s="60"/>
      <c r="AN764" s="60"/>
      <c r="AO764" s="60"/>
      <c r="AP764" s="60"/>
      <c r="AQ764" s="51"/>
      <c r="AT764" s="39" t="str">
        <f t="shared" si="216"/>
        <v/>
      </c>
      <c r="AU764" s="49" t="str">
        <f t="shared" si="223"/>
        <v/>
      </c>
      <c r="AV764" s="41">
        <f t="shared" ca="1" si="232"/>
        <v>256</v>
      </c>
      <c r="AW764" s="40">
        <f t="shared" ca="1" si="226"/>
        <v>1</v>
      </c>
      <c r="AX764" s="41">
        <f t="shared" ca="1" si="217"/>
        <v>0</v>
      </c>
      <c r="AY764" s="41">
        <f t="shared" ca="1" si="218"/>
        <v>0</v>
      </c>
      <c r="AZ764" s="42">
        <f t="shared" ca="1" si="219"/>
        <v>1</v>
      </c>
      <c r="BA764" s="47" t="str">
        <f t="shared" si="220"/>
        <v/>
      </c>
      <c r="BB764" s="47" t="e">
        <f t="shared" si="221"/>
        <v>#VALUE!</v>
      </c>
      <c r="BC764" s="47">
        <f t="shared" si="233"/>
        <v>0</v>
      </c>
      <c r="BD764" s="47">
        <f t="shared" si="234"/>
        <v>0</v>
      </c>
      <c r="BE764" s="47" t="e">
        <f t="shared" si="235"/>
        <v>#VALUE!</v>
      </c>
      <c r="BF764" s="47" t="e">
        <f t="shared" si="236"/>
        <v>#VALUE!</v>
      </c>
      <c r="BG764" s="47" t="e">
        <f t="shared" si="237"/>
        <v>#VALUE!</v>
      </c>
      <c r="BH764" s="47" t="e">
        <f>MATCH($BA764,NoteCommaRef!$B$4:$B$10,0)</f>
        <v>#N/A</v>
      </c>
      <c r="BI764" s="47">
        <f>MATCH($BK764,NoteCommaRef!$H$4:$H$1000,0)</f>
        <v>11</v>
      </c>
      <c r="BJ764" s="47">
        <f>MATCH($BL764,NoteCommaRef!$H$4:$H$1000,0)</f>
        <v>11</v>
      </c>
      <c r="BK764" s="47">
        <f t="shared" si="227"/>
        <v>1</v>
      </c>
      <c r="BL764" s="47">
        <f t="shared" si="228"/>
        <v>1</v>
      </c>
      <c r="BM764" s="48">
        <f ca="1">IF(ISNA($BH764),1,OFFSET(NoteCommaRef!$E$3,$BH764,0))</f>
        <v>1</v>
      </c>
      <c r="BN764" s="48">
        <f t="shared" si="229"/>
        <v>1</v>
      </c>
      <c r="BO764" s="48">
        <f t="shared" si="230"/>
        <v>1</v>
      </c>
      <c r="BP764" s="48">
        <f t="shared" si="231"/>
        <v>1</v>
      </c>
      <c r="BQ764" s="48">
        <f ca="1">IF(ISNA($BI764),1,OFFSET(NoteCommaRef!$K$3,$BI764,0))</f>
        <v>1</v>
      </c>
      <c r="BR764" s="48">
        <f ca="1">IF(ISNA($BJ764),1,OFFSET(NoteCommaRef!$K$3,$BJ764,0))</f>
        <v>1</v>
      </c>
    </row>
    <row r="765" spans="3:70" x14ac:dyDescent="0.2">
      <c r="C765" s="1" t="str">
        <f t="shared" si="202"/>
        <v/>
      </c>
      <c r="D765" s="1" t="str">
        <f t="shared" si="203"/>
        <v/>
      </c>
      <c r="E765" s="1" t="str">
        <f t="shared" si="238"/>
        <v/>
      </c>
      <c r="F765" s="32" t="str">
        <f t="shared" si="239"/>
        <v/>
      </c>
      <c r="G765" s="1" t="str">
        <f t="shared" si="240"/>
        <v/>
      </c>
      <c r="H765" s="1" t="str">
        <f t="shared" si="241"/>
        <v/>
      </c>
      <c r="I765" s="1" t="str">
        <f t="shared" si="242"/>
        <v/>
      </c>
      <c r="J765" s="1" t="str">
        <f t="shared" si="243"/>
        <v/>
      </c>
      <c r="K765" s="1" t="str">
        <f t="shared" si="244"/>
        <v/>
      </c>
      <c r="L765" s="1" t="str">
        <f ca="1">IF(COUNTBLANK($AO765),IF(COUNTBLANK($D765),"",OFFSET(ChannelSetup!$E$6,0,$D765-1)),$AO765)</f>
        <v/>
      </c>
      <c r="M765" s="1" t="str">
        <f ca="1">IF(COUNTBLANK($AP765),IF(COUNTBLANK($D765),"",OFFSET(ChannelSetup!$E$7,0,$D765-1)),$AP765)</f>
        <v/>
      </c>
      <c r="N765" s="1" t="str">
        <f ca="1">IF(COUNTBLANK($D765),"",IF(COUNTBLANK($AI765),OFFSET(ChannelSetup!$E$4,0,$D765-1),$AI765))</f>
        <v/>
      </c>
      <c r="O765" s="1" t="str">
        <f t="shared" si="245"/>
        <v/>
      </c>
      <c r="Q765" s="32">
        <f t="shared" si="204"/>
        <v>6</v>
      </c>
      <c r="R765" s="32">
        <f t="shared" si="205"/>
        <v>4</v>
      </c>
      <c r="S765" s="32">
        <f t="shared" si="206"/>
        <v>4</v>
      </c>
      <c r="T765" s="32">
        <f t="shared" si="207"/>
        <v>2</v>
      </c>
      <c r="U765" s="32">
        <f t="shared" si="208"/>
        <v>2</v>
      </c>
      <c r="V765" s="32">
        <f t="shared" si="209"/>
        <v>2</v>
      </c>
      <c r="W765" s="32">
        <f t="shared" si="210"/>
        <v>2</v>
      </c>
      <c r="X765" s="32">
        <f t="shared" si="211"/>
        <v>2</v>
      </c>
      <c r="Y765" s="32">
        <f t="shared" si="212"/>
        <v>2</v>
      </c>
      <c r="Z765" s="32">
        <f t="shared" si="213"/>
        <v>2</v>
      </c>
      <c r="AA765" s="32">
        <f t="shared" si="214"/>
        <v>2</v>
      </c>
      <c r="AB765" s="32">
        <f t="shared" si="215"/>
        <v>2</v>
      </c>
      <c r="AD765" s="64"/>
      <c r="AE765" s="51"/>
      <c r="AF765" s="51"/>
      <c r="AG765" s="61"/>
      <c r="AH765" s="62"/>
      <c r="AI765" s="61"/>
      <c r="AJ765" s="62"/>
      <c r="AK765" s="61"/>
      <c r="AL765" s="62"/>
      <c r="AM765" s="60"/>
      <c r="AN765" s="60"/>
      <c r="AO765" s="60"/>
      <c r="AP765" s="60"/>
      <c r="AQ765" s="51"/>
      <c r="AT765" s="39" t="str">
        <f t="shared" si="216"/>
        <v/>
      </c>
      <c r="AU765" s="49" t="str">
        <f t="shared" si="223"/>
        <v/>
      </c>
      <c r="AV765" s="41">
        <f t="shared" ca="1" si="232"/>
        <v>256</v>
      </c>
      <c r="AW765" s="40">
        <f t="shared" ca="1" si="226"/>
        <v>1</v>
      </c>
      <c r="AX765" s="41">
        <f t="shared" ca="1" si="217"/>
        <v>0</v>
      </c>
      <c r="AY765" s="41">
        <f t="shared" ca="1" si="218"/>
        <v>0</v>
      </c>
      <c r="AZ765" s="42">
        <f t="shared" ca="1" si="219"/>
        <v>1</v>
      </c>
      <c r="BA765" s="47" t="str">
        <f t="shared" si="220"/>
        <v/>
      </c>
      <c r="BB765" s="47" t="e">
        <f t="shared" si="221"/>
        <v>#VALUE!</v>
      </c>
      <c r="BC765" s="47">
        <f t="shared" si="233"/>
        <v>0</v>
      </c>
      <c r="BD765" s="47">
        <f t="shared" si="234"/>
        <v>0</v>
      </c>
      <c r="BE765" s="47" t="e">
        <f t="shared" si="235"/>
        <v>#VALUE!</v>
      </c>
      <c r="BF765" s="47" t="e">
        <f t="shared" si="236"/>
        <v>#VALUE!</v>
      </c>
      <c r="BG765" s="47" t="e">
        <f t="shared" si="237"/>
        <v>#VALUE!</v>
      </c>
      <c r="BH765" s="47" t="e">
        <f>MATCH($BA765,NoteCommaRef!$B$4:$B$10,0)</f>
        <v>#N/A</v>
      </c>
      <c r="BI765" s="47">
        <f>MATCH($BK765,NoteCommaRef!$H$4:$H$1000,0)</f>
        <v>11</v>
      </c>
      <c r="BJ765" s="47">
        <f>MATCH($BL765,NoteCommaRef!$H$4:$H$1000,0)</f>
        <v>11</v>
      </c>
      <c r="BK765" s="47">
        <f t="shared" si="227"/>
        <v>1</v>
      </c>
      <c r="BL765" s="47">
        <f t="shared" si="228"/>
        <v>1</v>
      </c>
      <c r="BM765" s="48">
        <f ca="1">IF(ISNA($BH765),1,OFFSET(NoteCommaRef!$E$3,$BH765,0))</f>
        <v>1</v>
      </c>
      <c r="BN765" s="48">
        <f t="shared" si="229"/>
        <v>1</v>
      </c>
      <c r="BO765" s="48">
        <f t="shared" si="230"/>
        <v>1</v>
      </c>
      <c r="BP765" s="48">
        <f t="shared" si="231"/>
        <v>1</v>
      </c>
      <c r="BQ765" s="48">
        <f ca="1">IF(ISNA($BI765),1,OFFSET(NoteCommaRef!$K$3,$BI765,0))</f>
        <v>1</v>
      </c>
      <c r="BR765" s="48">
        <f ca="1">IF(ISNA($BJ765),1,OFFSET(NoteCommaRef!$K$3,$BJ765,0))</f>
        <v>1</v>
      </c>
    </row>
    <row r="766" spans="3:70" x14ac:dyDescent="0.2">
      <c r="C766" s="1" t="str">
        <f t="shared" si="202"/>
        <v/>
      </c>
      <c r="D766" s="1" t="str">
        <f t="shared" si="203"/>
        <v/>
      </c>
      <c r="E766" s="1" t="str">
        <f t="shared" si="238"/>
        <v/>
      </c>
      <c r="F766" s="32" t="str">
        <f t="shared" si="239"/>
        <v/>
      </c>
      <c r="G766" s="1" t="str">
        <f t="shared" si="240"/>
        <v/>
      </c>
      <c r="H766" s="1" t="str">
        <f t="shared" si="241"/>
        <v/>
      </c>
      <c r="I766" s="1" t="str">
        <f t="shared" si="242"/>
        <v/>
      </c>
      <c r="J766" s="1" t="str">
        <f t="shared" si="243"/>
        <v/>
      </c>
      <c r="K766" s="1" t="str">
        <f t="shared" si="244"/>
        <v/>
      </c>
      <c r="L766" s="1" t="str">
        <f ca="1">IF(COUNTBLANK($AO766),IF(COUNTBLANK($D766),"",OFFSET(ChannelSetup!$E$6,0,$D766-1)),$AO766)</f>
        <v/>
      </c>
      <c r="M766" s="1" t="str">
        <f ca="1">IF(COUNTBLANK($AP766),IF(COUNTBLANK($D766),"",OFFSET(ChannelSetup!$E$7,0,$D766-1)),$AP766)</f>
        <v/>
      </c>
      <c r="N766" s="1" t="str">
        <f ca="1">IF(COUNTBLANK($D766),"",IF(COUNTBLANK($AI766),OFFSET(ChannelSetup!$E$4,0,$D766-1),$AI766))</f>
        <v/>
      </c>
      <c r="O766" s="1" t="str">
        <f t="shared" si="245"/>
        <v/>
      </c>
      <c r="Q766" s="32">
        <f t="shared" si="204"/>
        <v>6</v>
      </c>
      <c r="R766" s="32">
        <f t="shared" si="205"/>
        <v>4</v>
      </c>
      <c r="S766" s="32">
        <f t="shared" si="206"/>
        <v>4</v>
      </c>
      <c r="T766" s="32">
        <f t="shared" si="207"/>
        <v>2</v>
      </c>
      <c r="U766" s="32">
        <f t="shared" si="208"/>
        <v>2</v>
      </c>
      <c r="V766" s="32">
        <f t="shared" si="209"/>
        <v>2</v>
      </c>
      <c r="W766" s="32">
        <f t="shared" si="210"/>
        <v>2</v>
      </c>
      <c r="X766" s="32">
        <f t="shared" si="211"/>
        <v>2</v>
      </c>
      <c r="Y766" s="32">
        <f t="shared" si="212"/>
        <v>2</v>
      </c>
      <c r="Z766" s="32">
        <f t="shared" si="213"/>
        <v>2</v>
      </c>
      <c r="AA766" s="32">
        <f t="shared" si="214"/>
        <v>2</v>
      </c>
      <c r="AB766" s="32">
        <f t="shared" si="215"/>
        <v>2</v>
      </c>
      <c r="AD766" s="64"/>
      <c r="AE766" s="51"/>
      <c r="AF766" s="51"/>
      <c r="AG766" s="61"/>
      <c r="AH766" s="62"/>
      <c r="AI766" s="61"/>
      <c r="AJ766" s="62"/>
      <c r="AK766" s="61"/>
      <c r="AL766" s="62"/>
      <c r="AM766" s="60"/>
      <c r="AN766" s="60"/>
      <c r="AO766" s="60"/>
      <c r="AP766" s="60"/>
      <c r="AQ766" s="51"/>
      <c r="AT766" s="39" t="str">
        <f t="shared" si="216"/>
        <v/>
      </c>
      <c r="AU766" s="49" t="str">
        <f t="shared" si="223"/>
        <v/>
      </c>
      <c r="AV766" s="41">
        <f t="shared" ca="1" si="232"/>
        <v>256</v>
      </c>
      <c r="AW766" s="40">
        <f t="shared" ca="1" si="226"/>
        <v>1</v>
      </c>
      <c r="AX766" s="41">
        <f t="shared" ca="1" si="217"/>
        <v>0</v>
      </c>
      <c r="AY766" s="41">
        <f t="shared" ca="1" si="218"/>
        <v>0</v>
      </c>
      <c r="AZ766" s="42">
        <f t="shared" ca="1" si="219"/>
        <v>1</v>
      </c>
      <c r="BA766" s="47" t="str">
        <f t="shared" si="220"/>
        <v/>
      </c>
      <c r="BB766" s="47" t="e">
        <f t="shared" si="221"/>
        <v>#VALUE!</v>
      </c>
      <c r="BC766" s="47">
        <f t="shared" si="233"/>
        <v>0</v>
      </c>
      <c r="BD766" s="47">
        <f t="shared" si="234"/>
        <v>0</v>
      </c>
      <c r="BE766" s="47" t="e">
        <f t="shared" si="235"/>
        <v>#VALUE!</v>
      </c>
      <c r="BF766" s="47" t="e">
        <f t="shared" si="236"/>
        <v>#VALUE!</v>
      </c>
      <c r="BG766" s="47" t="e">
        <f t="shared" si="237"/>
        <v>#VALUE!</v>
      </c>
      <c r="BH766" s="47" t="e">
        <f>MATCH($BA766,NoteCommaRef!$B$4:$B$10,0)</f>
        <v>#N/A</v>
      </c>
      <c r="BI766" s="47">
        <f>MATCH($BK766,NoteCommaRef!$H$4:$H$1000,0)</f>
        <v>11</v>
      </c>
      <c r="BJ766" s="47">
        <f>MATCH($BL766,NoteCommaRef!$H$4:$H$1000,0)</f>
        <v>11</v>
      </c>
      <c r="BK766" s="47">
        <f t="shared" si="227"/>
        <v>1</v>
      </c>
      <c r="BL766" s="47">
        <f t="shared" si="228"/>
        <v>1</v>
      </c>
      <c r="BM766" s="48">
        <f ca="1">IF(ISNA($BH766),1,OFFSET(NoteCommaRef!$E$3,$BH766,0))</f>
        <v>1</v>
      </c>
      <c r="BN766" s="48">
        <f t="shared" si="229"/>
        <v>1</v>
      </c>
      <c r="BO766" s="48">
        <f t="shared" si="230"/>
        <v>1</v>
      </c>
      <c r="BP766" s="48">
        <f t="shared" si="231"/>
        <v>1</v>
      </c>
      <c r="BQ766" s="48">
        <f ca="1">IF(ISNA($BI766),1,OFFSET(NoteCommaRef!$K$3,$BI766,0))</f>
        <v>1</v>
      </c>
      <c r="BR766" s="48">
        <f ca="1">IF(ISNA($BJ766),1,OFFSET(NoteCommaRef!$K$3,$BJ766,0))</f>
        <v>1</v>
      </c>
    </row>
    <row r="767" spans="3:70" x14ac:dyDescent="0.2">
      <c r="C767" s="1" t="str">
        <f t="shared" ref="C767:C830" si="246">IF(COUNTBLANK($AQ767),"",$AQ767)</f>
        <v/>
      </c>
      <c r="D767" s="1" t="str">
        <f t="shared" ref="D767:D830" si="247">IF(COUNTBLANK($AE767),"",$AE767)</f>
        <v/>
      </c>
      <c r="E767" s="1" t="str">
        <f t="shared" si="238"/>
        <v/>
      </c>
      <c r="F767" s="32" t="str">
        <f t="shared" si="239"/>
        <v/>
      </c>
      <c r="G767" s="1" t="str">
        <f t="shared" si="240"/>
        <v/>
      </c>
      <c r="H767" s="1" t="str">
        <f t="shared" si="241"/>
        <v/>
      </c>
      <c r="I767" s="1" t="str">
        <f t="shared" si="242"/>
        <v/>
      </c>
      <c r="J767" s="1" t="str">
        <f t="shared" si="243"/>
        <v/>
      </c>
      <c r="K767" s="1" t="str">
        <f t="shared" si="244"/>
        <v/>
      </c>
      <c r="L767" s="1" t="str">
        <f ca="1">IF(COUNTBLANK($AO767),IF(COUNTBLANK($D767),"",OFFSET(ChannelSetup!$E$6,0,$D767-1)),$AO767)</f>
        <v/>
      </c>
      <c r="M767" s="1" t="str">
        <f ca="1">IF(COUNTBLANK($AP767),IF(COUNTBLANK($D767),"",OFFSET(ChannelSetup!$E$7,0,$D767-1)),$AP767)</f>
        <v/>
      </c>
      <c r="N767" s="1" t="str">
        <f ca="1">IF(COUNTBLANK($D767),"",IF(COUNTBLANK($AI767),OFFSET(ChannelSetup!$E$4,0,$D767-1),$AI767))</f>
        <v/>
      </c>
      <c r="O767" s="1" t="str">
        <f t="shared" si="245"/>
        <v/>
      </c>
      <c r="Q767" s="32">
        <f t="shared" si="204"/>
        <v>6</v>
      </c>
      <c r="R767" s="32">
        <f t="shared" si="205"/>
        <v>4</v>
      </c>
      <c r="S767" s="32">
        <f t="shared" si="206"/>
        <v>4</v>
      </c>
      <c r="T767" s="32">
        <f t="shared" si="207"/>
        <v>2</v>
      </c>
      <c r="U767" s="32">
        <f t="shared" si="208"/>
        <v>2</v>
      </c>
      <c r="V767" s="32">
        <f t="shared" si="209"/>
        <v>2</v>
      </c>
      <c r="W767" s="32">
        <f t="shared" si="210"/>
        <v>2</v>
      </c>
      <c r="X767" s="32">
        <f t="shared" si="211"/>
        <v>2</v>
      </c>
      <c r="Y767" s="32">
        <f t="shared" si="212"/>
        <v>2</v>
      </c>
      <c r="Z767" s="32">
        <f t="shared" si="213"/>
        <v>2</v>
      </c>
      <c r="AA767" s="32">
        <f t="shared" si="214"/>
        <v>2</v>
      </c>
      <c r="AB767" s="32">
        <f t="shared" si="215"/>
        <v>2</v>
      </c>
      <c r="AD767" s="64"/>
      <c r="AE767" s="51"/>
      <c r="AF767" s="51"/>
      <c r="AG767" s="61"/>
      <c r="AH767" s="62"/>
      <c r="AI767" s="61"/>
      <c r="AJ767" s="62"/>
      <c r="AK767" s="61"/>
      <c r="AL767" s="62"/>
      <c r="AM767" s="60"/>
      <c r="AN767" s="60"/>
      <c r="AO767" s="60"/>
      <c r="AP767" s="60"/>
      <c r="AQ767" s="51"/>
      <c r="AT767" s="39" t="str">
        <f t="shared" si="216"/>
        <v/>
      </c>
      <c r="AU767" s="49" t="str">
        <f t="shared" si="223"/>
        <v/>
      </c>
      <c r="AV767" s="41">
        <f t="shared" ca="1" si="232"/>
        <v>256</v>
      </c>
      <c r="AW767" s="40">
        <f t="shared" ca="1" si="226"/>
        <v>1</v>
      </c>
      <c r="AX767" s="41">
        <f t="shared" ca="1" si="217"/>
        <v>0</v>
      </c>
      <c r="AY767" s="41">
        <f t="shared" ca="1" si="218"/>
        <v>0</v>
      </c>
      <c r="AZ767" s="42">
        <f t="shared" ca="1" si="219"/>
        <v>1</v>
      </c>
      <c r="BA767" s="47" t="str">
        <f t="shared" si="220"/>
        <v/>
      </c>
      <c r="BB767" s="47" t="e">
        <f t="shared" si="221"/>
        <v>#VALUE!</v>
      </c>
      <c r="BC767" s="47">
        <f t="shared" si="233"/>
        <v>0</v>
      </c>
      <c r="BD767" s="47">
        <f t="shared" si="234"/>
        <v>0</v>
      </c>
      <c r="BE767" s="47" t="e">
        <f t="shared" si="235"/>
        <v>#VALUE!</v>
      </c>
      <c r="BF767" s="47" t="e">
        <f t="shared" si="236"/>
        <v>#VALUE!</v>
      </c>
      <c r="BG767" s="47" t="e">
        <f t="shared" si="237"/>
        <v>#VALUE!</v>
      </c>
      <c r="BH767" s="47" t="e">
        <f>MATCH($BA767,NoteCommaRef!$B$4:$B$10,0)</f>
        <v>#N/A</v>
      </c>
      <c r="BI767" s="47">
        <f>MATCH($BK767,NoteCommaRef!$H$4:$H$1000,0)</f>
        <v>11</v>
      </c>
      <c r="BJ767" s="47">
        <f>MATCH($BL767,NoteCommaRef!$H$4:$H$1000,0)</f>
        <v>11</v>
      </c>
      <c r="BK767" s="47">
        <f t="shared" si="227"/>
        <v>1</v>
      </c>
      <c r="BL767" s="47">
        <f t="shared" si="228"/>
        <v>1</v>
      </c>
      <c r="BM767" s="48">
        <f ca="1">IF(ISNA($BH767),1,OFFSET(NoteCommaRef!$E$3,$BH767,0))</f>
        <v>1</v>
      </c>
      <c r="BN767" s="48">
        <f t="shared" si="229"/>
        <v>1</v>
      </c>
      <c r="BO767" s="48">
        <f t="shared" si="230"/>
        <v>1</v>
      </c>
      <c r="BP767" s="48">
        <f t="shared" si="231"/>
        <v>1</v>
      </c>
      <c r="BQ767" s="48">
        <f ca="1">IF(ISNA($BI767),1,OFFSET(NoteCommaRef!$K$3,$BI767,0))</f>
        <v>1</v>
      </c>
      <c r="BR767" s="48">
        <f ca="1">IF(ISNA($BJ767),1,OFFSET(NoteCommaRef!$K$3,$BJ767,0))</f>
        <v>1</v>
      </c>
    </row>
    <row r="768" spans="3:70" x14ac:dyDescent="0.2">
      <c r="C768" s="1" t="str">
        <f t="shared" si="246"/>
        <v/>
      </c>
      <c r="D768" s="1" t="str">
        <f t="shared" si="247"/>
        <v/>
      </c>
      <c r="E768" s="1" t="str">
        <f t="shared" si="238"/>
        <v/>
      </c>
      <c r="F768" s="32" t="str">
        <f t="shared" si="239"/>
        <v/>
      </c>
      <c r="G768" s="1" t="str">
        <f t="shared" si="240"/>
        <v/>
      </c>
      <c r="H768" s="1" t="str">
        <f t="shared" si="241"/>
        <v/>
      </c>
      <c r="I768" s="1" t="str">
        <f t="shared" si="242"/>
        <v/>
      </c>
      <c r="J768" s="1" t="str">
        <f t="shared" si="243"/>
        <v/>
      </c>
      <c r="K768" s="1" t="str">
        <f t="shared" si="244"/>
        <v/>
      </c>
      <c r="L768" s="1" t="str">
        <f ca="1">IF(COUNTBLANK($AO768),IF(COUNTBLANK($D768),"",OFFSET(ChannelSetup!$E$6,0,$D768-1)),$AO768)</f>
        <v/>
      </c>
      <c r="M768" s="1" t="str">
        <f ca="1">IF(COUNTBLANK($AP768),IF(COUNTBLANK($D768),"",OFFSET(ChannelSetup!$E$7,0,$D768-1)),$AP768)</f>
        <v/>
      </c>
      <c r="N768" s="1" t="str">
        <f ca="1">IF(COUNTBLANK($D768),"",IF(COUNTBLANK($AI768),OFFSET(ChannelSetup!$E$4,0,$D768-1),$AI768))</f>
        <v/>
      </c>
      <c r="O768" s="1" t="str">
        <f t="shared" si="245"/>
        <v/>
      </c>
      <c r="Q768" s="32">
        <f t="shared" si="204"/>
        <v>6</v>
      </c>
      <c r="R768" s="32">
        <f t="shared" si="205"/>
        <v>4</v>
      </c>
      <c r="S768" s="32">
        <f t="shared" si="206"/>
        <v>4</v>
      </c>
      <c r="T768" s="32">
        <f t="shared" si="207"/>
        <v>2</v>
      </c>
      <c r="U768" s="32">
        <f t="shared" si="208"/>
        <v>2</v>
      </c>
      <c r="V768" s="32">
        <f t="shared" si="209"/>
        <v>2</v>
      </c>
      <c r="W768" s="32">
        <f t="shared" si="210"/>
        <v>2</v>
      </c>
      <c r="X768" s="32">
        <f t="shared" si="211"/>
        <v>2</v>
      </c>
      <c r="Y768" s="32">
        <f t="shared" si="212"/>
        <v>2</v>
      </c>
      <c r="Z768" s="32">
        <f t="shared" si="213"/>
        <v>2</v>
      </c>
      <c r="AA768" s="32">
        <f t="shared" si="214"/>
        <v>2</v>
      </c>
      <c r="AB768" s="32">
        <f t="shared" si="215"/>
        <v>2</v>
      </c>
      <c r="AD768" s="64"/>
      <c r="AE768" s="51"/>
      <c r="AF768" s="51"/>
      <c r="AG768" s="61"/>
      <c r="AH768" s="62"/>
      <c r="AI768" s="61"/>
      <c r="AJ768" s="62"/>
      <c r="AK768" s="61"/>
      <c r="AL768" s="62"/>
      <c r="AM768" s="60"/>
      <c r="AN768" s="60"/>
      <c r="AO768" s="60"/>
      <c r="AP768" s="60"/>
      <c r="AQ768" s="51"/>
      <c r="AT768" s="39" t="str">
        <f t="shared" si="216"/>
        <v/>
      </c>
      <c r="AU768" s="49" t="str">
        <f t="shared" si="223"/>
        <v/>
      </c>
      <c r="AV768" s="41">
        <f t="shared" ca="1" si="232"/>
        <v>256</v>
      </c>
      <c r="AW768" s="40">
        <f t="shared" ca="1" si="226"/>
        <v>1</v>
      </c>
      <c r="AX768" s="41">
        <f t="shared" ca="1" si="217"/>
        <v>0</v>
      </c>
      <c r="AY768" s="41">
        <f t="shared" ca="1" si="218"/>
        <v>0</v>
      </c>
      <c r="AZ768" s="42">
        <f t="shared" ca="1" si="219"/>
        <v>1</v>
      </c>
      <c r="BA768" s="47" t="str">
        <f t="shared" si="220"/>
        <v/>
      </c>
      <c r="BB768" s="47" t="e">
        <f t="shared" si="221"/>
        <v>#VALUE!</v>
      </c>
      <c r="BC768" s="47">
        <f t="shared" si="233"/>
        <v>0</v>
      </c>
      <c r="BD768" s="47">
        <f t="shared" si="234"/>
        <v>0</v>
      </c>
      <c r="BE768" s="47" t="e">
        <f t="shared" si="235"/>
        <v>#VALUE!</v>
      </c>
      <c r="BF768" s="47" t="e">
        <f t="shared" si="236"/>
        <v>#VALUE!</v>
      </c>
      <c r="BG768" s="47" t="e">
        <f t="shared" si="237"/>
        <v>#VALUE!</v>
      </c>
      <c r="BH768" s="47" t="e">
        <f>MATCH($BA768,NoteCommaRef!$B$4:$B$10,0)</f>
        <v>#N/A</v>
      </c>
      <c r="BI768" s="47">
        <f>MATCH($BK768,NoteCommaRef!$H$4:$H$1000,0)</f>
        <v>11</v>
      </c>
      <c r="BJ768" s="47">
        <f>MATCH($BL768,NoteCommaRef!$H$4:$H$1000,0)</f>
        <v>11</v>
      </c>
      <c r="BK768" s="47">
        <f t="shared" si="227"/>
        <v>1</v>
      </c>
      <c r="BL768" s="47">
        <f t="shared" si="228"/>
        <v>1</v>
      </c>
      <c r="BM768" s="48">
        <f ca="1">IF(ISNA($BH768),1,OFFSET(NoteCommaRef!$E$3,$BH768,0))</f>
        <v>1</v>
      </c>
      <c r="BN768" s="48">
        <f t="shared" si="229"/>
        <v>1</v>
      </c>
      <c r="BO768" s="48">
        <f t="shared" si="230"/>
        <v>1</v>
      </c>
      <c r="BP768" s="48">
        <f t="shared" si="231"/>
        <v>1</v>
      </c>
      <c r="BQ768" s="48">
        <f ca="1">IF(ISNA($BI768),1,OFFSET(NoteCommaRef!$K$3,$BI768,0))</f>
        <v>1</v>
      </c>
      <c r="BR768" s="48">
        <f ca="1">IF(ISNA($BJ768),1,OFFSET(NoteCommaRef!$K$3,$BJ768,0))</f>
        <v>1</v>
      </c>
    </row>
    <row r="769" spans="3:70" x14ac:dyDescent="0.2">
      <c r="C769" s="1" t="str">
        <f t="shared" si="246"/>
        <v/>
      </c>
      <c r="D769" s="1" t="str">
        <f t="shared" si="247"/>
        <v/>
      </c>
      <c r="E769" s="1" t="str">
        <f t="shared" si="238"/>
        <v/>
      </c>
      <c r="F769" s="32" t="str">
        <f t="shared" si="239"/>
        <v/>
      </c>
      <c r="G769" s="1" t="str">
        <f t="shared" si="240"/>
        <v/>
      </c>
      <c r="H769" s="1" t="str">
        <f t="shared" si="241"/>
        <v/>
      </c>
      <c r="I769" s="1" t="str">
        <f t="shared" si="242"/>
        <v/>
      </c>
      <c r="J769" s="1" t="str">
        <f t="shared" si="243"/>
        <v/>
      </c>
      <c r="K769" s="1" t="str">
        <f t="shared" si="244"/>
        <v/>
      </c>
      <c r="L769" s="1" t="str">
        <f ca="1">IF(COUNTBLANK($AO769),IF(COUNTBLANK($D769),"",OFFSET(ChannelSetup!$E$6,0,$D769-1)),$AO769)</f>
        <v/>
      </c>
      <c r="M769" s="1" t="str">
        <f ca="1">IF(COUNTBLANK($AP769),IF(COUNTBLANK($D769),"",OFFSET(ChannelSetup!$E$7,0,$D769-1)),$AP769)</f>
        <v/>
      </c>
      <c r="N769" s="1" t="str">
        <f ca="1">IF(COUNTBLANK($D769),"",IF(COUNTBLANK($AI769),OFFSET(ChannelSetup!$E$4,0,$D769-1),$AI769))</f>
        <v/>
      </c>
      <c r="O769" s="1" t="str">
        <f t="shared" si="245"/>
        <v/>
      </c>
      <c r="Q769" s="32">
        <f t="shared" si="204"/>
        <v>6</v>
      </c>
      <c r="R769" s="32">
        <f t="shared" si="205"/>
        <v>4</v>
      </c>
      <c r="S769" s="32">
        <f t="shared" si="206"/>
        <v>4</v>
      </c>
      <c r="T769" s="32">
        <f t="shared" si="207"/>
        <v>2</v>
      </c>
      <c r="U769" s="32">
        <f t="shared" si="208"/>
        <v>2</v>
      </c>
      <c r="V769" s="32">
        <f t="shared" si="209"/>
        <v>2</v>
      </c>
      <c r="W769" s="32">
        <f t="shared" si="210"/>
        <v>2</v>
      </c>
      <c r="X769" s="32">
        <f t="shared" si="211"/>
        <v>2</v>
      </c>
      <c r="Y769" s="32">
        <f t="shared" si="212"/>
        <v>2</v>
      </c>
      <c r="Z769" s="32">
        <f t="shared" si="213"/>
        <v>2</v>
      </c>
      <c r="AA769" s="32">
        <f t="shared" si="214"/>
        <v>2</v>
      </c>
      <c r="AB769" s="32">
        <f t="shared" si="215"/>
        <v>2</v>
      </c>
      <c r="AD769" s="64"/>
      <c r="AE769" s="51"/>
      <c r="AF769" s="51"/>
      <c r="AG769" s="61"/>
      <c r="AH769" s="62"/>
      <c r="AI769" s="61"/>
      <c r="AJ769" s="62"/>
      <c r="AK769" s="61"/>
      <c r="AL769" s="62"/>
      <c r="AM769" s="60"/>
      <c r="AN769" s="60"/>
      <c r="AO769" s="60"/>
      <c r="AP769" s="60"/>
      <c r="AQ769" s="51"/>
      <c r="AT769" s="39" t="str">
        <f t="shared" si="216"/>
        <v/>
      </c>
      <c r="AU769" s="49" t="str">
        <f t="shared" si="223"/>
        <v/>
      </c>
      <c r="AV769" s="41">
        <f t="shared" ca="1" si="232"/>
        <v>256</v>
      </c>
      <c r="AW769" s="40">
        <f t="shared" ca="1" si="226"/>
        <v>1</v>
      </c>
      <c r="AX769" s="41">
        <f t="shared" ca="1" si="217"/>
        <v>0</v>
      </c>
      <c r="AY769" s="41">
        <f t="shared" ca="1" si="218"/>
        <v>0</v>
      </c>
      <c r="AZ769" s="42">
        <f t="shared" ca="1" si="219"/>
        <v>1</v>
      </c>
      <c r="BA769" s="47" t="str">
        <f t="shared" si="220"/>
        <v/>
      </c>
      <c r="BB769" s="47" t="e">
        <f t="shared" si="221"/>
        <v>#VALUE!</v>
      </c>
      <c r="BC769" s="47">
        <f t="shared" si="233"/>
        <v>0</v>
      </c>
      <c r="BD769" s="47">
        <f t="shared" si="234"/>
        <v>0</v>
      </c>
      <c r="BE769" s="47" t="e">
        <f t="shared" si="235"/>
        <v>#VALUE!</v>
      </c>
      <c r="BF769" s="47" t="e">
        <f t="shared" si="236"/>
        <v>#VALUE!</v>
      </c>
      <c r="BG769" s="47" t="e">
        <f t="shared" si="237"/>
        <v>#VALUE!</v>
      </c>
      <c r="BH769" s="47" t="e">
        <f>MATCH($BA769,NoteCommaRef!$B$4:$B$10,0)</f>
        <v>#N/A</v>
      </c>
      <c r="BI769" s="47">
        <f>MATCH($BK769,NoteCommaRef!$H$4:$H$1000,0)</f>
        <v>11</v>
      </c>
      <c r="BJ769" s="47">
        <f>MATCH($BL769,NoteCommaRef!$H$4:$H$1000,0)</f>
        <v>11</v>
      </c>
      <c r="BK769" s="47">
        <f t="shared" si="227"/>
        <v>1</v>
      </c>
      <c r="BL769" s="47">
        <f t="shared" si="228"/>
        <v>1</v>
      </c>
      <c r="BM769" s="48">
        <f ca="1">IF(ISNA($BH769),1,OFFSET(NoteCommaRef!$E$3,$BH769,0))</f>
        <v>1</v>
      </c>
      <c r="BN769" s="48">
        <f t="shared" si="229"/>
        <v>1</v>
      </c>
      <c r="BO769" s="48">
        <f t="shared" si="230"/>
        <v>1</v>
      </c>
      <c r="BP769" s="48">
        <f t="shared" si="231"/>
        <v>1</v>
      </c>
      <c r="BQ769" s="48">
        <f ca="1">IF(ISNA($BI769),1,OFFSET(NoteCommaRef!$K$3,$BI769,0))</f>
        <v>1</v>
      </c>
      <c r="BR769" s="48">
        <f ca="1">IF(ISNA($BJ769),1,OFFSET(NoteCommaRef!$K$3,$BJ769,0))</f>
        <v>1</v>
      </c>
    </row>
    <row r="770" spans="3:70" x14ac:dyDescent="0.2">
      <c r="C770" s="1" t="str">
        <f t="shared" si="246"/>
        <v/>
      </c>
      <c r="D770" s="1" t="str">
        <f t="shared" si="247"/>
        <v/>
      </c>
      <c r="E770" s="1" t="str">
        <f t="shared" si="238"/>
        <v/>
      </c>
      <c r="F770" s="32" t="str">
        <f t="shared" si="239"/>
        <v/>
      </c>
      <c r="G770" s="1" t="str">
        <f t="shared" si="240"/>
        <v/>
      </c>
      <c r="H770" s="1" t="str">
        <f t="shared" si="241"/>
        <v/>
      </c>
      <c r="I770" s="1" t="str">
        <f t="shared" si="242"/>
        <v/>
      </c>
      <c r="J770" s="1" t="str">
        <f t="shared" si="243"/>
        <v/>
      </c>
      <c r="K770" s="1" t="str">
        <f t="shared" si="244"/>
        <v/>
      </c>
      <c r="L770" s="1" t="str">
        <f ca="1">IF(COUNTBLANK($AO770),IF(COUNTBLANK($D770),"",OFFSET(ChannelSetup!$E$6,0,$D770-1)),$AO770)</f>
        <v/>
      </c>
      <c r="M770" s="1" t="str">
        <f ca="1">IF(COUNTBLANK($AP770),IF(COUNTBLANK($D770),"",OFFSET(ChannelSetup!$E$7,0,$D770-1)),$AP770)</f>
        <v/>
      </c>
      <c r="N770" s="1" t="str">
        <f ca="1">IF(COUNTBLANK($D770),"",IF(COUNTBLANK($AI770),OFFSET(ChannelSetup!$E$4,0,$D770-1),$AI770))</f>
        <v/>
      </c>
      <c r="O770" s="1" t="str">
        <f t="shared" si="245"/>
        <v/>
      </c>
      <c r="Q770" s="32">
        <f t="shared" si="204"/>
        <v>6</v>
      </c>
      <c r="R770" s="32">
        <f t="shared" si="205"/>
        <v>4</v>
      </c>
      <c r="S770" s="32">
        <f t="shared" si="206"/>
        <v>4</v>
      </c>
      <c r="T770" s="32">
        <f t="shared" si="207"/>
        <v>2</v>
      </c>
      <c r="U770" s="32">
        <f t="shared" si="208"/>
        <v>2</v>
      </c>
      <c r="V770" s="32">
        <f t="shared" si="209"/>
        <v>2</v>
      </c>
      <c r="W770" s="32">
        <f t="shared" si="210"/>
        <v>2</v>
      </c>
      <c r="X770" s="32">
        <f t="shared" si="211"/>
        <v>2</v>
      </c>
      <c r="Y770" s="32">
        <f t="shared" si="212"/>
        <v>2</v>
      </c>
      <c r="Z770" s="32">
        <f t="shared" si="213"/>
        <v>2</v>
      </c>
      <c r="AA770" s="32">
        <f t="shared" si="214"/>
        <v>2</v>
      </c>
      <c r="AB770" s="32">
        <f t="shared" si="215"/>
        <v>2</v>
      </c>
      <c r="AD770" s="64"/>
      <c r="AE770" s="51"/>
      <c r="AF770" s="51"/>
      <c r="AG770" s="61"/>
      <c r="AH770" s="62"/>
      <c r="AI770" s="61"/>
      <c r="AJ770" s="62"/>
      <c r="AK770" s="61"/>
      <c r="AL770" s="62"/>
      <c r="AM770" s="60"/>
      <c r="AN770" s="60"/>
      <c r="AO770" s="60"/>
      <c r="AP770" s="60"/>
      <c r="AQ770" s="51"/>
      <c r="AT770" s="39" t="str">
        <f t="shared" si="216"/>
        <v/>
      </c>
      <c r="AU770" s="49" t="str">
        <f t="shared" si="223"/>
        <v/>
      </c>
      <c r="AV770" s="41">
        <f t="shared" ca="1" si="232"/>
        <v>256</v>
      </c>
      <c r="AW770" s="40">
        <f t="shared" ca="1" si="226"/>
        <v>1</v>
      </c>
      <c r="AX770" s="41">
        <f t="shared" ca="1" si="217"/>
        <v>0</v>
      </c>
      <c r="AY770" s="41">
        <f t="shared" ca="1" si="218"/>
        <v>0</v>
      </c>
      <c r="AZ770" s="42">
        <f t="shared" ca="1" si="219"/>
        <v>1</v>
      </c>
      <c r="BA770" s="47" t="str">
        <f t="shared" si="220"/>
        <v/>
      </c>
      <c r="BB770" s="47" t="e">
        <f t="shared" si="221"/>
        <v>#VALUE!</v>
      </c>
      <c r="BC770" s="47">
        <f t="shared" si="233"/>
        <v>0</v>
      </c>
      <c r="BD770" s="47">
        <f t="shared" si="234"/>
        <v>0</v>
      </c>
      <c r="BE770" s="47" t="e">
        <f t="shared" si="235"/>
        <v>#VALUE!</v>
      </c>
      <c r="BF770" s="47" t="e">
        <f t="shared" si="236"/>
        <v>#VALUE!</v>
      </c>
      <c r="BG770" s="47" t="e">
        <f t="shared" si="237"/>
        <v>#VALUE!</v>
      </c>
      <c r="BH770" s="47" t="e">
        <f>MATCH($BA770,NoteCommaRef!$B$4:$B$10,0)</f>
        <v>#N/A</v>
      </c>
      <c r="BI770" s="47">
        <f>MATCH($BK770,NoteCommaRef!$H$4:$H$1000,0)</f>
        <v>11</v>
      </c>
      <c r="BJ770" s="47">
        <f>MATCH($BL770,NoteCommaRef!$H$4:$H$1000,0)</f>
        <v>11</v>
      </c>
      <c r="BK770" s="47">
        <f t="shared" si="227"/>
        <v>1</v>
      </c>
      <c r="BL770" s="47">
        <f t="shared" si="228"/>
        <v>1</v>
      </c>
      <c r="BM770" s="48">
        <f ca="1">IF(ISNA($BH770),1,OFFSET(NoteCommaRef!$E$3,$BH770,0))</f>
        <v>1</v>
      </c>
      <c r="BN770" s="48">
        <f t="shared" si="229"/>
        <v>1</v>
      </c>
      <c r="BO770" s="48">
        <f t="shared" si="230"/>
        <v>1</v>
      </c>
      <c r="BP770" s="48">
        <f t="shared" si="231"/>
        <v>1</v>
      </c>
      <c r="BQ770" s="48">
        <f ca="1">IF(ISNA($BI770),1,OFFSET(NoteCommaRef!$K$3,$BI770,0))</f>
        <v>1</v>
      </c>
      <c r="BR770" s="48">
        <f ca="1">IF(ISNA($BJ770),1,OFFSET(NoteCommaRef!$K$3,$BJ770,0))</f>
        <v>1</v>
      </c>
    </row>
    <row r="771" spans="3:70" x14ac:dyDescent="0.2">
      <c r="C771" s="1" t="str">
        <f t="shared" si="246"/>
        <v/>
      </c>
      <c r="D771" s="1" t="str">
        <f t="shared" si="247"/>
        <v/>
      </c>
      <c r="E771" s="1" t="str">
        <f t="shared" si="238"/>
        <v/>
      </c>
      <c r="F771" s="32" t="str">
        <f t="shared" si="239"/>
        <v/>
      </c>
      <c r="G771" s="1" t="str">
        <f t="shared" si="240"/>
        <v/>
      </c>
      <c r="H771" s="1" t="str">
        <f t="shared" si="241"/>
        <v/>
      </c>
      <c r="I771" s="1" t="str">
        <f t="shared" si="242"/>
        <v/>
      </c>
      <c r="J771" s="1" t="str">
        <f t="shared" si="243"/>
        <v/>
      </c>
      <c r="K771" s="1" t="str">
        <f t="shared" si="244"/>
        <v/>
      </c>
      <c r="L771" s="1" t="str">
        <f ca="1">IF(COUNTBLANK($AO771),IF(COUNTBLANK($D771),"",OFFSET(ChannelSetup!$E$6,0,$D771-1)),$AO771)</f>
        <v/>
      </c>
      <c r="M771" s="1" t="str">
        <f ca="1">IF(COUNTBLANK($AP771),IF(COUNTBLANK($D771),"",OFFSET(ChannelSetup!$E$7,0,$D771-1)),$AP771)</f>
        <v/>
      </c>
      <c r="N771" s="1" t="str">
        <f ca="1">IF(COUNTBLANK($D771),"",IF(COUNTBLANK($AI771),OFFSET(ChannelSetup!$E$4,0,$D771-1),$AI771))</f>
        <v/>
      </c>
      <c r="O771" s="1" t="str">
        <f t="shared" si="245"/>
        <v/>
      </c>
      <c r="Q771" s="32">
        <f t="shared" ref="Q771:Q834" si="248">Q770+IF($D771=Q$3,IF(COUNTBLANK($E771),0,$E771/$AF$2),0)</f>
        <v>6</v>
      </c>
      <c r="R771" s="32">
        <f t="shared" ref="R771:R834" si="249">R770+IF($D771=R$3,IF(COUNTBLANK($E771),0,$E771/$AF$2),0)</f>
        <v>4</v>
      </c>
      <c r="S771" s="32">
        <f t="shared" ref="S771:S834" si="250">S770+IF($D771=S$3,IF(COUNTBLANK($E771),0,$E771/$AF$2),0)</f>
        <v>4</v>
      </c>
      <c r="T771" s="32">
        <f t="shared" ref="T771:T834" si="251">T770+IF($D771=T$3,IF(COUNTBLANK($E771),0,$E771/$AF$2),0)</f>
        <v>2</v>
      </c>
      <c r="U771" s="32">
        <f t="shared" ref="U771:U834" si="252">U770+IF($D771=U$3,IF(COUNTBLANK($E771),0,$E771/$AF$2),0)</f>
        <v>2</v>
      </c>
      <c r="V771" s="32">
        <f t="shared" ref="V771:V834" si="253">V770+IF($D771=V$3,IF(COUNTBLANK($E771),0,$E771/$AF$2),0)</f>
        <v>2</v>
      </c>
      <c r="W771" s="32">
        <f t="shared" ref="W771:W834" si="254">W770+IF($D771=W$3,IF(COUNTBLANK($E771),0,$E771/$AF$2),0)</f>
        <v>2</v>
      </c>
      <c r="X771" s="32">
        <f t="shared" ref="X771:X834" si="255">X770+IF($D771=X$3,IF(COUNTBLANK($E771),0,$E771/$AF$2),0)</f>
        <v>2</v>
      </c>
      <c r="Y771" s="32">
        <f t="shared" ref="Y771:Y834" si="256">Y770+IF($D771=Y$3,IF(COUNTBLANK($E771),0,$E771/$AF$2),0)</f>
        <v>2</v>
      </c>
      <c r="Z771" s="32">
        <f t="shared" ref="Z771:Z834" si="257">Z770+IF($D771=Z$3,IF(COUNTBLANK($E771),0,$E771/$AF$2),0)</f>
        <v>2</v>
      </c>
      <c r="AA771" s="32">
        <f t="shared" ref="AA771:AA834" si="258">AA770+IF($D771=AA$3,IF(COUNTBLANK($E771),0,$E771/$AF$2),0)</f>
        <v>2</v>
      </c>
      <c r="AB771" s="32">
        <f t="shared" ref="AB771:AB834" si="259">AB770+IF($D771=AB$3,IF(COUNTBLANK($E771),0,$E771/$AF$2),0)</f>
        <v>2</v>
      </c>
      <c r="AD771" s="64"/>
      <c r="AE771" s="51"/>
      <c r="AF771" s="51"/>
      <c r="AG771" s="61"/>
      <c r="AH771" s="62"/>
      <c r="AI771" s="61"/>
      <c r="AJ771" s="62"/>
      <c r="AK771" s="61"/>
      <c r="AL771" s="62"/>
      <c r="AM771" s="60"/>
      <c r="AN771" s="60"/>
      <c r="AO771" s="60"/>
      <c r="AP771" s="60"/>
      <c r="AQ771" s="51"/>
      <c r="AT771" s="39" t="str">
        <f t="shared" si="216"/>
        <v/>
      </c>
      <c r="AU771" s="49" t="str">
        <f t="shared" si="223"/>
        <v/>
      </c>
      <c r="AV771" s="41">
        <f t="shared" ca="1" si="232"/>
        <v>256</v>
      </c>
      <c r="AW771" s="40">
        <f t="shared" ca="1" si="226"/>
        <v>1</v>
      </c>
      <c r="AX771" s="41">
        <f t="shared" ca="1" si="217"/>
        <v>0</v>
      </c>
      <c r="AY771" s="41">
        <f t="shared" ca="1" si="218"/>
        <v>0</v>
      </c>
      <c r="AZ771" s="42">
        <f t="shared" ca="1" si="219"/>
        <v>1</v>
      </c>
      <c r="BA771" s="47" t="str">
        <f t="shared" si="220"/>
        <v/>
      </c>
      <c r="BB771" s="47" t="e">
        <f t="shared" si="221"/>
        <v>#VALUE!</v>
      </c>
      <c r="BC771" s="47">
        <f t="shared" si="233"/>
        <v>0</v>
      </c>
      <c r="BD771" s="47">
        <f t="shared" si="234"/>
        <v>0</v>
      </c>
      <c r="BE771" s="47" t="e">
        <f t="shared" si="235"/>
        <v>#VALUE!</v>
      </c>
      <c r="BF771" s="47" t="e">
        <f t="shared" si="236"/>
        <v>#VALUE!</v>
      </c>
      <c r="BG771" s="47" t="e">
        <f t="shared" si="237"/>
        <v>#VALUE!</v>
      </c>
      <c r="BH771" s="47" t="e">
        <f>MATCH($BA771,NoteCommaRef!$B$4:$B$10,0)</f>
        <v>#N/A</v>
      </c>
      <c r="BI771" s="47">
        <f>MATCH($BK771,NoteCommaRef!$H$4:$H$1000,0)</f>
        <v>11</v>
      </c>
      <c r="BJ771" s="47">
        <f>MATCH($BL771,NoteCommaRef!$H$4:$H$1000,0)</f>
        <v>11</v>
      </c>
      <c r="BK771" s="47">
        <f t="shared" si="227"/>
        <v>1</v>
      </c>
      <c r="BL771" s="47">
        <f t="shared" si="228"/>
        <v>1</v>
      </c>
      <c r="BM771" s="48">
        <f ca="1">IF(ISNA($BH771),1,OFFSET(NoteCommaRef!$E$3,$BH771,0))</f>
        <v>1</v>
      </c>
      <c r="BN771" s="48">
        <f t="shared" si="229"/>
        <v>1</v>
      </c>
      <c r="BO771" s="48">
        <f t="shared" si="230"/>
        <v>1</v>
      </c>
      <c r="BP771" s="48">
        <f t="shared" si="231"/>
        <v>1</v>
      </c>
      <c r="BQ771" s="48">
        <f ca="1">IF(ISNA($BI771),1,OFFSET(NoteCommaRef!$K$3,$BI771,0))</f>
        <v>1</v>
      </c>
      <c r="BR771" s="48">
        <f ca="1">IF(ISNA($BJ771),1,OFFSET(NoteCommaRef!$K$3,$BJ771,0))</f>
        <v>1</v>
      </c>
    </row>
    <row r="772" spans="3:70" x14ac:dyDescent="0.2">
      <c r="C772" s="1" t="str">
        <f t="shared" si="246"/>
        <v/>
      </c>
      <c r="D772" s="1" t="str">
        <f t="shared" si="247"/>
        <v/>
      </c>
      <c r="E772" s="1" t="str">
        <f t="shared" si="238"/>
        <v/>
      </c>
      <c r="F772" s="32" t="str">
        <f t="shared" si="239"/>
        <v/>
      </c>
      <c r="G772" s="1" t="str">
        <f t="shared" si="240"/>
        <v/>
      </c>
      <c r="H772" s="1" t="str">
        <f t="shared" si="241"/>
        <v/>
      </c>
      <c r="I772" s="1" t="str">
        <f t="shared" si="242"/>
        <v/>
      </c>
      <c r="J772" s="1" t="str">
        <f t="shared" si="243"/>
        <v/>
      </c>
      <c r="K772" s="1" t="str">
        <f t="shared" si="244"/>
        <v/>
      </c>
      <c r="L772" s="1" t="str">
        <f ca="1">IF(COUNTBLANK($AO772),IF(COUNTBLANK($D772),"",OFFSET(ChannelSetup!$E$6,0,$D772-1)),$AO772)</f>
        <v/>
      </c>
      <c r="M772" s="1" t="str">
        <f ca="1">IF(COUNTBLANK($AP772),IF(COUNTBLANK($D772),"",OFFSET(ChannelSetup!$E$7,0,$D772-1)),$AP772)</f>
        <v/>
      </c>
      <c r="N772" s="1" t="str">
        <f ca="1">IF(COUNTBLANK($D772),"",IF(COUNTBLANK($AI772),OFFSET(ChannelSetup!$E$4,0,$D772-1),$AI772))</f>
        <v/>
      </c>
      <c r="O772" s="1" t="str">
        <f t="shared" si="245"/>
        <v/>
      </c>
      <c r="Q772" s="32">
        <f t="shared" si="248"/>
        <v>6</v>
      </c>
      <c r="R772" s="32">
        <f t="shared" si="249"/>
        <v>4</v>
      </c>
      <c r="S772" s="32">
        <f t="shared" si="250"/>
        <v>4</v>
      </c>
      <c r="T772" s="32">
        <f t="shared" si="251"/>
        <v>2</v>
      </c>
      <c r="U772" s="32">
        <f t="shared" si="252"/>
        <v>2</v>
      </c>
      <c r="V772" s="32">
        <f t="shared" si="253"/>
        <v>2</v>
      </c>
      <c r="W772" s="32">
        <f t="shared" si="254"/>
        <v>2</v>
      </c>
      <c r="X772" s="32">
        <f t="shared" si="255"/>
        <v>2</v>
      </c>
      <c r="Y772" s="32">
        <f t="shared" si="256"/>
        <v>2</v>
      </c>
      <c r="Z772" s="32">
        <f t="shared" si="257"/>
        <v>2</v>
      </c>
      <c r="AA772" s="32">
        <f t="shared" si="258"/>
        <v>2</v>
      </c>
      <c r="AB772" s="32">
        <f t="shared" si="259"/>
        <v>2</v>
      </c>
      <c r="AD772" s="64"/>
      <c r="AE772" s="51"/>
      <c r="AF772" s="51"/>
      <c r="AG772" s="61"/>
      <c r="AH772" s="62"/>
      <c r="AI772" s="61"/>
      <c r="AJ772" s="62"/>
      <c r="AK772" s="61"/>
      <c r="AL772" s="62"/>
      <c r="AM772" s="60"/>
      <c r="AN772" s="60"/>
      <c r="AO772" s="60"/>
      <c r="AP772" s="60"/>
      <c r="AQ772" s="51"/>
      <c r="AT772" s="39" t="str">
        <f t="shared" si="216"/>
        <v/>
      </c>
      <c r="AU772" s="49" t="str">
        <f t="shared" si="223"/>
        <v/>
      </c>
      <c r="AV772" s="41">
        <f t="shared" ca="1" si="232"/>
        <v>256</v>
      </c>
      <c r="AW772" s="40">
        <f t="shared" ca="1" si="226"/>
        <v>1</v>
      </c>
      <c r="AX772" s="41">
        <f t="shared" ca="1" si="217"/>
        <v>0</v>
      </c>
      <c r="AY772" s="41">
        <f t="shared" ca="1" si="218"/>
        <v>0</v>
      </c>
      <c r="AZ772" s="42">
        <f t="shared" ca="1" si="219"/>
        <v>1</v>
      </c>
      <c r="BA772" s="47" t="str">
        <f t="shared" si="220"/>
        <v/>
      </c>
      <c r="BB772" s="47" t="e">
        <f t="shared" si="221"/>
        <v>#VALUE!</v>
      </c>
      <c r="BC772" s="47">
        <f t="shared" si="233"/>
        <v>0</v>
      </c>
      <c r="BD772" s="47">
        <f t="shared" si="234"/>
        <v>0</v>
      </c>
      <c r="BE772" s="47" t="e">
        <f t="shared" si="235"/>
        <v>#VALUE!</v>
      </c>
      <c r="BF772" s="47" t="e">
        <f t="shared" si="236"/>
        <v>#VALUE!</v>
      </c>
      <c r="BG772" s="47" t="e">
        <f t="shared" si="237"/>
        <v>#VALUE!</v>
      </c>
      <c r="BH772" s="47" t="e">
        <f>MATCH($BA772,NoteCommaRef!$B$4:$B$10,0)</f>
        <v>#N/A</v>
      </c>
      <c r="BI772" s="47">
        <f>MATCH($BK772,NoteCommaRef!$H$4:$H$1000,0)</f>
        <v>11</v>
      </c>
      <c r="BJ772" s="47">
        <f>MATCH($BL772,NoteCommaRef!$H$4:$H$1000,0)</f>
        <v>11</v>
      </c>
      <c r="BK772" s="47">
        <f t="shared" si="227"/>
        <v>1</v>
      </c>
      <c r="BL772" s="47">
        <f t="shared" si="228"/>
        <v>1</v>
      </c>
      <c r="BM772" s="48">
        <f ca="1">IF(ISNA($BH772),1,OFFSET(NoteCommaRef!$E$3,$BH772,0))</f>
        <v>1</v>
      </c>
      <c r="BN772" s="48">
        <f t="shared" si="229"/>
        <v>1</v>
      </c>
      <c r="BO772" s="48">
        <f t="shared" si="230"/>
        <v>1</v>
      </c>
      <c r="BP772" s="48">
        <f t="shared" si="231"/>
        <v>1</v>
      </c>
      <c r="BQ772" s="48">
        <f ca="1">IF(ISNA($BI772),1,OFFSET(NoteCommaRef!$K$3,$BI772,0))</f>
        <v>1</v>
      </c>
      <c r="BR772" s="48">
        <f ca="1">IF(ISNA($BJ772),1,OFFSET(NoteCommaRef!$K$3,$BJ772,0))</f>
        <v>1</v>
      </c>
    </row>
    <row r="773" spans="3:70" x14ac:dyDescent="0.2">
      <c r="C773" s="1" t="str">
        <f t="shared" si="246"/>
        <v/>
      </c>
      <c r="D773" s="1" t="str">
        <f t="shared" si="247"/>
        <v/>
      </c>
      <c r="E773" s="1" t="str">
        <f t="shared" si="238"/>
        <v/>
      </c>
      <c r="F773" s="32" t="str">
        <f t="shared" si="239"/>
        <v/>
      </c>
      <c r="G773" s="1" t="str">
        <f t="shared" si="240"/>
        <v/>
      </c>
      <c r="H773" s="1" t="str">
        <f t="shared" si="241"/>
        <v/>
      </c>
      <c r="I773" s="1" t="str">
        <f t="shared" si="242"/>
        <v/>
      </c>
      <c r="J773" s="1" t="str">
        <f t="shared" si="243"/>
        <v/>
      </c>
      <c r="K773" s="1" t="str">
        <f t="shared" si="244"/>
        <v/>
      </c>
      <c r="L773" s="1" t="str">
        <f ca="1">IF(COUNTBLANK($AO773),IF(COUNTBLANK($D773),"",OFFSET(ChannelSetup!$E$6,0,$D773-1)),$AO773)</f>
        <v/>
      </c>
      <c r="M773" s="1" t="str">
        <f ca="1">IF(COUNTBLANK($AP773),IF(COUNTBLANK($D773),"",OFFSET(ChannelSetup!$E$7,0,$D773-1)),$AP773)</f>
        <v/>
      </c>
      <c r="N773" s="1" t="str">
        <f ca="1">IF(COUNTBLANK($D773),"",IF(COUNTBLANK($AI773),OFFSET(ChannelSetup!$E$4,0,$D773-1),$AI773))</f>
        <v/>
      </c>
      <c r="O773" s="1" t="str">
        <f t="shared" si="245"/>
        <v/>
      </c>
      <c r="Q773" s="32">
        <f t="shared" si="248"/>
        <v>6</v>
      </c>
      <c r="R773" s="32">
        <f t="shared" si="249"/>
        <v>4</v>
      </c>
      <c r="S773" s="32">
        <f t="shared" si="250"/>
        <v>4</v>
      </c>
      <c r="T773" s="32">
        <f t="shared" si="251"/>
        <v>2</v>
      </c>
      <c r="U773" s="32">
        <f t="shared" si="252"/>
        <v>2</v>
      </c>
      <c r="V773" s="32">
        <f t="shared" si="253"/>
        <v>2</v>
      </c>
      <c r="W773" s="32">
        <f t="shared" si="254"/>
        <v>2</v>
      </c>
      <c r="X773" s="32">
        <f t="shared" si="255"/>
        <v>2</v>
      </c>
      <c r="Y773" s="32">
        <f t="shared" si="256"/>
        <v>2</v>
      </c>
      <c r="Z773" s="32">
        <f t="shared" si="257"/>
        <v>2</v>
      </c>
      <c r="AA773" s="32">
        <f t="shared" si="258"/>
        <v>2</v>
      </c>
      <c r="AB773" s="32">
        <f t="shared" si="259"/>
        <v>2</v>
      </c>
      <c r="AD773" s="64"/>
      <c r="AE773" s="51"/>
      <c r="AF773" s="51"/>
      <c r="AG773" s="61"/>
      <c r="AH773" s="62"/>
      <c r="AI773" s="61"/>
      <c r="AJ773" s="62"/>
      <c r="AK773" s="61"/>
      <c r="AL773" s="62"/>
      <c r="AM773" s="60"/>
      <c r="AN773" s="60"/>
      <c r="AO773" s="60"/>
      <c r="AP773" s="60"/>
      <c r="AQ773" s="51"/>
      <c r="AT773" s="39" t="str">
        <f t="shared" si="216"/>
        <v/>
      </c>
      <c r="AU773" s="49" t="str">
        <f t="shared" si="223"/>
        <v/>
      </c>
      <c r="AV773" s="41">
        <f t="shared" ca="1" si="232"/>
        <v>256</v>
      </c>
      <c r="AW773" s="40">
        <f t="shared" ca="1" si="226"/>
        <v>1</v>
      </c>
      <c r="AX773" s="41">
        <f t="shared" ca="1" si="217"/>
        <v>0</v>
      </c>
      <c r="AY773" s="41">
        <f t="shared" ca="1" si="218"/>
        <v>0</v>
      </c>
      <c r="AZ773" s="42">
        <f t="shared" ca="1" si="219"/>
        <v>1</v>
      </c>
      <c r="BA773" s="47" t="str">
        <f t="shared" si="220"/>
        <v/>
      </c>
      <c r="BB773" s="47" t="e">
        <f t="shared" si="221"/>
        <v>#VALUE!</v>
      </c>
      <c r="BC773" s="47">
        <f t="shared" si="233"/>
        <v>0</v>
      </c>
      <c r="BD773" s="47">
        <f t="shared" si="234"/>
        <v>0</v>
      </c>
      <c r="BE773" s="47" t="e">
        <f t="shared" si="235"/>
        <v>#VALUE!</v>
      </c>
      <c r="BF773" s="47" t="e">
        <f t="shared" si="236"/>
        <v>#VALUE!</v>
      </c>
      <c r="BG773" s="47" t="e">
        <f t="shared" si="237"/>
        <v>#VALUE!</v>
      </c>
      <c r="BH773" s="47" t="e">
        <f>MATCH($BA773,NoteCommaRef!$B$4:$B$10,0)</f>
        <v>#N/A</v>
      </c>
      <c r="BI773" s="47">
        <f>MATCH($BK773,NoteCommaRef!$H$4:$H$1000,0)</f>
        <v>11</v>
      </c>
      <c r="BJ773" s="47">
        <f>MATCH($BL773,NoteCommaRef!$H$4:$H$1000,0)</f>
        <v>11</v>
      </c>
      <c r="BK773" s="47">
        <f t="shared" si="227"/>
        <v>1</v>
      </c>
      <c r="BL773" s="47">
        <f t="shared" si="228"/>
        <v>1</v>
      </c>
      <c r="BM773" s="48">
        <f ca="1">IF(ISNA($BH773),1,OFFSET(NoteCommaRef!$E$3,$BH773,0))</f>
        <v>1</v>
      </c>
      <c r="BN773" s="48">
        <f t="shared" si="229"/>
        <v>1</v>
      </c>
      <c r="BO773" s="48">
        <f t="shared" si="230"/>
        <v>1</v>
      </c>
      <c r="BP773" s="48">
        <f t="shared" si="231"/>
        <v>1</v>
      </c>
      <c r="BQ773" s="48">
        <f ca="1">IF(ISNA($BI773),1,OFFSET(NoteCommaRef!$K$3,$BI773,0))</f>
        <v>1</v>
      </c>
      <c r="BR773" s="48">
        <f ca="1">IF(ISNA($BJ773),1,OFFSET(NoteCommaRef!$K$3,$BJ773,0))</f>
        <v>1</v>
      </c>
    </row>
    <row r="774" spans="3:70" x14ac:dyDescent="0.2">
      <c r="C774" s="1" t="str">
        <f t="shared" si="246"/>
        <v/>
      </c>
      <c r="D774" s="1" t="str">
        <f t="shared" si="247"/>
        <v/>
      </c>
      <c r="E774" s="1" t="str">
        <f t="shared" si="238"/>
        <v/>
      </c>
      <c r="F774" s="32" t="str">
        <f t="shared" si="239"/>
        <v/>
      </c>
      <c r="G774" s="1" t="str">
        <f t="shared" si="240"/>
        <v/>
      </c>
      <c r="H774" s="1" t="str">
        <f t="shared" si="241"/>
        <v/>
      </c>
      <c r="I774" s="1" t="str">
        <f t="shared" si="242"/>
        <v/>
      </c>
      <c r="J774" s="1" t="str">
        <f t="shared" si="243"/>
        <v/>
      </c>
      <c r="K774" s="1" t="str">
        <f t="shared" si="244"/>
        <v/>
      </c>
      <c r="L774" s="1" t="str">
        <f ca="1">IF(COUNTBLANK($AO774),IF(COUNTBLANK($D774),"",OFFSET(ChannelSetup!$E$6,0,$D774-1)),$AO774)</f>
        <v/>
      </c>
      <c r="M774" s="1" t="str">
        <f ca="1">IF(COUNTBLANK($AP774),IF(COUNTBLANK($D774),"",OFFSET(ChannelSetup!$E$7,0,$D774-1)),$AP774)</f>
        <v/>
      </c>
      <c r="N774" s="1" t="str">
        <f ca="1">IF(COUNTBLANK($D774),"",IF(COUNTBLANK($AI774),OFFSET(ChannelSetup!$E$4,0,$D774-1),$AI774))</f>
        <v/>
      </c>
      <c r="O774" s="1" t="str">
        <f t="shared" si="245"/>
        <v/>
      </c>
      <c r="Q774" s="32">
        <f t="shared" si="248"/>
        <v>6</v>
      </c>
      <c r="R774" s="32">
        <f t="shared" si="249"/>
        <v>4</v>
      </c>
      <c r="S774" s="32">
        <f t="shared" si="250"/>
        <v>4</v>
      </c>
      <c r="T774" s="32">
        <f t="shared" si="251"/>
        <v>2</v>
      </c>
      <c r="U774" s="32">
        <f t="shared" si="252"/>
        <v>2</v>
      </c>
      <c r="V774" s="32">
        <f t="shared" si="253"/>
        <v>2</v>
      </c>
      <c r="W774" s="32">
        <f t="shared" si="254"/>
        <v>2</v>
      </c>
      <c r="X774" s="32">
        <f t="shared" si="255"/>
        <v>2</v>
      </c>
      <c r="Y774" s="32">
        <f t="shared" si="256"/>
        <v>2</v>
      </c>
      <c r="Z774" s="32">
        <f t="shared" si="257"/>
        <v>2</v>
      </c>
      <c r="AA774" s="32">
        <f t="shared" si="258"/>
        <v>2</v>
      </c>
      <c r="AB774" s="32">
        <f t="shared" si="259"/>
        <v>2</v>
      </c>
      <c r="AD774" s="64"/>
      <c r="AE774" s="51"/>
      <c r="AF774" s="51"/>
      <c r="AG774" s="61"/>
      <c r="AH774" s="62"/>
      <c r="AI774" s="61"/>
      <c r="AJ774" s="62"/>
      <c r="AK774" s="61"/>
      <c r="AL774" s="62"/>
      <c r="AM774" s="60"/>
      <c r="AN774" s="60"/>
      <c r="AO774" s="60"/>
      <c r="AP774" s="60"/>
      <c r="AQ774" s="51"/>
      <c r="AT774" s="39" t="str">
        <f t="shared" si="216"/>
        <v/>
      </c>
      <c r="AU774" s="49" t="str">
        <f t="shared" si="223"/>
        <v/>
      </c>
      <c r="AV774" s="41">
        <f t="shared" ca="1" si="232"/>
        <v>256</v>
      </c>
      <c r="AW774" s="40">
        <f t="shared" ca="1" si="226"/>
        <v>1</v>
      </c>
      <c r="AX774" s="41">
        <f t="shared" ca="1" si="217"/>
        <v>0</v>
      </c>
      <c r="AY774" s="41">
        <f t="shared" ca="1" si="218"/>
        <v>0</v>
      </c>
      <c r="AZ774" s="42">
        <f t="shared" ca="1" si="219"/>
        <v>1</v>
      </c>
      <c r="BA774" s="47" t="str">
        <f t="shared" si="220"/>
        <v/>
      </c>
      <c r="BB774" s="47" t="e">
        <f t="shared" si="221"/>
        <v>#VALUE!</v>
      </c>
      <c r="BC774" s="47">
        <f t="shared" si="233"/>
        <v>0</v>
      </c>
      <c r="BD774" s="47">
        <f t="shared" si="234"/>
        <v>0</v>
      </c>
      <c r="BE774" s="47" t="e">
        <f t="shared" si="235"/>
        <v>#VALUE!</v>
      </c>
      <c r="BF774" s="47" t="e">
        <f t="shared" si="236"/>
        <v>#VALUE!</v>
      </c>
      <c r="BG774" s="47" t="e">
        <f t="shared" si="237"/>
        <v>#VALUE!</v>
      </c>
      <c r="BH774" s="47" t="e">
        <f>MATCH($BA774,NoteCommaRef!$B$4:$B$10,0)</f>
        <v>#N/A</v>
      </c>
      <c r="BI774" s="47">
        <f>MATCH($BK774,NoteCommaRef!$H$4:$H$1000,0)</f>
        <v>11</v>
      </c>
      <c r="BJ774" s="47">
        <f>MATCH($BL774,NoteCommaRef!$H$4:$H$1000,0)</f>
        <v>11</v>
      </c>
      <c r="BK774" s="47">
        <f t="shared" si="227"/>
        <v>1</v>
      </c>
      <c r="BL774" s="47">
        <f t="shared" si="228"/>
        <v>1</v>
      </c>
      <c r="BM774" s="48">
        <f ca="1">IF(ISNA($BH774),1,OFFSET(NoteCommaRef!$E$3,$BH774,0))</f>
        <v>1</v>
      </c>
      <c r="BN774" s="48">
        <f t="shared" si="229"/>
        <v>1</v>
      </c>
      <c r="BO774" s="48">
        <f t="shared" si="230"/>
        <v>1</v>
      </c>
      <c r="BP774" s="48">
        <f t="shared" si="231"/>
        <v>1</v>
      </c>
      <c r="BQ774" s="48">
        <f ca="1">IF(ISNA($BI774),1,OFFSET(NoteCommaRef!$K$3,$BI774,0))</f>
        <v>1</v>
      </c>
      <c r="BR774" s="48">
        <f ca="1">IF(ISNA($BJ774),1,OFFSET(NoteCommaRef!$K$3,$BJ774,0))</f>
        <v>1</v>
      </c>
    </row>
    <row r="775" spans="3:70" x14ac:dyDescent="0.2">
      <c r="C775" s="1" t="str">
        <f t="shared" si="246"/>
        <v/>
      </c>
      <c r="D775" s="1" t="str">
        <f t="shared" si="247"/>
        <v/>
      </c>
      <c r="E775" s="1" t="str">
        <f t="shared" si="238"/>
        <v/>
      </c>
      <c r="F775" s="32" t="str">
        <f t="shared" si="239"/>
        <v/>
      </c>
      <c r="G775" s="1" t="str">
        <f t="shared" si="240"/>
        <v/>
      </c>
      <c r="H775" s="1" t="str">
        <f t="shared" si="241"/>
        <v/>
      </c>
      <c r="I775" s="1" t="str">
        <f t="shared" si="242"/>
        <v/>
      </c>
      <c r="J775" s="1" t="str">
        <f t="shared" si="243"/>
        <v/>
      </c>
      <c r="K775" s="1" t="str">
        <f t="shared" si="244"/>
        <v/>
      </c>
      <c r="L775" s="1" t="str">
        <f ca="1">IF(COUNTBLANK($AO775),IF(COUNTBLANK($D775),"",OFFSET(ChannelSetup!$E$6,0,$D775-1)),$AO775)</f>
        <v/>
      </c>
      <c r="M775" s="1" t="str">
        <f ca="1">IF(COUNTBLANK($AP775),IF(COUNTBLANK($D775),"",OFFSET(ChannelSetup!$E$7,0,$D775-1)),$AP775)</f>
        <v/>
      </c>
      <c r="N775" s="1" t="str">
        <f ca="1">IF(COUNTBLANK($D775),"",IF(COUNTBLANK($AI775),OFFSET(ChannelSetup!$E$4,0,$D775-1),$AI775))</f>
        <v/>
      </c>
      <c r="O775" s="1" t="str">
        <f t="shared" si="245"/>
        <v/>
      </c>
      <c r="Q775" s="32">
        <f t="shared" si="248"/>
        <v>6</v>
      </c>
      <c r="R775" s="32">
        <f t="shared" si="249"/>
        <v>4</v>
      </c>
      <c r="S775" s="32">
        <f t="shared" si="250"/>
        <v>4</v>
      </c>
      <c r="T775" s="32">
        <f t="shared" si="251"/>
        <v>2</v>
      </c>
      <c r="U775" s="32">
        <f t="shared" si="252"/>
        <v>2</v>
      </c>
      <c r="V775" s="32">
        <f t="shared" si="253"/>
        <v>2</v>
      </c>
      <c r="W775" s="32">
        <f t="shared" si="254"/>
        <v>2</v>
      </c>
      <c r="X775" s="32">
        <f t="shared" si="255"/>
        <v>2</v>
      </c>
      <c r="Y775" s="32">
        <f t="shared" si="256"/>
        <v>2</v>
      </c>
      <c r="Z775" s="32">
        <f t="shared" si="257"/>
        <v>2</v>
      </c>
      <c r="AA775" s="32">
        <f t="shared" si="258"/>
        <v>2</v>
      </c>
      <c r="AB775" s="32">
        <f t="shared" si="259"/>
        <v>2</v>
      </c>
      <c r="AD775" s="64"/>
      <c r="AE775" s="51"/>
      <c r="AF775" s="51"/>
      <c r="AG775" s="61"/>
      <c r="AH775" s="62"/>
      <c r="AI775" s="61"/>
      <c r="AJ775" s="62"/>
      <c r="AK775" s="61"/>
      <c r="AL775" s="62"/>
      <c r="AM775" s="60"/>
      <c r="AN775" s="60"/>
      <c r="AO775" s="60"/>
      <c r="AP775" s="60"/>
      <c r="AQ775" s="51"/>
      <c r="AT775" s="39" t="str">
        <f t="shared" si="216"/>
        <v/>
      </c>
      <c r="AU775" s="49" t="str">
        <f t="shared" si="223"/>
        <v/>
      </c>
      <c r="AV775" s="41">
        <f t="shared" ca="1" si="232"/>
        <v>256</v>
      </c>
      <c r="AW775" s="40">
        <f t="shared" ca="1" si="226"/>
        <v>1</v>
      </c>
      <c r="AX775" s="41">
        <f t="shared" ca="1" si="217"/>
        <v>0</v>
      </c>
      <c r="AY775" s="41">
        <f t="shared" ca="1" si="218"/>
        <v>0</v>
      </c>
      <c r="AZ775" s="42">
        <f t="shared" ca="1" si="219"/>
        <v>1</v>
      </c>
      <c r="BA775" s="47" t="str">
        <f t="shared" si="220"/>
        <v/>
      </c>
      <c r="BB775" s="47" t="e">
        <f t="shared" si="221"/>
        <v>#VALUE!</v>
      </c>
      <c r="BC775" s="47">
        <f t="shared" si="233"/>
        <v>0</v>
      </c>
      <c r="BD775" s="47">
        <f t="shared" si="234"/>
        <v>0</v>
      </c>
      <c r="BE775" s="47" t="e">
        <f t="shared" si="235"/>
        <v>#VALUE!</v>
      </c>
      <c r="BF775" s="47" t="e">
        <f t="shared" si="236"/>
        <v>#VALUE!</v>
      </c>
      <c r="BG775" s="47" t="e">
        <f t="shared" si="237"/>
        <v>#VALUE!</v>
      </c>
      <c r="BH775" s="47" t="e">
        <f>MATCH($BA775,NoteCommaRef!$B$4:$B$10,0)</f>
        <v>#N/A</v>
      </c>
      <c r="BI775" s="47">
        <f>MATCH($BK775,NoteCommaRef!$H$4:$H$1000,0)</f>
        <v>11</v>
      </c>
      <c r="BJ775" s="47">
        <f>MATCH($BL775,NoteCommaRef!$H$4:$H$1000,0)</f>
        <v>11</v>
      </c>
      <c r="BK775" s="47">
        <f t="shared" si="227"/>
        <v>1</v>
      </c>
      <c r="BL775" s="47">
        <f t="shared" si="228"/>
        <v>1</v>
      </c>
      <c r="BM775" s="48">
        <f ca="1">IF(ISNA($BH775),1,OFFSET(NoteCommaRef!$E$3,$BH775,0))</f>
        <v>1</v>
      </c>
      <c r="BN775" s="48">
        <f t="shared" si="229"/>
        <v>1</v>
      </c>
      <c r="BO775" s="48">
        <f t="shared" si="230"/>
        <v>1</v>
      </c>
      <c r="BP775" s="48">
        <f t="shared" si="231"/>
        <v>1</v>
      </c>
      <c r="BQ775" s="48">
        <f ca="1">IF(ISNA($BI775),1,OFFSET(NoteCommaRef!$K$3,$BI775,0))</f>
        <v>1</v>
      </c>
      <c r="BR775" s="48">
        <f ca="1">IF(ISNA($BJ775),1,OFFSET(NoteCommaRef!$K$3,$BJ775,0))</f>
        <v>1</v>
      </c>
    </row>
    <row r="776" spans="3:70" x14ac:dyDescent="0.2">
      <c r="C776" s="1" t="str">
        <f t="shared" si="246"/>
        <v/>
      </c>
      <c r="D776" s="1" t="str">
        <f t="shared" si="247"/>
        <v/>
      </c>
      <c r="E776" s="1" t="str">
        <f t="shared" si="238"/>
        <v/>
      </c>
      <c r="F776" s="32" t="str">
        <f t="shared" si="239"/>
        <v/>
      </c>
      <c r="G776" s="1" t="str">
        <f t="shared" si="240"/>
        <v/>
      </c>
      <c r="H776" s="1" t="str">
        <f t="shared" si="241"/>
        <v/>
      </c>
      <c r="I776" s="1" t="str">
        <f t="shared" si="242"/>
        <v/>
      </c>
      <c r="J776" s="1" t="str">
        <f t="shared" si="243"/>
        <v/>
      </c>
      <c r="K776" s="1" t="str">
        <f t="shared" si="244"/>
        <v/>
      </c>
      <c r="L776" s="1" t="str">
        <f ca="1">IF(COUNTBLANK($AO776),IF(COUNTBLANK($D776),"",OFFSET(ChannelSetup!$E$6,0,$D776-1)),$AO776)</f>
        <v/>
      </c>
      <c r="M776" s="1" t="str">
        <f ca="1">IF(COUNTBLANK($AP776),IF(COUNTBLANK($D776),"",OFFSET(ChannelSetup!$E$7,0,$D776-1)),$AP776)</f>
        <v/>
      </c>
      <c r="N776" s="1" t="str">
        <f ca="1">IF(COUNTBLANK($D776),"",IF(COUNTBLANK($AI776),OFFSET(ChannelSetup!$E$4,0,$D776-1),$AI776))</f>
        <v/>
      </c>
      <c r="O776" s="1" t="str">
        <f t="shared" si="245"/>
        <v/>
      </c>
      <c r="Q776" s="32">
        <f t="shared" si="248"/>
        <v>6</v>
      </c>
      <c r="R776" s="32">
        <f t="shared" si="249"/>
        <v>4</v>
      </c>
      <c r="S776" s="32">
        <f t="shared" si="250"/>
        <v>4</v>
      </c>
      <c r="T776" s="32">
        <f t="shared" si="251"/>
        <v>2</v>
      </c>
      <c r="U776" s="32">
        <f t="shared" si="252"/>
        <v>2</v>
      </c>
      <c r="V776" s="32">
        <f t="shared" si="253"/>
        <v>2</v>
      </c>
      <c r="W776" s="32">
        <f t="shared" si="254"/>
        <v>2</v>
      </c>
      <c r="X776" s="32">
        <f t="shared" si="255"/>
        <v>2</v>
      </c>
      <c r="Y776" s="32">
        <f t="shared" si="256"/>
        <v>2</v>
      </c>
      <c r="Z776" s="32">
        <f t="shared" si="257"/>
        <v>2</v>
      </c>
      <c r="AA776" s="32">
        <f t="shared" si="258"/>
        <v>2</v>
      </c>
      <c r="AB776" s="32">
        <f t="shared" si="259"/>
        <v>2</v>
      </c>
      <c r="AD776" s="64"/>
      <c r="AE776" s="51"/>
      <c r="AF776" s="51"/>
      <c r="AG776" s="61"/>
      <c r="AH776" s="62"/>
      <c r="AI776" s="61"/>
      <c r="AJ776" s="62"/>
      <c r="AK776" s="61"/>
      <c r="AL776" s="62"/>
      <c r="AM776" s="60"/>
      <c r="AN776" s="60"/>
      <c r="AO776" s="60"/>
      <c r="AP776" s="60"/>
      <c r="AQ776" s="51"/>
      <c r="AT776" s="39" t="str">
        <f t="shared" si="216"/>
        <v/>
      </c>
      <c r="AU776" s="49" t="str">
        <f t="shared" si="223"/>
        <v/>
      </c>
      <c r="AV776" s="41">
        <f t="shared" ca="1" si="232"/>
        <v>256</v>
      </c>
      <c r="AW776" s="40">
        <f t="shared" ca="1" si="226"/>
        <v>1</v>
      </c>
      <c r="AX776" s="41">
        <f t="shared" ca="1" si="217"/>
        <v>0</v>
      </c>
      <c r="AY776" s="41">
        <f t="shared" ca="1" si="218"/>
        <v>0</v>
      </c>
      <c r="AZ776" s="42">
        <f t="shared" ca="1" si="219"/>
        <v>1</v>
      </c>
      <c r="BA776" s="47" t="str">
        <f t="shared" si="220"/>
        <v/>
      </c>
      <c r="BB776" s="47" t="e">
        <f t="shared" si="221"/>
        <v>#VALUE!</v>
      </c>
      <c r="BC776" s="47">
        <f t="shared" si="233"/>
        <v>0</v>
      </c>
      <c r="BD776" s="47">
        <f t="shared" si="234"/>
        <v>0</v>
      </c>
      <c r="BE776" s="47" t="e">
        <f t="shared" si="235"/>
        <v>#VALUE!</v>
      </c>
      <c r="BF776" s="47" t="e">
        <f t="shared" si="236"/>
        <v>#VALUE!</v>
      </c>
      <c r="BG776" s="47" t="e">
        <f t="shared" si="237"/>
        <v>#VALUE!</v>
      </c>
      <c r="BH776" s="47" t="e">
        <f>MATCH($BA776,NoteCommaRef!$B$4:$B$10,0)</f>
        <v>#N/A</v>
      </c>
      <c r="BI776" s="47">
        <f>MATCH($BK776,NoteCommaRef!$H$4:$H$1000,0)</f>
        <v>11</v>
      </c>
      <c r="BJ776" s="47">
        <f>MATCH($BL776,NoteCommaRef!$H$4:$H$1000,0)</f>
        <v>11</v>
      </c>
      <c r="BK776" s="47">
        <f t="shared" si="227"/>
        <v>1</v>
      </c>
      <c r="BL776" s="47">
        <f t="shared" si="228"/>
        <v>1</v>
      </c>
      <c r="BM776" s="48">
        <f ca="1">IF(ISNA($BH776),1,OFFSET(NoteCommaRef!$E$3,$BH776,0))</f>
        <v>1</v>
      </c>
      <c r="BN776" s="48">
        <f t="shared" si="229"/>
        <v>1</v>
      </c>
      <c r="BO776" s="48">
        <f t="shared" si="230"/>
        <v>1</v>
      </c>
      <c r="BP776" s="48">
        <f t="shared" si="231"/>
        <v>1</v>
      </c>
      <c r="BQ776" s="48">
        <f ca="1">IF(ISNA($BI776),1,OFFSET(NoteCommaRef!$K$3,$BI776,0))</f>
        <v>1</v>
      </c>
      <c r="BR776" s="48">
        <f ca="1">IF(ISNA($BJ776),1,OFFSET(NoteCommaRef!$K$3,$BJ776,0))</f>
        <v>1</v>
      </c>
    </row>
    <row r="777" spans="3:70" x14ac:dyDescent="0.2">
      <c r="C777" s="1" t="str">
        <f t="shared" si="246"/>
        <v/>
      </c>
      <c r="D777" s="1" t="str">
        <f t="shared" si="247"/>
        <v/>
      </c>
      <c r="E777" s="1" t="str">
        <f t="shared" si="238"/>
        <v/>
      </c>
      <c r="F777" s="32" t="str">
        <f t="shared" si="239"/>
        <v/>
      </c>
      <c r="G777" s="1" t="str">
        <f t="shared" si="240"/>
        <v/>
      </c>
      <c r="H777" s="1" t="str">
        <f t="shared" si="241"/>
        <v/>
      </c>
      <c r="I777" s="1" t="str">
        <f t="shared" si="242"/>
        <v/>
      </c>
      <c r="J777" s="1" t="str">
        <f t="shared" si="243"/>
        <v/>
      </c>
      <c r="K777" s="1" t="str">
        <f t="shared" si="244"/>
        <v/>
      </c>
      <c r="L777" s="1" t="str">
        <f ca="1">IF(COUNTBLANK($AO777),IF(COUNTBLANK($D777),"",OFFSET(ChannelSetup!$E$6,0,$D777-1)),$AO777)</f>
        <v/>
      </c>
      <c r="M777" s="1" t="str">
        <f ca="1">IF(COUNTBLANK($AP777),IF(COUNTBLANK($D777),"",OFFSET(ChannelSetup!$E$7,0,$D777-1)),$AP777)</f>
        <v/>
      </c>
      <c r="N777" s="1" t="str">
        <f ca="1">IF(COUNTBLANK($D777),"",IF(COUNTBLANK($AI777),OFFSET(ChannelSetup!$E$4,0,$D777-1),$AI777))</f>
        <v/>
      </c>
      <c r="O777" s="1" t="str">
        <f t="shared" si="245"/>
        <v/>
      </c>
      <c r="Q777" s="32">
        <f t="shared" si="248"/>
        <v>6</v>
      </c>
      <c r="R777" s="32">
        <f t="shared" si="249"/>
        <v>4</v>
      </c>
      <c r="S777" s="32">
        <f t="shared" si="250"/>
        <v>4</v>
      </c>
      <c r="T777" s="32">
        <f t="shared" si="251"/>
        <v>2</v>
      </c>
      <c r="U777" s="32">
        <f t="shared" si="252"/>
        <v>2</v>
      </c>
      <c r="V777" s="32">
        <f t="shared" si="253"/>
        <v>2</v>
      </c>
      <c r="W777" s="32">
        <f t="shared" si="254"/>
        <v>2</v>
      </c>
      <c r="X777" s="32">
        <f t="shared" si="255"/>
        <v>2</v>
      </c>
      <c r="Y777" s="32">
        <f t="shared" si="256"/>
        <v>2</v>
      </c>
      <c r="Z777" s="32">
        <f t="shared" si="257"/>
        <v>2</v>
      </c>
      <c r="AA777" s="32">
        <f t="shared" si="258"/>
        <v>2</v>
      </c>
      <c r="AB777" s="32">
        <f t="shared" si="259"/>
        <v>2</v>
      </c>
      <c r="AD777" s="64"/>
      <c r="AE777" s="51"/>
      <c r="AF777" s="51"/>
      <c r="AG777" s="61"/>
      <c r="AH777" s="62"/>
      <c r="AI777" s="61"/>
      <c r="AJ777" s="62"/>
      <c r="AK777" s="61"/>
      <c r="AL777" s="62"/>
      <c r="AM777" s="60"/>
      <c r="AN777" s="60"/>
      <c r="AO777" s="60"/>
      <c r="AP777" s="60"/>
      <c r="AQ777" s="51"/>
      <c r="AT777" s="39" t="str">
        <f t="shared" si="216"/>
        <v/>
      </c>
      <c r="AU777" s="49" t="str">
        <f t="shared" si="223"/>
        <v/>
      </c>
      <c r="AV777" s="41">
        <f t="shared" ca="1" si="232"/>
        <v>256</v>
      </c>
      <c r="AW777" s="40">
        <f t="shared" ca="1" si="226"/>
        <v>1</v>
      </c>
      <c r="AX777" s="41">
        <f t="shared" ca="1" si="217"/>
        <v>0</v>
      </c>
      <c r="AY777" s="41">
        <f t="shared" ca="1" si="218"/>
        <v>0</v>
      </c>
      <c r="AZ777" s="42">
        <f t="shared" ca="1" si="219"/>
        <v>1</v>
      </c>
      <c r="BA777" s="47" t="str">
        <f t="shared" si="220"/>
        <v/>
      </c>
      <c r="BB777" s="47" t="e">
        <f t="shared" si="221"/>
        <v>#VALUE!</v>
      </c>
      <c r="BC777" s="47">
        <f t="shared" si="233"/>
        <v>0</v>
      </c>
      <c r="BD777" s="47">
        <f t="shared" si="234"/>
        <v>0</v>
      </c>
      <c r="BE777" s="47" t="e">
        <f t="shared" si="235"/>
        <v>#VALUE!</v>
      </c>
      <c r="BF777" s="47" t="e">
        <f t="shared" si="236"/>
        <v>#VALUE!</v>
      </c>
      <c r="BG777" s="47" t="e">
        <f t="shared" si="237"/>
        <v>#VALUE!</v>
      </c>
      <c r="BH777" s="47" t="e">
        <f>MATCH($BA777,NoteCommaRef!$B$4:$B$10,0)</f>
        <v>#N/A</v>
      </c>
      <c r="BI777" s="47">
        <f>MATCH($BK777,NoteCommaRef!$H$4:$H$1000,0)</f>
        <v>11</v>
      </c>
      <c r="BJ777" s="47">
        <f>MATCH($BL777,NoteCommaRef!$H$4:$H$1000,0)</f>
        <v>11</v>
      </c>
      <c r="BK777" s="47">
        <f t="shared" si="227"/>
        <v>1</v>
      </c>
      <c r="BL777" s="47">
        <f t="shared" si="228"/>
        <v>1</v>
      </c>
      <c r="BM777" s="48">
        <f ca="1">IF(ISNA($BH777),1,OFFSET(NoteCommaRef!$E$3,$BH777,0))</f>
        <v>1</v>
      </c>
      <c r="BN777" s="48">
        <f t="shared" si="229"/>
        <v>1</v>
      </c>
      <c r="BO777" s="48">
        <f t="shared" si="230"/>
        <v>1</v>
      </c>
      <c r="BP777" s="48">
        <f t="shared" si="231"/>
        <v>1</v>
      </c>
      <c r="BQ777" s="48">
        <f ca="1">IF(ISNA($BI777),1,OFFSET(NoteCommaRef!$K$3,$BI777,0))</f>
        <v>1</v>
      </c>
      <c r="BR777" s="48">
        <f ca="1">IF(ISNA($BJ777),1,OFFSET(NoteCommaRef!$K$3,$BJ777,0))</f>
        <v>1</v>
      </c>
    </row>
    <row r="778" spans="3:70" x14ac:dyDescent="0.2">
      <c r="C778" s="1" t="str">
        <f t="shared" si="246"/>
        <v/>
      </c>
      <c r="D778" s="1" t="str">
        <f t="shared" si="247"/>
        <v/>
      </c>
      <c r="E778" s="1" t="str">
        <f t="shared" si="238"/>
        <v/>
      </c>
      <c r="F778" s="32" t="str">
        <f t="shared" si="239"/>
        <v/>
      </c>
      <c r="G778" s="1" t="str">
        <f t="shared" si="240"/>
        <v/>
      </c>
      <c r="H778" s="1" t="str">
        <f t="shared" si="241"/>
        <v/>
      </c>
      <c r="I778" s="1" t="str">
        <f t="shared" si="242"/>
        <v/>
      </c>
      <c r="J778" s="1" t="str">
        <f t="shared" si="243"/>
        <v/>
      </c>
      <c r="K778" s="1" t="str">
        <f t="shared" si="244"/>
        <v/>
      </c>
      <c r="L778" s="1" t="str">
        <f ca="1">IF(COUNTBLANK($AO778),IF(COUNTBLANK($D778),"",OFFSET(ChannelSetup!$E$6,0,$D778-1)),$AO778)</f>
        <v/>
      </c>
      <c r="M778" s="1" t="str">
        <f ca="1">IF(COUNTBLANK($AP778),IF(COUNTBLANK($D778),"",OFFSET(ChannelSetup!$E$7,0,$D778-1)),$AP778)</f>
        <v/>
      </c>
      <c r="N778" s="1" t="str">
        <f ca="1">IF(COUNTBLANK($D778),"",IF(COUNTBLANK($AI778),OFFSET(ChannelSetup!$E$4,0,$D778-1),$AI778))</f>
        <v/>
      </c>
      <c r="O778" s="1" t="str">
        <f t="shared" si="245"/>
        <v/>
      </c>
      <c r="Q778" s="32">
        <f t="shared" si="248"/>
        <v>6</v>
      </c>
      <c r="R778" s="32">
        <f t="shared" si="249"/>
        <v>4</v>
      </c>
      <c r="S778" s="32">
        <f t="shared" si="250"/>
        <v>4</v>
      </c>
      <c r="T778" s="32">
        <f t="shared" si="251"/>
        <v>2</v>
      </c>
      <c r="U778" s="32">
        <f t="shared" si="252"/>
        <v>2</v>
      </c>
      <c r="V778" s="32">
        <f t="shared" si="253"/>
        <v>2</v>
      </c>
      <c r="W778" s="32">
        <f t="shared" si="254"/>
        <v>2</v>
      </c>
      <c r="X778" s="32">
        <f t="shared" si="255"/>
        <v>2</v>
      </c>
      <c r="Y778" s="32">
        <f t="shared" si="256"/>
        <v>2</v>
      </c>
      <c r="Z778" s="32">
        <f t="shared" si="257"/>
        <v>2</v>
      </c>
      <c r="AA778" s="32">
        <f t="shared" si="258"/>
        <v>2</v>
      </c>
      <c r="AB778" s="32">
        <f t="shared" si="259"/>
        <v>2</v>
      </c>
      <c r="AD778" s="64"/>
      <c r="AE778" s="51"/>
      <c r="AF778" s="51"/>
      <c r="AG778" s="61"/>
      <c r="AH778" s="62"/>
      <c r="AI778" s="61"/>
      <c r="AJ778" s="62"/>
      <c r="AK778" s="61"/>
      <c r="AL778" s="62"/>
      <c r="AM778" s="60"/>
      <c r="AN778" s="60"/>
      <c r="AO778" s="60"/>
      <c r="AP778" s="60"/>
      <c r="AQ778" s="51"/>
      <c r="AT778" s="39" t="str">
        <f t="shared" si="216"/>
        <v/>
      </c>
      <c r="AU778" s="49" t="str">
        <f t="shared" si="223"/>
        <v/>
      </c>
      <c r="AV778" s="41">
        <f t="shared" ca="1" si="232"/>
        <v>256</v>
      </c>
      <c r="AW778" s="40">
        <f t="shared" ca="1" si="226"/>
        <v>1</v>
      </c>
      <c r="AX778" s="41">
        <f t="shared" ca="1" si="217"/>
        <v>0</v>
      </c>
      <c r="AY778" s="41">
        <f t="shared" ca="1" si="218"/>
        <v>0</v>
      </c>
      <c r="AZ778" s="42">
        <f t="shared" ca="1" si="219"/>
        <v>1</v>
      </c>
      <c r="BA778" s="47" t="str">
        <f t="shared" si="220"/>
        <v/>
      </c>
      <c r="BB778" s="47" t="e">
        <f t="shared" si="221"/>
        <v>#VALUE!</v>
      </c>
      <c r="BC778" s="47">
        <f t="shared" si="233"/>
        <v>0</v>
      </c>
      <c r="BD778" s="47">
        <f t="shared" si="234"/>
        <v>0</v>
      </c>
      <c r="BE778" s="47" t="e">
        <f t="shared" si="235"/>
        <v>#VALUE!</v>
      </c>
      <c r="BF778" s="47" t="e">
        <f t="shared" si="236"/>
        <v>#VALUE!</v>
      </c>
      <c r="BG778" s="47" t="e">
        <f t="shared" si="237"/>
        <v>#VALUE!</v>
      </c>
      <c r="BH778" s="47" t="e">
        <f>MATCH($BA778,NoteCommaRef!$B$4:$B$10,0)</f>
        <v>#N/A</v>
      </c>
      <c r="BI778" s="47">
        <f>MATCH($BK778,NoteCommaRef!$H$4:$H$1000,0)</f>
        <v>11</v>
      </c>
      <c r="BJ778" s="47">
        <f>MATCH($BL778,NoteCommaRef!$H$4:$H$1000,0)</f>
        <v>11</v>
      </c>
      <c r="BK778" s="47">
        <f t="shared" si="227"/>
        <v>1</v>
      </c>
      <c r="BL778" s="47">
        <f t="shared" si="228"/>
        <v>1</v>
      </c>
      <c r="BM778" s="48">
        <f ca="1">IF(ISNA($BH778),1,OFFSET(NoteCommaRef!$E$3,$BH778,0))</f>
        <v>1</v>
      </c>
      <c r="BN778" s="48">
        <f t="shared" si="229"/>
        <v>1</v>
      </c>
      <c r="BO778" s="48">
        <f t="shared" si="230"/>
        <v>1</v>
      </c>
      <c r="BP778" s="48">
        <f t="shared" si="231"/>
        <v>1</v>
      </c>
      <c r="BQ778" s="48">
        <f ca="1">IF(ISNA($BI778),1,OFFSET(NoteCommaRef!$K$3,$BI778,0))</f>
        <v>1</v>
      </c>
      <c r="BR778" s="48">
        <f ca="1">IF(ISNA($BJ778),1,OFFSET(NoteCommaRef!$K$3,$BJ778,0))</f>
        <v>1</v>
      </c>
    </row>
    <row r="779" spans="3:70" x14ac:dyDescent="0.2">
      <c r="C779" s="1" t="str">
        <f t="shared" si="246"/>
        <v/>
      </c>
      <c r="D779" s="1" t="str">
        <f t="shared" si="247"/>
        <v/>
      </c>
      <c r="E779" s="1" t="str">
        <f t="shared" si="238"/>
        <v/>
      </c>
      <c r="F779" s="32" t="str">
        <f t="shared" si="239"/>
        <v/>
      </c>
      <c r="G779" s="1" t="str">
        <f t="shared" si="240"/>
        <v/>
      </c>
      <c r="H779" s="1" t="str">
        <f t="shared" si="241"/>
        <v/>
      </c>
      <c r="I779" s="1" t="str">
        <f t="shared" si="242"/>
        <v/>
      </c>
      <c r="J779" s="1" t="str">
        <f t="shared" si="243"/>
        <v/>
      </c>
      <c r="K779" s="1" t="str">
        <f t="shared" si="244"/>
        <v/>
      </c>
      <c r="L779" s="1" t="str">
        <f ca="1">IF(COUNTBLANK($AO779),IF(COUNTBLANK($D779),"",OFFSET(ChannelSetup!$E$6,0,$D779-1)),$AO779)</f>
        <v/>
      </c>
      <c r="M779" s="1" t="str">
        <f ca="1">IF(COUNTBLANK($AP779),IF(COUNTBLANK($D779),"",OFFSET(ChannelSetup!$E$7,0,$D779-1)),$AP779)</f>
        <v/>
      </c>
      <c r="N779" s="1" t="str">
        <f ca="1">IF(COUNTBLANK($D779),"",IF(COUNTBLANK($AI779),OFFSET(ChannelSetup!$E$4,0,$D779-1),$AI779))</f>
        <v/>
      </c>
      <c r="O779" s="1" t="str">
        <f t="shared" si="245"/>
        <v/>
      </c>
      <c r="Q779" s="32">
        <f t="shared" si="248"/>
        <v>6</v>
      </c>
      <c r="R779" s="32">
        <f t="shared" si="249"/>
        <v>4</v>
      </c>
      <c r="S779" s="32">
        <f t="shared" si="250"/>
        <v>4</v>
      </c>
      <c r="T779" s="32">
        <f t="shared" si="251"/>
        <v>2</v>
      </c>
      <c r="U779" s="32">
        <f t="shared" si="252"/>
        <v>2</v>
      </c>
      <c r="V779" s="32">
        <f t="shared" si="253"/>
        <v>2</v>
      </c>
      <c r="W779" s="32">
        <f t="shared" si="254"/>
        <v>2</v>
      </c>
      <c r="X779" s="32">
        <f t="shared" si="255"/>
        <v>2</v>
      </c>
      <c r="Y779" s="32">
        <f t="shared" si="256"/>
        <v>2</v>
      </c>
      <c r="Z779" s="32">
        <f t="shared" si="257"/>
        <v>2</v>
      </c>
      <c r="AA779" s="32">
        <f t="shared" si="258"/>
        <v>2</v>
      </c>
      <c r="AB779" s="32">
        <f t="shared" si="259"/>
        <v>2</v>
      </c>
      <c r="AD779" s="64"/>
      <c r="AE779" s="51"/>
      <c r="AF779" s="51"/>
      <c r="AG779" s="61"/>
      <c r="AH779" s="62"/>
      <c r="AI779" s="61"/>
      <c r="AJ779" s="62"/>
      <c r="AK779" s="61"/>
      <c r="AL779" s="62"/>
      <c r="AM779" s="60"/>
      <c r="AN779" s="60"/>
      <c r="AO779" s="60"/>
      <c r="AP779" s="60"/>
      <c r="AQ779" s="51"/>
      <c r="AT779" s="39" t="str">
        <f t="shared" si="216"/>
        <v/>
      </c>
      <c r="AU779" s="49" t="str">
        <f t="shared" si="223"/>
        <v/>
      </c>
      <c r="AV779" s="41">
        <f t="shared" ca="1" si="232"/>
        <v>256</v>
      </c>
      <c r="AW779" s="40">
        <f t="shared" ca="1" si="226"/>
        <v>1</v>
      </c>
      <c r="AX779" s="41">
        <f t="shared" ca="1" si="217"/>
        <v>0</v>
      </c>
      <c r="AY779" s="41">
        <f t="shared" ca="1" si="218"/>
        <v>0</v>
      </c>
      <c r="AZ779" s="42">
        <f t="shared" ca="1" si="219"/>
        <v>1</v>
      </c>
      <c r="BA779" s="47" t="str">
        <f t="shared" si="220"/>
        <v/>
      </c>
      <c r="BB779" s="47" t="e">
        <f t="shared" si="221"/>
        <v>#VALUE!</v>
      </c>
      <c r="BC779" s="47">
        <f t="shared" si="233"/>
        <v>0</v>
      </c>
      <c r="BD779" s="47">
        <f t="shared" si="234"/>
        <v>0</v>
      </c>
      <c r="BE779" s="47" t="e">
        <f t="shared" si="235"/>
        <v>#VALUE!</v>
      </c>
      <c r="BF779" s="47" t="e">
        <f t="shared" si="236"/>
        <v>#VALUE!</v>
      </c>
      <c r="BG779" s="47" t="e">
        <f t="shared" si="237"/>
        <v>#VALUE!</v>
      </c>
      <c r="BH779" s="47" t="e">
        <f>MATCH($BA779,NoteCommaRef!$B$4:$B$10,0)</f>
        <v>#N/A</v>
      </c>
      <c r="BI779" s="47">
        <f>MATCH($BK779,NoteCommaRef!$H$4:$H$1000,0)</f>
        <v>11</v>
      </c>
      <c r="BJ779" s="47">
        <f>MATCH($BL779,NoteCommaRef!$H$4:$H$1000,0)</f>
        <v>11</v>
      </c>
      <c r="BK779" s="47">
        <f t="shared" si="227"/>
        <v>1</v>
      </c>
      <c r="BL779" s="47">
        <f t="shared" si="228"/>
        <v>1</v>
      </c>
      <c r="BM779" s="48">
        <f ca="1">IF(ISNA($BH779),1,OFFSET(NoteCommaRef!$E$3,$BH779,0))</f>
        <v>1</v>
      </c>
      <c r="BN779" s="48">
        <f t="shared" si="229"/>
        <v>1</v>
      </c>
      <c r="BO779" s="48">
        <f t="shared" si="230"/>
        <v>1</v>
      </c>
      <c r="BP779" s="48">
        <f t="shared" si="231"/>
        <v>1</v>
      </c>
      <c r="BQ779" s="48">
        <f ca="1">IF(ISNA($BI779),1,OFFSET(NoteCommaRef!$K$3,$BI779,0))</f>
        <v>1</v>
      </c>
      <c r="BR779" s="48">
        <f ca="1">IF(ISNA($BJ779),1,OFFSET(NoteCommaRef!$K$3,$BJ779,0))</f>
        <v>1</v>
      </c>
    </row>
    <row r="780" spans="3:70" x14ac:dyDescent="0.2">
      <c r="C780" s="1" t="str">
        <f t="shared" si="246"/>
        <v/>
      </c>
      <c r="D780" s="1" t="str">
        <f t="shared" si="247"/>
        <v/>
      </c>
      <c r="E780" s="1" t="str">
        <f t="shared" si="238"/>
        <v/>
      </c>
      <c r="F780" s="32" t="str">
        <f t="shared" si="239"/>
        <v/>
      </c>
      <c r="G780" s="1" t="str">
        <f t="shared" si="240"/>
        <v/>
      </c>
      <c r="H780" s="1" t="str">
        <f t="shared" si="241"/>
        <v/>
      </c>
      <c r="I780" s="1" t="str">
        <f t="shared" si="242"/>
        <v/>
      </c>
      <c r="J780" s="1" t="str">
        <f t="shared" si="243"/>
        <v/>
      </c>
      <c r="K780" s="1" t="str">
        <f t="shared" si="244"/>
        <v/>
      </c>
      <c r="L780" s="1" t="str">
        <f ca="1">IF(COUNTBLANK($AO780),IF(COUNTBLANK($D780),"",OFFSET(ChannelSetup!$E$6,0,$D780-1)),$AO780)</f>
        <v/>
      </c>
      <c r="M780" s="1" t="str">
        <f ca="1">IF(COUNTBLANK($AP780),IF(COUNTBLANK($D780),"",OFFSET(ChannelSetup!$E$7,0,$D780-1)),$AP780)</f>
        <v/>
      </c>
      <c r="N780" s="1" t="str">
        <f ca="1">IF(COUNTBLANK($D780),"",IF(COUNTBLANK($AI780),OFFSET(ChannelSetup!$E$4,0,$D780-1),$AI780))</f>
        <v/>
      </c>
      <c r="O780" s="1" t="str">
        <f t="shared" si="245"/>
        <v/>
      </c>
      <c r="Q780" s="32">
        <f t="shared" si="248"/>
        <v>6</v>
      </c>
      <c r="R780" s="32">
        <f t="shared" si="249"/>
        <v>4</v>
      </c>
      <c r="S780" s="32">
        <f t="shared" si="250"/>
        <v>4</v>
      </c>
      <c r="T780" s="32">
        <f t="shared" si="251"/>
        <v>2</v>
      </c>
      <c r="U780" s="32">
        <f t="shared" si="252"/>
        <v>2</v>
      </c>
      <c r="V780" s="32">
        <f t="shared" si="253"/>
        <v>2</v>
      </c>
      <c r="W780" s="32">
        <f t="shared" si="254"/>
        <v>2</v>
      </c>
      <c r="X780" s="32">
        <f t="shared" si="255"/>
        <v>2</v>
      </c>
      <c r="Y780" s="32">
        <f t="shared" si="256"/>
        <v>2</v>
      </c>
      <c r="Z780" s="32">
        <f t="shared" si="257"/>
        <v>2</v>
      </c>
      <c r="AA780" s="32">
        <f t="shared" si="258"/>
        <v>2</v>
      </c>
      <c r="AB780" s="32">
        <f t="shared" si="259"/>
        <v>2</v>
      </c>
      <c r="AD780" s="64"/>
      <c r="AE780" s="51"/>
      <c r="AF780" s="51"/>
      <c r="AG780" s="61"/>
      <c r="AH780" s="62"/>
      <c r="AI780" s="61"/>
      <c r="AJ780" s="62"/>
      <c r="AK780" s="61"/>
      <c r="AL780" s="62"/>
      <c r="AM780" s="60"/>
      <c r="AN780" s="60"/>
      <c r="AO780" s="60"/>
      <c r="AP780" s="60"/>
      <c r="AQ780" s="51"/>
      <c r="AT780" s="39" t="str">
        <f t="shared" si="216"/>
        <v/>
      </c>
      <c r="AU780" s="49" t="str">
        <f t="shared" si="223"/>
        <v/>
      </c>
      <c r="AV780" s="41">
        <f t="shared" ca="1" si="232"/>
        <v>256</v>
      </c>
      <c r="AW780" s="40">
        <f t="shared" ca="1" si="226"/>
        <v>1</v>
      </c>
      <c r="AX780" s="41">
        <f t="shared" ca="1" si="217"/>
        <v>0</v>
      </c>
      <c r="AY780" s="41">
        <f t="shared" ca="1" si="218"/>
        <v>0</v>
      </c>
      <c r="AZ780" s="42">
        <f t="shared" ca="1" si="219"/>
        <v>1</v>
      </c>
      <c r="BA780" s="47" t="str">
        <f t="shared" si="220"/>
        <v/>
      </c>
      <c r="BB780" s="47" t="e">
        <f t="shared" si="221"/>
        <v>#VALUE!</v>
      </c>
      <c r="BC780" s="47">
        <f t="shared" si="233"/>
        <v>0</v>
      </c>
      <c r="BD780" s="47">
        <f t="shared" si="234"/>
        <v>0</v>
      </c>
      <c r="BE780" s="47" t="e">
        <f t="shared" si="235"/>
        <v>#VALUE!</v>
      </c>
      <c r="BF780" s="47" t="e">
        <f t="shared" si="236"/>
        <v>#VALUE!</v>
      </c>
      <c r="BG780" s="47" t="e">
        <f t="shared" si="237"/>
        <v>#VALUE!</v>
      </c>
      <c r="BH780" s="47" t="e">
        <f>MATCH($BA780,NoteCommaRef!$B$4:$B$10,0)</f>
        <v>#N/A</v>
      </c>
      <c r="BI780" s="47">
        <f>MATCH($BK780,NoteCommaRef!$H$4:$H$1000,0)</f>
        <v>11</v>
      </c>
      <c r="BJ780" s="47">
        <f>MATCH($BL780,NoteCommaRef!$H$4:$H$1000,0)</f>
        <v>11</v>
      </c>
      <c r="BK780" s="47">
        <f t="shared" si="227"/>
        <v>1</v>
      </c>
      <c r="BL780" s="47">
        <f t="shared" si="228"/>
        <v>1</v>
      </c>
      <c r="BM780" s="48">
        <f ca="1">IF(ISNA($BH780),1,OFFSET(NoteCommaRef!$E$3,$BH780,0))</f>
        <v>1</v>
      </c>
      <c r="BN780" s="48">
        <f t="shared" si="229"/>
        <v>1</v>
      </c>
      <c r="BO780" s="48">
        <f t="shared" si="230"/>
        <v>1</v>
      </c>
      <c r="BP780" s="48">
        <f t="shared" si="231"/>
        <v>1</v>
      </c>
      <c r="BQ780" s="48">
        <f ca="1">IF(ISNA($BI780),1,OFFSET(NoteCommaRef!$K$3,$BI780,0))</f>
        <v>1</v>
      </c>
      <c r="BR780" s="48">
        <f ca="1">IF(ISNA($BJ780),1,OFFSET(NoteCommaRef!$K$3,$BJ780,0))</f>
        <v>1</v>
      </c>
    </row>
    <row r="781" spans="3:70" x14ac:dyDescent="0.2">
      <c r="C781" s="1" t="str">
        <f t="shared" si="246"/>
        <v/>
      </c>
      <c r="D781" s="1" t="str">
        <f t="shared" si="247"/>
        <v/>
      </c>
      <c r="E781" s="1" t="str">
        <f t="shared" si="238"/>
        <v/>
      </c>
      <c r="F781" s="32" t="str">
        <f t="shared" si="239"/>
        <v/>
      </c>
      <c r="G781" s="1" t="str">
        <f t="shared" si="240"/>
        <v/>
      </c>
      <c r="H781" s="1" t="str">
        <f t="shared" si="241"/>
        <v/>
      </c>
      <c r="I781" s="1" t="str">
        <f t="shared" si="242"/>
        <v/>
      </c>
      <c r="J781" s="1" t="str">
        <f t="shared" si="243"/>
        <v/>
      </c>
      <c r="K781" s="1" t="str">
        <f t="shared" si="244"/>
        <v/>
      </c>
      <c r="L781" s="1" t="str">
        <f ca="1">IF(COUNTBLANK($AO781),IF(COUNTBLANK($D781),"",OFFSET(ChannelSetup!$E$6,0,$D781-1)),$AO781)</f>
        <v/>
      </c>
      <c r="M781" s="1" t="str">
        <f ca="1">IF(COUNTBLANK($AP781),IF(COUNTBLANK($D781),"",OFFSET(ChannelSetup!$E$7,0,$D781-1)),$AP781)</f>
        <v/>
      </c>
      <c r="N781" s="1" t="str">
        <f ca="1">IF(COUNTBLANK($D781),"",IF(COUNTBLANK($AI781),OFFSET(ChannelSetup!$E$4,0,$D781-1),$AI781))</f>
        <v/>
      </c>
      <c r="O781" s="1" t="str">
        <f t="shared" si="245"/>
        <v/>
      </c>
      <c r="Q781" s="32">
        <f t="shared" si="248"/>
        <v>6</v>
      </c>
      <c r="R781" s="32">
        <f t="shared" si="249"/>
        <v>4</v>
      </c>
      <c r="S781" s="32">
        <f t="shared" si="250"/>
        <v>4</v>
      </c>
      <c r="T781" s="32">
        <f t="shared" si="251"/>
        <v>2</v>
      </c>
      <c r="U781" s="32">
        <f t="shared" si="252"/>
        <v>2</v>
      </c>
      <c r="V781" s="32">
        <f t="shared" si="253"/>
        <v>2</v>
      </c>
      <c r="W781" s="32">
        <f t="shared" si="254"/>
        <v>2</v>
      </c>
      <c r="X781" s="32">
        <f t="shared" si="255"/>
        <v>2</v>
      </c>
      <c r="Y781" s="32">
        <f t="shared" si="256"/>
        <v>2</v>
      </c>
      <c r="Z781" s="32">
        <f t="shared" si="257"/>
        <v>2</v>
      </c>
      <c r="AA781" s="32">
        <f t="shared" si="258"/>
        <v>2</v>
      </c>
      <c r="AB781" s="32">
        <f t="shared" si="259"/>
        <v>2</v>
      </c>
      <c r="AD781" s="64"/>
      <c r="AE781" s="51"/>
      <c r="AF781" s="51"/>
      <c r="AG781" s="61"/>
      <c r="AH781" s="62"/>
      <c r="AI781" s="61"/>
      <c r="AJ781" s="62"/>
      <c r="AK781" s="61"/>
      <c r="AL781" s="62"/>
      <c r="AM781" s="60"/>
      <c r="AN781" s="60"/>
      <c r="AO781" s="60"/>
      <c r="AP781" s="60"/>
      <c r="AQ781" s="51"/>
      <c r="AT781" s="39" t="str">
        <f t="shared" si="216"/>
        <v/>
      </c>
      <c r="AU781" s="49" t="str">
        <f t="shared" si="223"/>
        <v/>
      </c>
      <c r="AV781" s="41">
        <f t="shared" ca="1" si="232"/>
        <v>256</v>
      </c>
      <c r="AW781" s="40">
        <f t="shared" ca="1" si="226"/>
        <v>1</v>
      </c>
      <c r="AX781" s="41">
        <f t="shared" ca="1" si="217"/>
        <v>0</v>
      </c>
      <c r="AY781" s="41">
        <f t="shared" ca="1" si="218"/>
        <v>0</v>
      </c>
      <c r="AZ781" s="42">
        <f t="shared" ca="1" si="219"/>
        <v>1</v>
      </c>
      <c r="BA781" s="47" t="str">
        <f t="shared" si="220"/>
        <v/>
      </c>
      <c r="BB781" s="47" t="e">
        <f t="shared" si="221"/>
        <v>#VALUE!</v>
      </c>
      <c r="BC781" s="47">
        <f t="shared" si="233"/>
        <v>0</v>
      </c>
      <c r="BD781" s="47">
        <f t="shared" si="234"/>
        <v>0</v>
      </c>
      <c r="BE781" s="47" t="e">
        <f t="shared" si="235"/>
        <v>#VALUE!</v>
      </c>
      <c r="BF781" s="47" t="e">
        <f t="shared" si="236"/>
        <v>#VALUE!</v>
      </c>
      <c r="BG781" s="47" t="e">
        <f t="shared" si="237"/>
        <v>#VALUE!</v>
      </c>
      <c r="BH781" s="47" t="e">
        <f>MATCH($BA781,NoteCommaRef!$B$4:$B$10,0)</f>
        <v>#N/A</v>
      </c>
      <c r="BI781" s="47">
        <f>MATCH($BK781,NoteCommaRef!$H$4:$H$1000,0)</f>
        <v>11</v>
      </c>
      <c r="BJ781" s="47">
        <f>MATCH($BL781,NoteCommaRef!$H$4:$H$1000,0)</f>
        <v>11</v>
      </c>
      <c r="BK781" s="47">
        <f t="shared" si="227"/>
        <v>1</v>
      </c>
      <c r="BL781" s="47">
        <f t="shared" si="228"/>
        <v>1</v>
      </c>
      <c r="BM781" s="48">
        <f ca="1">IF(ISNA($BH781),1,OFFSET(NoteCommaRef!$E$3,$BH781,0))</f>
        <v>1</v>
      </c>
      <c r="BN781" s="48">
        <f t="shared" si="229"/>
        <v>1</v>
      </c>
      <c r="BO781" s="48">
        <f t="shared" si="230"/>
        <v>1</v>
      </c>
      <c r="BP781" s="48">
        <f t="shared" si="231"/>
        <v>1</v>
      </c>
      <c r="BQ781" s="48">
        <f ca="1">IF(ISNA($BI781),1,OFFSET(NoteCommaRef!$K$3,$BI781,0))</f>
        <v>1</v>
      </c>
      <c r="BR781" s="48">
        <f ca="1">IF(ISNA($BJ781),1,OFFSET(NoteCommaRef!$K$3,$BJ781,0))</f>
        <v>1</v>
      </c>
    </row>
    <row r="782" spans="3:70" x14ac:dyDescent="0.2">
      <c r="C782" s="1" t="str">
        <f t="shared" si="246"/>
        <v/>
      </c>
      <c r="D782" s="1" t="str">
        <f t="shared" si="247"/>
        <v/>
      </c>
      <c r="E782" s="1" t="str">
        <f t="shared" si="238"/>
        <v/>
      </c>
      <c r="F782" s="32" t="str">
        <f t="shared" si="239"/>
        <v/>
      </c>
      <c r="G782" s="1" t="str">
        <f t="shared" si="240"/>
        <v/>
      </c>
      <c r="H782" s="1" t="str">
        <f t="shared" si="241"/>
        <v/>
      </c>
      <c r="I782" s="1" t="str">
        <f t="shared" si="242"/>
        <v/>
      </c>
      <c r="J782" s="1" t="str">
        <f t="shared" si="243"/>
        <v/>
      </c>
      <c r="K782" s="1" t="str">
        <f t="shared" si="244"/>
        <v/>
      </c>
      <c r="L782" s="1" t="str">
        <f ca="1">IF(COUNTBLANK($AO782),IF(COUNTBLANK($D782),"",OFFSET(ChannelSetup!$E$6,0,$D782-1)),$AO782)</f>
        <v/>
      </c>
      <c r="M782" s="1" t="str">
        <f ca="1">IF(COUNTBLANK($AP782),IF(COUNTBLANK($D782),"",OFFSET(ChannelSetup!$E$7,0,$D782-1)),$AP782)</f>
        <v/>
      </c>
      <c r="N782" s="1" t="str">
        <f ca="1">IF(COUNTBLANK($D782),"",IF(COUNTBLANK($AI782),OFFSET(ChannelSetup!$E$4,0,$D782-1),$AI782))</f>
        <v/>
      </c>
      <c r="O782" s="1" t="str">
        <f t="shared" si="245"/>
        <v/>
      </c>
      <c r="Q782" s="32">
        <f t="shared" si="248"/>
        <v>6</v>
      </c>
      <c r="R782" s="32">
        <f t="shared" si="249"/>
        <v>4</v>
      </c>
      <c r="S782" s="32">
        <f t="shared" si="250"/>
        <v>4</v>
      </c>
      <c r="T782" s="32">
        <f t="shared" si="251"/>
        <v>2</v>
      </c>
      <c r="U782" s="32">
        <f t="shared" si="252"/>
        <v>2</v>
      </c>
      <c r="V782" s="32">
        <f t="shared" si="253"/>
        <v>2</v>
      </c>
      <c r="W782" s="32">
        <f t="shared" si="254"/>
        <v>2</v>
      </c>
      <c r="X782" s="32">
        <f t="shared" si="255"/>
        <v>2</v>
      </c>
      <c r="Y782" s="32">
        <f t="shared" si="256"/>
        <v>2</v>
      </c>
      <c r="Z782" s="32">
        <f t="shared" si="257"/>
        <v>2</v>
      </c>
      <c r="AA782" s="32">
        <f t="shared" si="258"/>
        <v>2</v>
      </c>
      <c r="AB782" s="32">
        <f t="shared" si="259"/>
        <v>2</v>
      </c>
      <c r="AD782" s="64"/>
      <c r="AE782" s="51"/>
      <c r="AF782" s="51"/>
      <c r="AG782" s="61"/>
      <c r="AH782" s="62"/>
      <c r="AI782" s="61"/>
      <c r="AJ782" s="62"/>
      <c r="AK782" s="61"/>
      <c r="AL782" s="62"/>
      <c r="AM782" s="60"/>
      <c r="AN782" s="60"/>
      <c r="AO782" s="60"/>
      <c r="AP782" s="60"/>
      <c r="AQ782" s="51"/>
      <c r="AT782" s="39" t="str">
        <f t="shared" si="216"/>
        <v/>
      </c>
      <c r="AU782" s="49" t="str">
        <f t="shared" si="223"/>
        <v/>
      </c>
      <c r="AV782" s="41">
        <f t="shared" ca="1" si="232"/>
        <v>256</v>
      </c>
      <c r="AW782" s="40">
        <f t="shared" ca="1" si="226"/>
        <v>1</v>
      </c>
      <c r="AX782" s="41">
        <f t="shared" ca="1" si="217"/>
        <v>0</v>
      </c>
      <c r="AY782" s="41">
        <f t="shared" ca="1" si="218"/>
        <v>0</v>
      </c>
      <c r="AZ782" s="42">
        <f t="shared" ca="1" si="219"/>
        <v>1</v>
      </c>
      <c r="BA782" s="47" t="str">
        <f t="shared" si="220"/>
        <v/>
      </c>
      <c r="BB782" s="47" t="e">
        <f t="shared" si="221"/>
        <v>#VALUE!</v>
      </c>
      <c r="BC782" s="47">
        <f t="shared" si="233"/>
        <v>0</v>
      </c>
      <c r="BD782" s="47">
        <f t="shared" si="234"/>
        <v>0</v>
      </c>
      <c r="BE782" s="47" t="e">
        <f t="shared" si="235"/>
        <v>#VALUE!</v>
      </c>
      <c r="BF782" s="47" t="e">
        <f t="shared" si="236"/>
        <v>#VALUE!</v>
      </c>
      <c r="BG782" s="47" t="e">
        <f t="shared" si="237"/>
        <v>#VALUE!</v>
      </c>
      <c r="BH782" s="47" t="e">
        <f>MATCH($BA782,NoteCommaRef!$B$4:$B$10,0)</f>
        <v>#N/A</v>
      </c>
      <c r="BI782" s="47">
        <f>MATCH($BK782,NoteCommaRef!$H$4:$H$1000,0)</f>
        <v>11</v>
      </c>
      <c r="BJ782" s="47">
        <f>MATCH($BL782,NoteCommaRef!$H$4:$H$1000,0)</f>
        <v>11</v>
      </c>
      <c r="BK782" s="47">
        <f t="shared" si="227"/>
        <v>1</v>
      </c>
      <c r="BL782" s="47">
        <f t="shared" si="228"/>
        <v>1</v>
      </c>
      <c r="BM782" s="48">
        <f ca="1">IF(ISNA($BH782),1,OFFSET(NoteCommaRef!$E$3,$BH782,0))</f>
        <v>1</v>
      </c>
      <c r="BN782" s="48">
        <f t="shared" si="229"/>
        <v>1</v>
      </c>
      <c r="BO782" s="48">
        <f t="shared" si="230"/>
        <v>1</v>
      </c>
      <c r="BP782" s="48">
        <f t="shared" si="231"/>
        <v>1</v>
      </c>
      <c r="BQ782" s="48">
        <f ca="1">IF(ISNA($BI782),1,OFFSET(NoteCommaRef!$K$3,$BI782,0))</f>
        <v>1</v>
      </c>
      <c r="BR782" s="48">
        <f ca="1">IF(ISNA($BJ782),1,OFFSET(NoteCommaRef!$K$3,$BJ782,0))</f>
        <v>1</v>
      </c>
    </row>
    <row r="783" spans="3:70" x14ac:dyDescent="0.2">
      <c r="C783" s="1" t="str">
        <f t="shared" si="246"/>
        <v/>
      </c>
      <c r="D783" s="1" t="str">
        <f t="shared" si="247"/>
        <v/>
      </c>
      <c r="E783" s="1" t="str">
        <f t="shared" si="238"/>
        <v/>
      </c>
      <c r="F783" s="32" t="str">
        <f t="shared" si="239"/>
        <v/>
      </c>
      <c r="G783" s="1" t="str">
        <f t="shared" si="240"/>
        <v/>
      </c>
      <c r="H783" s="1" t="str">
        <f t="shared" si="241"/>
        <v/>
      </c>
      <c r="I783" s="1" t="str">
        <f t="shared" si="242"/>
        <v/>
      </c>
      <c r="J783" s="1" t="str">
        <f t="shared" si="243"/>
        <v/>
      </c>
      <c r="K783" s="1" t="str">
        <f t="shared" si="244"/>
        <v/>
      </c>
      <c r="L783" s="1" t="str">
        <f ca="1">IF(COUNTBLANK($AO783),IF(COUNTBLANK($D783),"",OFFSET(ChannelSetup!$E$6,0,$D783-1)),$AO783)</f>
        <v/>
      </c>
      <c r="M783" s="1" t="str">
        <f ca="1">IF(COUNTBLANK($AP783),IF(COUNTBLANK($D783),"",OFFSET(ChannelSetup!$E$7,0,$D783-1)),$AP783)</f>
        <v/>
      </c>
      <c r="N783" s="1" t="str">
        <f ca="1">IF(COUNTBLANK($D783),"",IF(COUNTBLANK($AI783),OFFSET(ChannelSetup!$E$4,0,$D783-1),$AI783))</f>
        <v/>
      </c>
      <c r="O783" s="1" t="str">
        <f t="shared" si="245"/>
        <v/>
      </c>
      <c r="Q783" s="32">
        <f t="shared" si="248"/>
        <v>6</v>
      </c>
      <c r="R783" s="32">
        <f t="shared" si="249"/>
        <v>4</v>
      </c>
      <c r="S783" s="32">
        <f t="shared" si="250"/>
        <v>4</v>
      </c>
      <c r="T783" s="32">
        <f t="shared" si="251"/>
        <v>2</v>
      </c>
      <c r="U783" s="32">
        <f t="shared" si="252"/>
        <v>2</v>
      </c>
      <c r="V783" s="32">
        <f t="shared" si="253"/>
        <v>2</v>
      </c>
      <c r="W783" s="32">
        <f t="shared" si="254"/>
        <v>2</v>
      </c>
      <c r="X783" s="32">
        <f t="shared" si="255"/>
        <v>2</v>
      </c>
      <c r="Y783" s="32">
        <f t="shared" si="256"/>
        <v>2</v>
      </c>
      <c r="Z783" s="32">
        <f t="shared" si="257"/>
        <v>2</v>
      </c>
      <c r="AA783" s="32">
        <f t="shared" si="258"/>
        <v>2</v>
      </c>
      <c r="AB783" s="32">
        <f t="shared" si="259"/>
        <v>2</v>
      </c>
      <c r="AD783" s="64"/>
      <c r="AE783" s="51"/>
      <c r="AF783" s="51"/>
      <c r="AG783" s="61"/>
      <c r="AH783" s="62"/>
      <c r="AI783" s="61"/>
      <c r="AJ783" s="62"/>
      <c r="AK783" s="61"/>
      <c r="AL783" s="62"/>
      <c r="AM783" s="60"/>
      <c r="AN783" s="60"/>
      <c r="AO783" s="60"/>
      <c r="AP783" s="60"/>
      <c r="AQ783" s="51"/>
      <c r="AT783" s="39" t="str">
        <f t="shared" si="216"/>
        <v/>
      </c>
      <c r="AU783" s="49" t="str">
        <f t="shared" si="223"/>
        <v/>
      </c>
      <c r="AV783" s="41">
        <f t="shared" ca="1" si="232"/>
        <v>256</v>
      </c>
      <c r="AW783" s="40">
        <f t="shared" ca="1" si="226"/>
        <v>1</v>
      </c>
      <c r="AX783" s="41">
        <f t="shared" ca="1" si="217"/>
        <v>0</v>
      </c>
      <c r="AY783" s="41">
        <f t="shared" ca="1" si="218"/>
        <v>0</v>
      </c>
      <c r="AZ783" s="42">
        <f t="shared" ca="1" si="219"/>
        <v>1</v>
      </c>
      <c r="BA783" s="47" t="str">
        <f t="shared" si="220"/>
        <v/>
      </c>
      <c r="BB783" s="47" t="e">
        <f t="shared" si="221"/>
        <v>#VALUE!</v>
      </c>
      <c r="BC783" s="47">
        <f t="shared" si="233"/>
        <v>0</v>
      </c>
      <c r="BD783" s="47">
        <f t="shared" si="234"/>
        <v>0</v>
      </c>
      <c r="BE783" s="47" t="e">
        <f t="shared" si="235"/>
        <v>#VALUE!</v>
      </c>
      <c r="BF783" s="47" t="e">
        <f t="shared" si="236"/>
        <v>#VALUE!</v>
      </c>
      <c r="BG783" s="47" t="e">
        <f t="shared" si="237"/>
        <v>#VALUE!</v>
      </c>
      <c r="BH783" s="47" t="e">
        <f>MATCH($BA783,NoteCommaRef!$B$4:$B$10,0)</f>
        <v>#N/A</v>
      </c>
      <c r="BI783" s="47">
        <f>MATCH($BK783,NoteCommaRef!$H$4:$H$1000,0)</f>
        <v>11</v>
      </c>
      <c r="BJ783" s="47">
        <f>MATCH($BL783,NoteCommaRef!$H$4:$H$1000,0)</f>
        <v>11</v>
      </c>
      <c r="BK783" s="47">
        <f t="shared" si="227"/>
        <v>1</v>
      </c>
      <c r="BL783" s="47">
        <f t="shared" si="228"/>
        <v>1</v>
      </c>
      <c r="BM783" s="48">
        <f ca="1">IF(ISNA($BH783),1,OFFSET(NoteCommaRef!$E$3,$BH783,0))</f>
        <v>1</v>
      </c>
      <c r="BN783" s="48">
        <f t="shared" si="229"/>
        <v>1</v>
      </c>
      <c r="BO783" s="48">
        <f t="shared" si="230"/>
        <v>1</v>
      </c>
      <c r="BP783" s="48">
        <f t="shared" si="231"/>
        <v>1</v>
      </c>
      <c r="BQ783" s="48">
        <f ca="1">IF(ISNA($BI783),1,OFFSET(NoteCommaRef!$K$3,$BI783,0))</f>
        <v>1</v>
      </c>
      <c r="BR783" s="48">
        <f ca="1">IF(ISNA($BJ783),1,OFFSET(NoteCommaRef!$K$3,$BJ783,0))</f>
        <v>1</v>
      </c>
    </row>
    <row r="784" spans="3:70" x14ac:dyDescent="0.2">
      <c r="C784" s="1" t="str">
        <f t="shared" si="246"/>
        <v/>
      </c>
      <c r="D784" s="1" t="str">
        <f t="shared" si="247"/>
        <v/>
      </c>
      <c r="E784" s="1" t="str">
        <f t="shared" si="238"/>
        <v/>
      </c>
      <c r="F784" s="32" t="str">
        <f t="shared" si="239"/>
        <v/>
      </c>
      <c r="G784" s="1" t="str">
        <f t="shared" si="240"/>
        <v/>
      </c>
      <c r="H784" s="1" t="str">
        <f t="shared" si="241"/>
        <v/>
      </c>
      <c r="I784" s="1" t="str">
        <f t="shared" si="242"/>
        <v/>
      </c>
      <c r="J784" s="1" t="str">
        <f t="shared" si="243"/>
        <v/>
      </c>
      <c r="K784" s="1" t="str">
        <f t="shared" si="244"/>
        <v/>
      </c>
      <c r="L784" s="1" t="str">
        <f ca="1">IF(COUNTBLANK($AO784),IF(COUNTBLANK($D784),"",OFFSET(ChannelSetup!$E$6,0,$D784-1)),$AO784)</f>
        <v/>
      </c>
      <c r="M784" s="1" t="str">
        <f ca="1">IF(COUNTBLANK($AP784),IF(COUNTBLANK($D784),"",OFFSET(ChannelSetup!$E$7,0,$D784-1)),$AP784)</f>
        <v/>
      </c>
      <c r="N784" s="1" t="str">
        <f ca="1">IF(COUNTBLANK($D784),"",IF(COUNTBLANK($AI784),OFFSET(ChannelSetup!$E$4,0,$D784-1),$AI784))</f>
        <v/>
      </c>
      <c r="O784" s="1" t="str">
        <f t="shared" si="245"/>
        <v/>
      </c>
      <c r="Q784" s="32">
        <f t="shared" si="248"/>
        <v>6</v>
      </c>
      <c r="R784" s="32">
        <f t="shared" si="249"/>
        <v>4</v>
      </c>
      <c r="S784" s="32">
        <f t="shared" si="250"/>
        <v>4</v>
      </c>
      <c r="T784" s="32">
        <f t="shared" si="251"/>
        <v>2</v>
      </c>
      <c r="U784" s="32">
        <f t="shared" si="252"/>
        <v>2</v>
      </c>
      <c r="V784" s="32">
        <f t="shared" si="253"/>
        <v>2</v>
      </c>
      <c r="W784" s="32">
        <f t="shared" si="254"/>
        <v>2</v>
      </c>
      <c r="X784" s="32">
        <f t="shared" si="255"/>
        <v>2</v>
      </c>
      <c r="Y784" s="32">
        <f t="shared" si="256"/>
        <v>2</v>
      </c>
      <c r="Z784" s="32">
        <f t="shared" si="257"/>
        <v>2</v>
      </c>
      <c r="AA784" s="32">
        <f t="shared" si="258"/>
        <v>2</v>
      </c>
      <c r="AB784" s="32">
        <f t="shared" si="259"/>
        <v>2</v>
      </c>
      <c r="AD784" s="64"/>
      <c r="AE784" s="51"/>
      <c r="AF784" s="51"/>
      <c r="AG784" s="61"/>
      <c r="AH784" s="62"/>
      <c r="AI784" s="61"/>
      <c r="AJ784" s="62"/>
      <c r="AK784" s="61"/>
      <c r="AL784" s="62"/>
      <c r="AM784" s="60"/>
      <c r="AN784" s="60"/>
      <c r="AO784" s="60"/>
      <c r="AP784" s="60"/>
      <c r="AQ784" s="51"/>
      <c r="AT784" s="39" t="str">
        <f t="shared" si="216"/>
        <v/>
      </c>
      <c r="AU784" s="49" t="str">
        <f t="shared" si="223"/>
        <v/>
      </c>
      <c r="AV784" s="41">
        <f t="shared" ca="1" si="232"/>
        <v>256</v>
      </c>
      <c r="AW784" s="40">
        <f t="shared" ca="1" si="226"/>
        <v>1</v>
      </c>
      <c r="AX784" s="41">
        <f t="shared" ca="1" si="217"/>
        <v>0</v>
      </c>
      <c r="AY784" s="41">
        <f t="shared" ca="1" si="218"/>
        <v>0</v>
      </c>
      <c r="AZ784" s="42">
        <f t="shared" ca="1" si="219"/>
        <v>1</v>
      </c>
      <c r="BA784" s="47" t="str">
        <f t="shared" si="220"/>
        <v/>
      </c>
      <c r="BB784" s="47" t="e">
        <f t="shared" si="221"/>
        <v>#VALUE!</v>
      </c>
      <c r="BC784" s="47">
        <f t="shared" si="233"/>
        <v>0</v>
      </c>
      <c r="BD784" s="47">
        <f t="shared" si="234"/>
        <v>0</v>
      </c>
      <c r="BE784" s="47" t="e">
        <f t="shared" si="235"/>
        <v>#VALUE!</v>
      </c>
      <c r="BF784" s="47" t="e">
        <f t="shared" si="236"/>
        <v>#VALUE!</v>
      </c>
      <c r="BG784" s="47" t="e">
        <f t="shared" si="237"/>
        <v>#VALUE!</v>
      </c>
      <c r="BH784" s="47" t="e">
        <f>MATCH($BA784,NoteCommaRef!$B$4:$B$10,0)</f>
        <v>#N/A</v>
      </c>
      <c r="BI784" s="47">
        <f>MATCH($BK784,NoteCommaRef!$H$4:$H$1000,0)</f>
        <v>11</v>
      </c>
      <c r="BJ784" s="47">
        <f>MATCH($BL784,NoteCommaRef!$H$4:$H$1000,0)</f>
        <v>11</v>
      </c>
      <c r="BK784" s="47">
        <f t="shared" si="227"/>
        <v>1</v>
      </c>
      <c r="BL784" s="47">
        <f t="shared" si="228"/>
        <v>1</v>
      </c>
      <c r="BM784" s="48">
        <f ca="1">IF(ISNA($BH784),1,OFFSET(NoteCommaRef!$E$3,$BH784,0))</f>
        <v>1</v>
      </c>
      <c r="BN784" s="48">
        <f t="shared" si="229"/>
        <v>1</v>
      </c>
      <c r="BO784" s="48">
        <f t="shared" si="230"/>
        <v>1</v>
      </c>
      <c r="BP784" s="48">
        <f t="shared" si="231"/>
        <v>1</v>
      </c>
      <c r="BQ784" s="48">
        <f ca="1">IF(ISNA($BI784),1,OFFSET(NoteCommaRef!$K$3,$BI784,0))</f>
        <v>1</v>
      </c>
      <c r="BR784" s="48">
        <f ca="1">IF(ISNA($BJ784),1,OFFSET(NoteCommaRef!$K$3,$BJ784,0))</f>
        <v>1</v>
      </c>
    </row>
    <row r="785" spans="3:70" x14ac:dyDescent="0.2">
      <c r="C785" s="1" t="str">
        <f t="shared" si="246"/>
        <v/>
      </c>
      <c r="D785" s="1" t="str">
        <f t="shared" si="247"/>
        <v/>
      </c>
      <c r="E785" s="1" t="str">
        <f t="shared" si="238"/>
        <v/>
      </c>
      <c r="F785" s="32" t="str">
        <f t="shared" si="239"/>
        <v/>
      </c>
      <c r="G785" s="1" t="str">
        <f t="shared" si="240"/>
        <v/>
      </c>
      <c r="H785" s="1" t="str">
        <f t="shared" si="241"/>
        <v/>
      </c>
      <c r="I785" s="1" t="str">
        <f t="shared" si="242"/>
        <v/>
      </c>
      <c r="J785" s="1" t="str">
        <f t="shared" si="243"/>
        <v/>
      </c>
      <c r="K785" s="1" t="str">
        <f t="shared" si="244"/>
        <v/>
      </c>
      <c r="L785" s="1" t="str">
        <f ca="1">IF(COUNTBLANK($AO785),IF(COUNTBLANK($D785),"",OFFSET(ChannelSetup!$E$6,0,$D785-1)),$AO785)</f>
        <v/>
      </c>
      <c r="M785" s="1" t="str">
        <f ca="1">IF(COUNTBLANK($AP785),IF(COUNTBLANK($D785),"",OFFSET(ChannelSetup!$E$7,0,$D785-1)),$AP785)</f>
        <v/>
      </c>
      <c r="N785" s="1" t="str">
        <f ca="1">IF(COUNTBLANK($D785),"",IF(COUNTBLANK($AI785),OFFSET(ChannelSetup!$E$4,0,$D785-1),$AI785))</f>
        <v/>
      </c>
      <c r="O785" s="1" t="str">
        <f t="shared" si="245"/>
        <v/>
      </c>
      <c r="Q785" s="32">
        <f t="shared" si="248"/>
        <v>6</v>
      </c>
      <c r="R785" s="32">
        <f t="shared" si="249"/>
        <v>4</v>
      </c>
      <c r="S785" s="32">
        <f t="shared" si="250"/>
        <v>4</v>
      </c>
      <c r="T785" s="32">
        <f t="shared" si="251"/>
        <v>2</v>
      </c>
      <c r="U785" s="32">
        <f t="shared" si="252"/>
        <v>2</v>
      </c>
      <c r="V785" s="32">
        <f t="shared" si="253"/>
        <v>2</v>
      </c>
      <c r="W785" s="32">
        <f t="shared" si="254"/>
        <v>2</v>
      </c>
      <c r="X785" s="32">
        <f t="shared" si="255"/>
        <v>2</v>
      </c>
      <c r="Y785" s="32">
        <f t="shared" si="256"/>
        <v>2</v>
      </c>
      <c r="Z785" s="32">
        <f t="shared" si="257"/>
        <v>2</v>
      </c>
      <c r="AA785" s="32">
        <f t="shared" si="258"/>
        <v>2</v>
      </c>
      <c r="AB785" s="32">
        <f t="shared" si="259"/>
        <v>2</v>
      </c>
      <c r="AD785" s="64"/>
      <c r="AE785" s="51"/>
      <c r="AF785" s="51"/>
      <c r="AG785" s="61"/>
      <c r="AH785" s="62"/>
      <c r="AI785" s="61"/>
      <c r="AJ785" s="62"/>
      <c r="AK785" s="61"/>
      <c r="AL785" s="62"/>
      <c r="AM785" s="60"/>
      <c r="AN785" s="60"/>
      <c r="AO785" s="60"/>
      <c r="AP785" s="60"/>
      <c r="AQ785" s="51"/>
      <c r="AR785" s="88">
        <f t="shared" ref="AR785" si="260">R784</f>
        <v>4</v>
      </c>
      <c r="AT785" s="39" t="str">
        <f t="shared" ref="AT785:AT848" si="261">IF(OR(ISNA(BI785),ISNA(BJ785)),"ERR","")</f>
        <v/>
      </c>
      <c r="AU785" s="49" t="str">
        <f t="shared" si="223"/>
        <v/>
      </c>
      <c r="AV785" s="41">
        <f t="shared" ca="1" si="232"/>
        <v>256</v>
      </c>
      <c r="AW785" s="40">
        <f t="shared" ca="1" si="226"/>
        <v>1</v>
      </c>
      <c r="AX785" s="41">
        <f t="shared" ref="AX785:AX848" ca="1" si="262">1200*LOG(AW785,2)</f>
        <v>0</v>
      </c>
      <c r="AY785" s="41">
        <f t="shared" ref="AY785:AY848" ca="1" si="263">MOD(AX785,1200)</f>
        <v>0</v>
      </c>
      <c r="AZ785" s="42">
        <f t="shared" ref="AZ785:AZ848" ca="1" si="264">AW785</f>
        <v>1</v>
      </c>
      <c r="BA785" s="47" t="str">
        <f t="shared" ref="BA785:BA848" si="265">LEFT(AU785,1)</f>
        <v/>
      </c>
      <c r="BB785" s="47" t="e">
        <f t="shared" ref="BB785:BB848" si="266">RIGHT(AU785,1)-4</f>
        <v>#VALUE!</v>
      </c>
      <c r="BC785" s="47">
        <f t="shared" si="233"/>
        <v>0</v>
      </c>
      <c r="BD785" s="47">
        <f t="shared" si="234"/>
        <v>0</v>
      </c>
      <c r="BE785" s="47" t="e">
        <f t="shared" si="235"/>
        <v>#VALUE!</v>
      </c>
      <c r="BF785" s="47" t="e">
        <f t="shared" si="236"/>
        <v>#VALUE!</v>
      </c>
      <c r="BG785" s="47" t="e">
        <f t="shared" si="237"/>
        <v>#VALUE!</v>
      </c>
      <c r="BH785" s="47" t="e">
        <f>MATCH($BA785,NoteCommaRef!$B$4:$B$10,0)</f>
        <v>#N/A</v>
      </c>
      <c r="BI785" s="47">
        <f>MATCH($BK785,NoteCommaRef!$H$4:$H$1000,0)</f>
        <v>11</v>
      </c>
      <c r="BJ785" s="47">
        <f>MATCH($BL785,NoteCommaRef!$H$4:$H$1000,0)</f>
        <v>11</v>
      </c>
      <c r="BK785" s="47">
        <f t="shared" si="227"/>
        <v>1</v>
      </c>
      <c r="BL785" s="47">
        <f t="shared" si="228"/>
        <v>1</v>
      </c>
      <c r="BM785" s="48">
        <f ca="1">IF(ISNA($BH785),1,OFFSET(NoteCommaRef!$E$3,$BH785,0))</f>
        <v>1</v>
      </c>
      <c r="BN785" s="48">
        <f t="shared" si="229"/>
        <v>1</v>
      </c>
      <c r="BO785" s="48">
        <f t="shared" si="230"/>
        <v>1</v>
      </c>
      <c r="BP785" s="48">
        <f t="shared" si="231"/>
        <v>1</v>
      </c>
      <c r="BQ785" s="48">
        <f ca="1">IF(ISNA($BI785),1,OFFSET(NoteCommaRef!$K$3,$BI785,0))</f>
        <v>1</v>
      </c>
      <c r="BR785" s="48">
        <f ca="1">IF(ISNA($BJ785),1,OFFSET(NoteCommaRef!$K$3,$BJ785,0))</f>
        <v>1</v>
      </c>
    </row>
    <row r="786" spans="3:70" x14ac:dyDescent="0.2">
      <c r="C786" s="1" t="str">
        <f t="shared" si="246"/>
        <v/>
      </c>
      <c r="D786" s="1" t="str">
        <f t="shared" si="247"/>
        <v/>
      </c>
      <c r="E786" s="1" t="str">
        <f t="shared" si="238"/>
        <v/>
      </c>
      <c r="F786" s="32" t="str">
        <f t="shared" si="239"/>
        <v/>
      </c>
      <c r="G786" s="1" t="str">
        <f t="shared" si="240"/>
        <v/>
      </c>
      <c r="H786" s="1" t="str">
        <f t="shared" si="241"/>
        <v/>
      </c>
      <c r="I786" s="1" t="str">
        <f t="shared" si="242"/>
        <v/>
      </c>
      <c r="J786" s="1" t="str">
        <f t="shared" si="243"/>
        <v/>
      </c>
      <c r="K786" s="1" t="str">
        <f t="shared" si="244"/>
        <v/>
      </c>
      <c r="L786" s="1" t="str">
        <f ca="1">IF(COUNTBLANK($AO786),IF(COUNTBLANK($D786),"",OFFSET(ChannelSetup!$E$6,0,$D786-1)),$AO786)</f>
        <v/>
      </c>
      <c r="M786" s="1" t="str">
        <f ca="1">IF(COUNTBLANK($AP786),IF(COUNTBLANK($D786),"",OFFSET(ChannelSetup!$E$7,0,$D786-1)),$AP786)</f>
        <v/>
      </c>
      <c r="N786" s="1" t="str">
        <f ca="1">IF(COUNTBLANK($D786),"",IF(COUNTBLANK($AI786),OFFSET(ChannelSetup!$E$4,0,$D786-1),$AI786))</f>
        <v/>
      </c>
      <c r="O786" s="1" t="str">
        <f t="shared" si="245"/>
        <v/>
      </c>
      <c r="Q786" s="32">
        <f t="shared" si="248"/>
        <v>6</v>
      </c>
      <c r="R786" s="32">
        <f t="shared" si="249"/>
        <v>4</v>
      </c>
      <c r="S786" s="32">
        <f t="shared" si="250"/>
        <v>4</v>
      </c>
      <c r="T786" s="32">
        <f t="shared" si="251"/>
        <v>2</v>
      </c>
      <c r="U786" s="32">
        <f t="shared" si="252"/>
        <v>2</v>
      </c>
      <c r="V786" s="32">
        <f t="shared" si="253"/>
        <v>2</v>
      </c>
      <c r="W786" s="32">
        <f t="shared" si="254"/>
        <v>2</v>
      </c>
      <c r="X786" s="32">
        <f t="shared" si="255"/>
        <v>2</v>
      </c>
      <c r="Y786" s="32">
        <f t="shared" si="256"/>
        <v>2</v>
      </c>
      <c r="Z786" s="32">
        <f t="shared" si="257"/>
        <v>2</v>
      </c>
      <c r="AA786" s="32">
        <f t="shared" si="258"/>
        <v>2</v>
      </c>
      <c r="AB786" s="32">
        <f t="shared" si="259"/>
        <v>2</v>
      </c>
      <c r="AD786" s="64"/>
      <c r="AE786" s="51"/>
      <c r="AF786" s="51"/>
      <c r="AG786" s="61"/>
      <c r="AH786" s="62"/>
      <c r="AI786" s="61"/>
      <c r="AJ786" s="62"/>
      <c r="AK786" s="61"/>
      <c r="AL786" s="62"/>
      <c r="AM786" s="60"/>
      <c r="AN786" s="60"/>
      <c r="AO786" s="60"/>
      <c r="AP786" s="60"/>
      <c r="AQ786" s="51"/>
      <c r="AR786" s="88">
        <f t="shared" ref="AR786" si="267">S784</f>
        <v>4</v>
      </c>
      <c r="AT786" s="39" t="str">
        <f t="shared" si="261"/>
        <v/>
      </c>
      <c r="AU786" s="49" t="str">
        <f t="shared" si="223"/>
        <v/>
      </c>
      <c r="AV786" s="41">
        <f t="shared" ca="1" si="232"/>
        <v>256</v>
      </c>
      <c r="AW786" s="40">
        <f t="shared" ca="1" si="226"/>
        <v>1</v>
      </c>
      <c r="AX786" s="41">
        <f t="shared" ca="1" si="262"/>
        <v>0</v>
      </c>
      <c r="AY786" s="41">
        <f t="shared" ca="1" si="263"/>
        <v>0</v>
      </c>
      <c r="AZ786" s="42">
        <f t="shared" ca="1" si="264"/>
        <v>1</v>
      </c>
      <c r="BA786" s="47" t="str">
        <f t="shared" si="265"/>
        <v/>
      </c>
      <c r="BB786" s="47" t="e">
        <f t="shared" si="266"/>
        <v>#VALUE!</v>
      </c>
      <c r="BC786" s="47">
        <f t="shared" si="233"/>
        <v>0</v>
      </c>
      <c r="BD786" s="47">
        <f t="shared" si="234"/>
        <v>0</v>
      </c>
      <c r="BE786" s="47" t="e">
        <f t="shared" si="235"/>
        <v>#VALUE!</v>
      </c>
      <c r="BF786" s="47" t="e">
        <f t="shared" si="236"/>
        <v>#VALUE!</v>
      </c>
      <c r="BG786" s="47" t="e">
        <f t="shared" si="237"/>
        <v>#VALUE!</v>
      </c>
      <c r="BH786" s="47" t="e">
        <f>MATCH($BA786,NoteCommaRef!$B$4:$B$10,0)</f>
        <v>#N/A</v>
      </c>
      <c r="BI786" s="47">
        <f>MATCH($BK786,NoteCommaRef!$H$4:$H$1000,0)</f>
        <v>11</v>
      </c>
      <c r="BJ786" s="47">
        <f>MATCH($BL786,NoteCommaRef!$H$4:$H$1000,0)</f>
        <v>11</v>
      </c>
      <c r="BK786" s="47">
        <f t="shared" si="227"/>
        <v>1</v>
      </c>
      <c r="BL786" s="47">
        <f t="shared" si="228"/>
        <v>1</v>
      </c>
      <c r="BM786" s="48">
        <f ca="1">IF(ISNA($BH786),1,OFFSET(NoteCommaRef!$E$3,$BH786,0))</f>
        <v>1</v>
      </c>
      <c r="BN786" s="48">
        <f t="shared" si="229"/>
        <v>1</v>
      </c>
      <c r="BO786" s="48">
        <f t="shared" si="230"/>
        <v>1</v>
      </c>
      <c r="BP786" s="48">
        <f t="shared" si="231"/>
        <v>1</v>
      </c>
      <c r="BQ786" s="48">
        <f ca="1">IF(ISNA($BI786),1,OFFSET(NoteCommaRef!$K$3,$BI786,0))</f>
        <v>1</v>
      </c>
      <c r="BR786" s="48">
        <f ca="1">IF(ISNA($BJ786),1,OFFSET(NoteCommaRef!$K$3,$BJ786,0))</f>
        <v>1</v>
      </c>
    </row>
    <row r="787" spans="3:70" x14ac:dyDescent="0.2">
      <c r="C787" s="1" t="str">
        <f t="shared" si="246"/>
        <v/>
      </c>
      <c r="D787" s="1" t="str">
        <f t="shared" si="247"/>
        <v/>
      </c>
      <c r="E787" s="1" t="str">
        <f t="shared" si="238"/>
        <v/>
      </c>
      <c r="F787" s="32" t="str">
        <f t="shared" si="239"/>
        <v/>
      </c>
      <c r="G787" s="1" t="str">
        <f t="shared" si="240"/>
        <v/>
      </c>
      <c r="H787" s="1" t="str">
        <f t="shared" si="241"/>
        <v/>
      </c>
      <c r="I787" s="1" t="str">
        <f t="shared" si="242"/>
        <v/>
      </c>
      <c r="J787" s="1" t="str">
        <f t="shared" si="243"/>
        <v/>
      </c>
      <c r="K787" s="1" t="str">
        <f t="shared" si="244"/>
        <v/>
      </c>
      <c r="L787" s="1" t="str">
        <f ca="1">IF(COUNTBLANK($AO787),IF(COUNTBLANK($D787),"",OFFSET(ChannelSetup!$E$6,0,$D787-1)),$AO787)</f>
        <v/>
      </c>
      <c r="M787" s="1" t="str">
        <f ca="1">IF(COUNTBLANK($AP787),IF(COUNTBLANK($D787),"",OFFSET(ChannelSetup!$E$7,0,$D787-1)),$AP787)</f>
        <v/>
      </c>
      <c r="N787" s="1" t="str">
        <f ca="1">IF(COUNTBLANK($D787),"",IF(COUNTBLANK($AI787),OFFSET(ChannelSetup!$E$4,0,$D787-1),$AI787))</f>
        <v/>
      </c>
      <c r="O787" s="1" t="str">
        <f t="shared" si="245"/>
        <v/>
      </c>
      <c r="Q787" s="32">
        <f t="shared" si="248"/>
        <v>6</v>
      </c>
      <c r="R787" s="32">
        <f t="shared" si="249"/>
        <v>4</v>
      </c>
      <c r="S787" s="32">
        <f t="shared" si="250"/>
        <v>4</v>
      </c>
      <c r="T787" s="32">
        <f t="shared" si="251"/>
        <v>2</v>
      </c>
      <c r="U787" s="32">
        <f t="shared" si="252"/>
        <v>2</v>
      </c>
      <c r="V787" s="32">
        <f t="shared" si="253"/>
        <v>2</v>
      </c>
      <c r="W787" s="32">
        <f t="shared" si="254"/>
        <v>2</v>
      </c>
      <c r="X787" s="32">
        <f t="shared" si="255"/>
        <v>2</v>
      </c>
      <c r="Y787" s="32">
        <f t="shared" si="256"/>
        <v>2</v>
      </c>
      <c r="Z787" s="32">
        <f t="shared" si="257"/>
        <v>2</v>
      </c>
      <c r="AA787" s="32">
        <f t="shared" si="258"/>
        <v>2</v>
      </c>
      <c r="AB787" s="32">
        <f t="shared" si="259"/>
        <v>2</v>
      </c>
      <c r="AD787" s="64"/>
      <c r="AE787" s="51"/>
      <c r="AF787" s="51"/>
      <c r="AG787" s="61"/>
      <c r="AH787" s="62"/>
      <c r="AI787" s="61"/>
      <c r="AJ787" s="62"/>
      <c r="AK787" s="61"/>
      <c r="AL787" s="62"/>
      <c r="AM787" s="60"/>
      <c r="AN787" s="60"/>
      <c r="AO787" s="60"/>
      <c r="AP787" s="60"/>
      <c r="AQ787" s="51"/>
      <c r="AT787" s="39" t="str">
        <f t="shared" si="261"/>
        <v/>
      </c>
      <c r="AU787" s="49" t="str">
        <f t="shared" si="223"/>
        <v/>
      </c>
      <c r="AV787" s="41">
        <f t="shared" ca="1" si="232"/>
        <v>256</v>
      </c>
      <c r="AW787" s="40">
        <f t="shared" ca="1" si="226"/>
        <v>1</v>
      </c>
      <c r="AX787" s="41">
        <f t="shared" ca="1" si="262"/>
        <v>0</v>
      </c>
      <c r="AY787" s="41">
        <f t="shared" ca="1" si="263"/>
        <v>0</v>
      </c>
      <c r="AZ787" s="42">
        <f t="shared" ca="1" si="264"/>
        <v>1</v>
      </c>
      <c r="BA787" s="47" t="str">
        <f t="shared" si="265"/>
        <v/>
      </c>
      <c r="BB787" s="47" t="e">
        <f t="shared" si="266"/>
        <v>#VALUE!</v>
      </c>
      <c r="BC787" s="47">
        <f t="shared" si="233"/>
        <v>0</v>
      </c>
      <c r="BD787" s="47">
        <f t="shared" si="234"/>
        <v>0</v>
      </c>
      <c r="BE787" s="47" t="e">
        <f t="shared" si="235"/>
        <v>#VALUE!</v>
      </c>
      <c r="BF787" s="47" t="e">
        <f t="shared" si="236"/>
        <v>#VALUE!</v>
      </c>
      <c r="BG787" s="47" t="e">
        <f t="shared" si="237"/>
        <v>#VALUE!</v>
      </c>
      <c r="BH787" s="47" t="e">
        <f>MATCH($BA787,NoteCommaRef!$B$4:$B$10,0)</f>
        <v>#N/A</v>
      </c>
      <c r="BI787" s="47">
        <f>MATCH($BK787,NoteCommaRef!$H$4:$H$1000,0)</f>
        <v>11</v>
      </c>
      <c r="BJ787" s="47">
        <f>MATCH($BL787,NoteCommaRef!$H$4:$H$1000,0)</f>
        <v>11</v>
      </c>
      <c r="BK787" s="47">
        <f t="shared" si="227"/>
        <v>1</v>
      </c>
      <c r="BL787" s="47">
        <f t="shared" si="228"/>
        <v>1</v>
      </c>
      <c r="BM787" s="48">
        <f ca="1">IF(ISNA($BH787),1,OFFSET(NoteCommaRef!$E$3,$BH787,0))</f>
        <v>1</v>
      </c>
      <c r="BN787" s="48">
        <f t="shared" si="229"/>
        <v>1</v>
      </c>
      <c r="BO787" s="48">
        <f t="shared" si="230"/>
        <v>1</v>
      </c>
      <c r="BP787" s="48">
        <f t="shared" si="231"/>
        <v>1</v>
      </c>
      <c r="BQ787" s="48">
        <f ca="1">IF(ISNA($BI787),1,OFFSET(NoteCommaRef!$K$3,$BI787,0))</f>
        <v>1</v>
      </c>
      <c r="BR787" s="48">
        <f ca="1">IF(ISNA($BJ787),1,OFFSET(NoteCommaRef!$K$3,$BJ787,0))</f>
        <v>1</v>
      </c>
    </row>
    <row r="788" spans="3:70" x14ac:dyDescent="0.2">
      <c r="C788" s="1" t="str">
        <f t="shared" si="246"/>
        <v/>
      </c>
      <c r="D788" s="1" t="str">
        <f t="shared" si="247"/>
        <v/>
      </c>
      <c r="E788" s="1" t="str">
        <f t="shared" si="238"/>
        <v/>
      </c>
      <c r="F788" s="32" t="str">
        <f t="shared" si="239"/>
        <v/>
      </c>
      <c r="G788" s="1" t="str">
        <f t="shared" si="240"/>
        <v/>
      </c>
      <c r="H788" s="1" t="str">
        <f t="shared" si="241"/>
        <v/>
      </c>
      <c r="I788" s="1" t="str">
        <f t="shared" si="242"/>
        <v/>
      </c>
      <c r="J788" s="1" t="str">
        <f t="shared" si="243"/>
        <v/>
      </c>
      <c r="K788" s="1" t="str">
        <f t="shared" si="244"/>
        <v/>
      </c>
      <c r="L788" s="1" t="str">
        <f ca="1">IF(COUNTBLANK($AO788),IF(COUNTBLANK($D788),"",OFFSET(ChannelSetup!$E$6,0,$D788-1)),$AO788)</f>
        <v/>
      </c>
      <c r="M788" s="1" t="str">
        <f ca="1">IF(COUNTBLANK($AP788),IF(COUNTBLANK($D788),"",OFFSET(ChannelSetup!$E$7,0,$D788-1)),$AP788)</f>
        <v/>
      </c>
      <c r="N788" s="1" t="str">
        <f ca="1">IF(COUNTBLANK($D788),"",IF(COUNTBLANK($AI788),OFFSET(ChannelSetup!$E$4,0,$D788-1),$AI788))</f>
        <v/>
      </c>
      <c r="O788" s="1" t="str">
        <f t="shared" si="245"/>
        <v/>
      </c>
      <c r="Q788" s="32">
        <f t="shared" si="248"/>
        <v>6</v>
      </c>
      <c r="R788" s="32">
        <f t="shared" si="249"/>
        <v>4</v>
      </c>
      <c r="S788" s="32">
        <f t="shared" si="250"/>
        <v>4</v>
      </c>
      <c r="T788" s="32">
        <f t="shared" si="251"/>
        <v>2</v>
      </c>
      <c r="U788" s="32">
        <f t="shared" si="252"/>
        <v>2</v>
      </c>
      <c r="V788" s="32">
        <f t="shared" si="253"/>
        <v>2</v>
      </c>
      <c r="W788" s="32">
        <f t="shared" si="254"/>
        <v>2</v>
      </c>
      <c r="X788" s="32">
        <f t="shared" si="255"/>
        <v>2</v>
      </c>
      <c r="Y788" s="32">
        <f t="shared" si="256"/>
        <v>2</v>
      </c>
      <c r="Z788" s="32">
        <f t="shared" si="257"/>
        <v>2</v>
      </c>
      <c r="AA788" s="32">
        <f t="shared" si="258"/>
        <v>2</v>
      </c>
      <c r="AB788" s="32">
        <f t="shared" si="259"/>
        <v>2</v>
      </c>
      <c r="AD788" s="64"/>
      <c r="AE788" s="51"/>
      <c r="AF788" s="51"/>
      <c r="AG788" s="61"/>
      <c r="AH788" s="62"/>
      <c r="AI788" s="61"/>
      <c r="AJ788" s="62"/>
      <c r="AK788" s="61"/>
      <c r="AL788" s="62"/>
      <c r="AM788" s="60"/>
      <c r="AN788" s="60"/>
      <c r="AO788" s="60"/>
      <c r="AP788" s="60"/>
      <c r="AQ788" s="51"/>
      <c r="AR788" s="95" t="str">
        <f t="shared" ref="AR788" si="268">IF(COUNTBLANK(AG788),"",IF(AG788="x","",60*AV788/AV$605))</f>
        <v/>
      </c>
      <c r="AT788" s="39" t="str">
        <f t="shared" si="261"/>
        <v/>
      </c>
      <c r="AU788" s="49" t="str">
        <f t="shared" ref="AU788:AU851" si="269">""&amp;AG788</f>
        <v/>
      </c>
      <c r="AV788" s="41">
        <f t="shared" ca="1" si="232"/>
        <v>256</v>
      </c>
      <c r="AW788" s="40">
        <f t="shared" ca="1" si="226"/>
        <v>1</v>
      </c>
      <c r="AX788" s="41">
        <f t="shared" ca="1" si="262"/>
        <v>0</v>
      </c>
      <c r="AY788" s="41">
        <f t="shared" ca="1" si="263"/>
        <v>0</v>
      </c>
      <c r="AZ788" s="42">
        <f t="shared" ca="1" si="264"/>
        <v>1</v>
      </c>
      <c r="BA788" s="47" t="str">
        <f t="shared" si="265"/>
        <v/>
      </c>
      <c r="BB788" s="47" t="e">
        <f t="shared" si="266"/>
        <v>#VALUE!</v>
      </c>
      <c r="BC788" s="47">
        <f t="shared" si="233"/>
        <v>0</v>
      </c>
      <c r="BD788" s="47">
        <f t="shared" si="234"/>
        <v>0</v>
      </c>
      <c r="BE788" s="47" t="e">
        <f t="shared" si="235"/>
        <v>#VALUE!</v>
      </c>
      <c r="BF788" s="47" t="e">
        <f t="shared" si="236"/>
        <v>#VALUE!</v>
      </c>
      <c r="BG788" s="47" t="e">
        <f t="shared" si="237"/>
        <v>#VALUE!</v>
      </c>
      <c r="BH788" s="47" t="e">
        <f>MATCH($BA788,NoteCommaRef!$B$4:$B$10,0)</f>
        <v>#N/A</v>
      </c>
      <c r="BI788" s="47">
        <f>MATCH($BK788,NoteCommaRef!$H$4:$H$1000,0)</f>
        <v>11</v>
      </c>
      <c r="BJ788" s="47">
        <f>MATCH($BL788,NoteCommaRef!$H$4:$H$1000,0)</f>
        <v>11</v>
      </c>
      <c r="BK788" s="47">
        <f t="shared" si="227"/>
        <v>1</v>
      </c>
      <c r="BL788" s="47">
        <f t="shared" si="228"/>
        <v>1</v>
      </c>
      <c r="BM788" s="48">
        <f ca="1">IF(ISNA($BH788),1,OFFSET(NoteCommaRef!$E$3,$BH788,0))</f>
        <v>1</v>
      </c>
      <c r="BN788" s="48">
        <f t="shared" si="229"/>
        <v>1</v>
      </c>
      <c r="BO788" s="48">
        <f t="shared" si="230"/>
        <v>1</v>
      </c>
      <c r="BP788" s="48">
        <f t="shared" si="231"/>
        <v>1</v>
      </c>
      <c r="BQ788" s="48">
        <f ca="1">IF(ISNA($BI788),1,OFFSET(NoteCommaRef!$K$3,$BI788,0))</f>
        <v>1</v>
      </c>
      <c r="BR788" s="48">
        <f ca="1">IF(ISNA($BJ788),1,OFFSET(NoteCommaRef!$K$3,$BJ788,0))</f>
        <v>1</v>
      </c>
    </row>
    <row r="789" spans="3:70" x14ac:dyDescent="0.2">
      <c r="C789" s="1" t="str">
        <f t="shared" si="246"/>
        <v/>
      </c>
      <c r="D789" s="1" t="str">
        <f t="shared" si="247"/>
        <v/>
      </c>
      <c r="E789" s="1" t="str">
        <f t="shared" si="238"/>
        <v/>
      </c>
      <c r="F789" s="32" t="str">
        <f t="shared" si="239"/>
        <v/>
      </c>
      <c r="G789" s="1" t="str">
        <f t="shared" si="240"/>
        <v/>
      </c>
      <c r="H789" s="1" t="str">
        <f t="shared" si="241"/>
        <v/>
      </c>
      <c r="I789" s="1" t="str">
        <f t="shared" si="242"/>
        <v/>
      </c>
      <c r="J789" s="1" t="str">
        <f t="shared" si="243"/>
        <v/>
      </c>
      <c r="K789" s="1" t="str">
        <f t="shared" si="244"/>
        <v/>
      </c>
      <c r="L789" s="1" t="str">
        <f ca="1">IF(COUNTBLANK($AO789),IF(COUNTBLANK($D789),"",OFFSET(ChannelSetup!$E$6,0,$D789-1)),$AO789)</f>
        <v/>
      </c>
      <c r="M789" s="1" t="str">
        <f ca="1">IF(COUNTBLANK($AP789),IF(COUNTBLANK($D789),"",OFFSET(ChannelSetup!$E$7,0,$D789-1)),$AP789)</f>
        <v/>
      </c>
      <c r="N789" s="1" t="str">
        <f ca="1">IF(COUNTBLANK($D789),"",IF(COUNTBLANK($AI789),OFFSET(ChannelSetup!$E$4,0,$D789-1),$AI789))</f>
        <v/>
      </c>
      <c r="O789" s="1" t="str">
        <f t="shared" si="245"/>
        <v/>
      </c>
      <c r="Q789" s="32">
        <f t="shared" si="248"/>
        <v>6</v>
      </c>
      <c r="R789" s="32">
        <f t="shared" si="249"/>
        <v>4</v>
      </c>
      <c r="S789" s="32">
        <f t="shared" si="250"/>
        <v>4</v>
      </c>
      <c r="T789" s="32">
        <f t="shared" si="251"/>
        <v>2</v>
      </c>
      <c r="U789" s="32">
        <f t="shared" si="252"/>
        <v>2</v>
      </c>
      <c r="V789" s="32">
        <f t="shared" si="253"/>
        <v>2</v>
      </c>
      <c r="W789" s="32">
        <f t="shared" si="254"/>
        <v>2</v>
      </c>
      <c r="X789" s="32">
        <f t="shared" si="255"/>
        <v>2</v>
      </c>
      <c r="Y789" s="32">
        <f t="shared" si="256"/>
        <v>2</v>
      </c>
      <c r="Z789" s="32">
        <f t="shared" si="257"/>
        <v>2</v>
      </c>
      <c r="AA789" s="32">
        <f t="shared" si="258"/>
        <v>2</v>
      </c>
      <c r="AB789" s="32">
        <f t="shared" si="259"/>
        <v>2</v>
      </c>
      <c r="AD789" s="64"/>
      <c r="AE789" s="51"/>
      <c r="AF789" s="51"/>
      <c r="AG789" s="61"/>
      <c r="AH789" s="62"/>
      <c r="AI789" s="61"/>
      <c r="AJ789" s="62"/>
      <c r="AK789" s="61"/>
      <c r="AL789" s="62"/>
      <c r="AM789" s="60"/>
      <c r="AN789" s="60"/>
      <c r="AO789" s="60"/>
      <c r="AP789" s="60"/>
      <c r="AQ789" s="51"/>
      <c r="AT789" s="39" t="str">
        <f t="shared" si="261"/>
        <v/>
      </c>
      <c r="AU789" s="49" t="str">
        <f t="shared" si="269"/>
        <v/>
      </c>
      <c r="AV789" s="41">
        <f t="shared" ca="1" si="232"/>
        <v>256</v>
      </c>
      <c r="AW789" s="40">
        <f t="shared" ca="1" si="226"/>
        <v>1</v>
      </c>
      <c r="AX789" s="41">
        <f t="shared" ca="1" si="262"/>
        <v>0</v>
      </c>
      <c r="AY789" s="41">
        <f t="shared" ca="1" si="263"/>
        <v>0</v>
      </c>
      <c r="AZ789" s="42">
        <f t="shared" ca="1" si="264"/>
        <v>1</v>
      </c>
      <c r="BA789" s="47" t="str">
        <f t="shared" si="265"/>
        <v/>
      </c>
      <c r="BB789" s="47" t="e">
        <f t="shared" si="266"/>
        <v>#VALUE!</v>
      </c>
      <c r="BC789" s="47">
        <f t="shared" si="233"/>
        <v>0</v>
      </c>
      <c r="BD789" s="47">
        <f t="shared" si="234"/>
        <v>0</v>
      </c>
      <c r="BE789" s="47" t="e">
        <f t="shared" si="235"/>
        <v>#VALUE!</v>
      </c>
      <c r="BF789" s="47" t="e">
        <f t="shared" si="236"/>
        <v>#VALUE!</v>
      </c>
      <c r="BG789" s="47" t="e">
        <f t="shared" si="237"/>
        <v>#VALUE!</v>
      </c>
      <c r="BH789" s="47" t="e">
        <f>MATCH($BA789,NoteCommaRef!$B$4:$B$10,0)</f>
        <v>#N/A</v>
      </c>
      <c r="BI789" s="47">
        <f>MATCH($BK789,NoteCommaRef!$H$4:$H$1000,0)</f>
        <v>11</v>
      </c>
      <c r="BJ789" s="47">
        <f>MATCH($BL789,NoteCommaRef!$H$4:$H$1000,0)</f>
        <v>11</v>
      </c>
      <c r="BK789" s="47">
        <f t="shared" si="227"/>
        <v>1</v>
      </c>
      <c r="BL789" s="47">
        <f t="shared" si="228"/>
        <v>1</v>
      </c>
      <c r="BM789" s="48">
        <f ca="1">IF(ISNA($BH789),1,OFFSET(NoteCommaRef!$E$3,$BH789,0))</f>
        <v>1</v>
      </c>
      <c r="BN789" s="48">
        <f t="shared" si="229"/>
        <v>1</v>
      </c>
      <c r="BO789" s="48">
        <f t="shared" si="230"/>
        <v>1</v>
      </c>
      <c r="BP789" s="48">
        <f t="shared" si="231"/>
        <v>1</v>
      </c>
      <c r="BQ789" s="48">
        <f ca="1">IF(ISNA($BI789),1,OFFSET(NoteCommaRef!$K$3,$BI789,0))</f>
        <v>1</v>
      </c>
      <c r="BR789" s="48">
        <f ca="1">IF(ISNA($BJ789),1,OFFSET(NoteCommaRef!$K$3,$BJ789,0))</f>
        <v>1</v>
      </c>
    </row>
    <row r="790" spans="3:70" x14ac:dyDescent="0.2">
      <c r="C790" s="1" t="str">
        <f t="shared" si="246"/>
        <v/>
      </c>
      <c r="D790" s="1" t="str">
        <f t="shared" si="247"/>
        <v/>
      </c>
      <c r="E790" s="1" t="str">
        <f t="shared" si="238"/>
        <v/>
      </c>
      <c r="F790" s="32" t="str">
        <f t="shared" si="239"/>
        <v/>
      </c>
      <c r="G790" s="1" t="str">
        <f t="shared" si="240"/>
        <v/>
      </c>
      <c r="H790" s="1" t="str">
        <f t="shared" si="241"/>
        <v/>
      </c>
      <c r="I790" s="1" t="str">
        <f t="shared" si="242"/>
        <v/>
      </c>
      <c r="J790" s="1" t="str">
        <f t="shared" si="243"/>
        <v/>
      </c>
      <c r="K790" s="1" t="str">
        <f t="shared" si="244"/>
        <v/>
      </c>
      <c r="L790" s="1" t="str">
        <f ca="1">IF(COUNTBLANK($AO790),IF(COUNTBLANK($D790),"",OFFSET(ChannelSetup!$E$6,0,$D790-1)),$AO790)</f>
        <v/>
      </c>
      <c r="M790" s="1" t="str">
        <f ca="1">IF(COUNTBLANK($AP790),IF(COUNTBLANK($D790),"",OFFSET(ChannelSetup!$E$7,0,$D790-1)),$AP790)</f>
        <v/>
      </c>
      <c r="N790" s="1" t="str">
        <f ca="1">IF(COUNTBLANK($D790),"",IF(COUNTBLANK($AI790),OFFSET(ChannelSetup!$E$4,0,$D790-1),$AI790))</f>
        <v/>
      </c>
      <c r="O790" s="1" t="str">
        <f t="shared" si="245"/>
        <v/>
      </c>
      <c r="Q790" s="32">
        <f t="shared" si="248"/>
        <v>6</v>
      </c>
      <c r="R790" s="32">
        <f t="shared" si="249"/>
        <v>4</v>
      </c>
      <c r="S790" s="32">
        <f t="shared" si="250"/>
        <v>4</v>
      </c>
      <c r="T790" s="32">
        <f t="shared" si="251"/>
        <v>2</v>
      </c>
      <c r="U790" s="32">
        <f t="shared" si="252"/>
        <v>2</v>
      </c>
      <c r="V790" s="32">
        <f t="shared" si="253"/>
        <v>2</v>
      </c>
      <c r="W790" s="32">
        <f t="shared" si="254"/>
        <v>2</v>
      </c>
      <c r="X790" s="32">
        <f t="shared" si="255"/>
        <v>2</v>
      </c>
      <c r="Y790" s="32">
        <f t="shared" si="256"/>
        <v>2</v>
      </c>
      <c r="Z790" s="32">
        <f t="shared" si="257"/>
        <v>2</v>
      </c>
      <c r="AA790" s="32">
        <f t="shared" si="258"/>
        <v>2</v>
      </c>
      <c r="AB790" s="32">
        <f t="shared" si="259"/>
        <v>2</v>
      </c>
      <c r="AD790" s="64"/>
      <c r="AE790" s="51"/>
      <c r="AF790" s="51"/>
      <c r="AG790" s="61"/>
      <c r="AH790" s="62"/>
      <c r="AI790" s="61"/>
      <c r="AJ790" s="62"/>
      <c r="AK790" s="61"/>
      <c r="AL790" s="62"/>
      <c r="AM790" s="60"/>
      <c r="AN790" s="60"/>
      <c r="AO790" s="60"/>
      <c r="AP790" s="60"/>
      <c r="AQ790" s="51"/>
      <c r="AT790" s="39" t="str">
        <f t="shared" si="261"/>
        <v/>
      </c>
      <c r="AU790" s="49" t="str">
        <f t="shared" si="269"/>
        <v/>
      </c>
      <c r="AV790" s="41">
        <f t="shared" ca="1" si="232"/>
        <v>256</v>
      </c>
      <c r="AW790" s="40">
        <f t="shared" ca="1" si="226"/>
        <v>1</v>
      </c>
      <c r="AX790" s="41">
        <f t="shared" ca="1" si="262"/>
        <v>0</v>
      </c>
      <c r="AY790" s="41">
        <f t="shared" ca="1" si="263"/>
        <v>0</v>
      </c>
      <c r="AZ790" s="42">
        <f t="shared" ca="1" si="264"/>
        <v>1</v>
      </c>
      <c r="BA790" s="47" t="str">
        <f t="shared" si="265"/>
        <v/>
      </c>
      <c r="BB790" s="47" t="e">
        <f t="shared" si="266"/>
        <v>#VALUE!</v>
      </c>
      <c r="BC790" s="47">
        <f t="shared" si="233"/>
        <v>0</v>
      </c>
      <c r="BD790" s="47">
        <f t="shared" si="234"/>
        <v>0</v>
      </c>
      <c r="BE790" s="47" t="e">
        <f t="shared" si="235"/>
        <v>#VALUE!</v>
      </c>
      <c r="BF790" s="47" t="e">
        <f t="shared" si="236"/>
        <v>#VALUE!</v>
      </c>
      <c r="BG790" s="47" t="e">
        <f t="shared" si="237"/>
        <v>#VALUE!</v>
      </c>
      <c r="BH790" s="47" t="e">
        <f>MATCH($BA790,NoteCommaRef!$B$4:$B$10,0)</f>
        <v>#N/A</v>
      </c>
      <c r="BI790" s="47">
        <f>MATCH($BK790,NoteCommaRef!$H$4:$H$1000,0)</f>
        <v>11</v>
      </c>
      <c r="BJ790" s="47">
        <f>MATCH($BL790,NoteCommaRef!$H$4:$H$1000,0)</f>
        <v>11</v>
      </c>
      <c r="BK790" s="47">
        <f t="shared" si="227"/>
        <v>1</v>
      </c>
      <c r="BL790" s="47">
        <f t="shared" si="228"/>
        <v>1</v>
      </c>
      <c r="BM790" s="48">
        <f ca="1">IF(ISNA($BH790),1,OFFSET(NoteCommaRef!$E$3,$BH790,0))</f>
        <v>1</v>
      </c>
      <c r="BN790" s="48">
        <f t="shared" si="229"/>
        <v>1</v>
      </c>
      <c r="BO790" s="48">
        <f t="shared" si="230"/>
        <v>1</v>
      </c>
      <c r="BP790" s="48">
        <f t="shared" si="231"/>
        <v>1</v>
      </c>
      <c r="BQ790" s="48">
        <f ca="1">IF(ISNA($BI790),1,OFFSET(NoteCommaRef!$K$3,$BI790,0))</f>
        <v>1</v>
      </c>
      <c r="BR790" s="48">
        <f ca="1">IF(ISNA($BJ790),1,OFFSET(NoteCommaRef!$K$3,$BJ790,0))</f>
        <v>1</v>
      </c>
    </row>
    <row r="791" spans="3:70" x14ac:dyDescent="0.2">
      <c r="C791" s="1" t="str">
        <f t="shared" si="246"/>
        <v/>
      </c>
      <c r="D791" s="1" t="str">
        <f t="shared" si="247"/>
        <v/>
      </c>
      <c r="E791" s="1" t="str">
        <f t="shared" si="238"/>
        <v/>
      </c>
      <c r="F791" s="32" t="str">
        <f t="shared" si="239"/>
        <v/>
      </c>
      <c r="G791" s="1" t="str">
        <f t="shared" si="240"/>
        <v/>
      </c>
      <c r="H791" s="1" t="str">
        <f t="shared" si="241"/>
        <v/>
      </c>
      <c r="I791" s="1" t="str">
        <f t="shared" si="242"/>
        <v/>
      </c>
      <c r="J791" s="1" t="str">
        <f t="shared" si="243"/>
        <v/>
      </c>
      <c r="K791" s="1" t="str">
        <f t="shared" si="244"/>
        <v/>
      </c>
      <c r="L791" s="1" t="str">
        <f ca="1">IF(COUNTBLANK($AO791),IF(COUNTBLANK($D791),"",OFFSET(ChannelSetup!$E$6,0,$D791-1)),$AO791)</f>
        <v/>
      </c>
      <c r="M791" s="1" t="str">
        <f ca="1">IF(COUNTBLANK($AP791),IF(COUNTBLANK($D791),"",OFFSET(ChannelSetup!$E$7,0,$D791-1)),$AP791)</f>
        <v/>
      </c>
      <c r="N791" s="1" t="str">
        <f ca="1">IF(COUNTBLANK($D791),"",IF(COUNTBLANK($AI791),OFFSET(ChannelSetup!$E$4,0,$D791-1),$AI791))</f>
        <v/>
      </c>
      <c r="O791" s="1" t="str">
        <f t="shared" si="245"/>
        <v/>
      </c>
      <c r="Q791" s="32">
        <f t="shared" si="248"/>
        <v>6</v>
      </c>
      <c r="R791" s="32">
        <f t="shared" si="249"/>
        <v>4</v>
      </c>
      <c r="S791" s="32">
        <f t="shared" si="250"/>
        <v>4</v>
      </c>
      <c r="T791" s="32">
        <f t="shared" si="251"/>
        <v>2</v>
      </c>
      <c r="U791" s="32">
        <f t="shared" si="252"/>
        <v>2</v>
      </c>
      <c r="V791" s="32">
        <f t="shared" si="253"/>
        <v>2</v>
      </c>
      <c r="W791" s="32">
        <f t="shared" si="254"/>
        <v>2</v>
      </c>
      <c r="X791" s="32">
        <f t="shared" si="255"/>
        <v>2</v>
      </c>
      <c r="Y791" s="32">
        <f t="shared" si="256"/>
        <v>2</v>
      </c>
      <c r="Z791" s="32">
        <f t="shared" si="257"/>
        <v>2</v>
      </c>
      <c r="AA791" s="32">
        <f t="shared" si="258"/>
        <v>2</v>
      </c>
      <c r="AB791" s="32">
        <f t="shared" si="259"/>
        <v>2</v>
      </c>
      <c r="AD791" s="64"/>
      <c r="AE791" s="51"/>
      <c r="AF791" s="51"/>
      <c r="AG791" s="61"/>
      <c r="AH791" s="62"/>
      <c r="AI791" s="61"/>
      <c r="AJ791" s="62"/>
      <c r="AK791" s="61"/>
      <c r="AL791" s="62"/>
      <c r="AM791" s="60"/>
      <c r="AN791" s="60"/>
      <c r="AO791" s="60"/>
      <c r="AP791" s="60"/>
      <c r="AQ791" s="51"/>
      <c r="AT791" s="39" t="str">
        <f t="shared" si="261"/>
        <v/>
      </c>
      <c r="AU791" s="49" t="str">
        <f t="shared" si="269"/>
        <v/>
      </c>
      <c r="AV791" s="41">
        <f t="shared" ca="1" si="232"/>
        <v>256</v>
      </c>
      <c r="AW791" s="40">
        <f t="shared" ca="1" si="226"/>
        <v>1</v>
      </c>
      <c r="AX791" s="41">
        <f t="shared" ca="1" si="262"/>
        <v>0</v>
      </c>
      <c r="AY791" s="41">
        <f t="shared" ca="1" si="263"/>
        <v>0</v>
      </c>
      <c r="AZ791" s="42">
        <f t="shared" ca="1" si="264"/>
        <v>1</v>
      </c>
      <c r="BA791" s="47" t="str">
        <f t="shared" si="265"/>
        <v/>
      </c>
      <c r="BB791" s="47" t="e">
        <f t="shared" si="266"/>
        <v>#VALUE!</v>
      </c>
      <c r="BC791" s="47">
        <f t="shared" si="233"/>
        <v>0</v>
      </c>
      <c r="BD791" s="47">
        <f t="shared" si="234"/>
        <v>0</v>
      </c>
      <c r="BE791" s="47" t="e">
        <f t="shared" si="235"/>
        <v>#VALUE!</v>
      </c>
      <c r="BF791" s="47" t="e">
        <f t="shared" si="236"/>
        <v>#VALUE!</v>
      </c>
      <c r="BG791" s="47" t="e">
        <f t="shared" si="237"/>
        <v>#VALUE!</v>
      </c>
      <c r="BH791" s="47" t="e">
        <f>MATCH($BA791,NoteCommaRef!$B$4:$B$10,0)</f>
        <v>#N/A</v>
      </c>
      <c r="BI791" s="47">
        <f>MATCH($BK791,NoteCommaRef!$H$4:$H$1000,0)</f>
        <v>11</v>
      </c>
      <c r="BJ791" s="47">
        <f>MATCH($BL791,NoteCommaRef!$H$4:$H$1000,0)</f>
        <v>11</v>
      </c>
      <c r="BK791" s="47">
        <f t="shared" si="227"/>
        <v>1</v>
      </c>
      <c r="BL791" s="47">
        <f t="shared" si="228"/>
        <v>1</v>
      </c>
      <c r="BM791" s="48">
        <f ca="1">IF(ISNA($BH791),1,OFFSET(NoteCommaRef!$E$3,$BH791,0))</f>
        <v>1</v>
      </c>
      <c r="BN791" s="48">
        <f t="shared" si="229"/>
        <v>1</v>
      </c>
      <c r="BO791" s="48">
        <f t="shared" si="230"/>
        <v>1</v>
      </c>
      <c r="BP791" s="48">
        <f t="shared" si="231"/>
        <v>1</v>
      </c>
      <c r="BQ791" s="48">
        <f ca="1">IF(ISNA($BI791),1,OFFSET(NoteCommaRef!$K$3,$BI791,0))</f>
        <v>1</v>
      </c>
      <c r="BR791" s="48">
        <f ca="1">IF(ISNA($BJ791),1,OFFSET(NoteCommaRef!$K$3,$BJ791,0))</f>
        <v>1</v>
      </c>
    </row>
    <row r="792" spans="3:70" x14ac:dyDescent="0.2">
      <c r="C792" s="1" t="str">
        <f t="shared" si="246"/>
        <v/>
      </c>
      <c r="D792" s="1" t="str">
        <f t="shared" si="247"/>
        <v/>
      </c>
      <c r="E792" s="1" t="str">
        <f t="shared" si="238"/>
        <v/>
      </c>
      <c r="F792" s="32" t="str">
        <f t="shared" si="239"/>
        <v/>
      </c>
      <c r="G792" s="1" t="str">
        <f t="shared" si="240"/>
        <v/>
      </c>
      <c r="H792" s="1" t="str">
        <f t="shared" si="241"/>
        <v/>
      </c>
      <c r="I792" s="1" t="str">
        <f t="shared" si="242"/>
        <v/>
      </c>
      <c r="J792" s="1" t="str">
        <f t="shared" si="243"/>
        <v/>
      </c>
      <c r="K792" s="1" t="str">
        <f t="shared" si="244"/>
        <v/>
      </c>
      <c r="L792" s="1" t="str">
        <f ca="1">IF(COUNTBLANK($AO792),IF(COUNTBLANK($D792),"",OFFSET(ChannelSetup!$E$6,0,$D792-1)),$AO792)</f>
        <v/>
      </c>
      <c r="M792" s="1" t="str">
        <f ca="1">IF(COUNTBLANK($AP792),IF(COUNTBLANK($D792),"",OFFSET(ChannelSetup!$E$7,0,$D792-1)),$AP792)</f>
        <v/>
      </c>
      <c r="N792" s="1" t="str">
        <f ca="1">IF(COUNTBLANK($D792),"",IF(COUNTBLANK($AI792),OFFSET(ChannelSetup!$E$4,0,$D792-1),$AI792))</f>
        <v/>
      </c>
      <c r="O792" s="1" t="str">
        <f t="shared" si="245"/>
        <v/>
      </c>
      <c r="Q792" s="32">
        <f t="shared" si="248"/>
        <v>6</v>
      </c>
      <c r="R792" s="32">
        <f t="shared" si="249"/>
        <v>4</v>
      </c>
      <c r="S792" s="32">
        <f t="shared" si="250"/>
        <v>4</v>
      </c>
      <c r="T792" s="32">
        <f t="shared" si="251"/>
        <v>2</v>
      </c>
      <c r="U792" s="32">
        <f t="shared" si="252"/>
        <v>2</v>
      </c>
      <c r="V792" s="32">
        <f t="shared" si="253"/>
        <v>2</v>
      </c>
      <c r="W792" s="32">
        <f t="shared" si="254"/>
        <v>2</v>
      </c>
      <c r="X792" s="32">
        <f t="shared" si="255"/>
        <v>2</v>
      </c>
      <c r="Y792" s="32">
        <f t="shared" si="256"/>
        <v>2</v>
      </c>
      <c r="Z792" s="32">
        <f t="shared" si="257"/>
        <v>2</v>
      </c>
      <c r="AA792" s="32">
        <f t="shared" si="258"/>
        <v>2</v>
      </c>
      <c r="AB792" s="32">
        <f t="shared" si="259"/>
        <v>2</v>
      </c>
      <c r="AD792" s="64"/>
      <c r="AE792" s="51"/>
      <c r="AF792" s="51"/>
      <c r="AG792" s="61"/>
      <c r="AH792" s="62"/>
      <c r="AI792" s="61"/>
      <c r="AJ792" s="62"/>
      <c r="AK792" s="61"/>
      <c r="AL792" s="62"/>
      <c r="AM792" s="60"/>
      <c r="AN792" s="60"/>
      <c r="AO792" s="60"/>
      <c r="AP792" s="60"/>
      <c r="AQ792" s="51"/>
      <c r="AT792" s="39" t="str">
        <f t="shared" si="261"/>
        <v/>
      </c>
      <c r="AU792" s="49" t="str">
        <f t="shared" si="269"/>
        <v/>
      </c>
      <c r="AV792" s="41">
        <f t="shared" ca="1" si="232"/>
        <v>256</v>
      </c>
      <c r="AW792" s="40">
        <f t="shared" ca="1" si="226"/>
        <v>1</v>
      </c>
      <c r="AX792" s="41">
        <f t="shared" ca="1" si="262"/>
        <v>0</v>
      </c>
      <c r="AY792" s="41">
        <f t="shared" ca="1" si="263"/>
        <v>0</v>
      </c>
      <c r="AZ792" s="42">
        <f t="shared" ca="1" si="264"/>
        <v>1</v>
      </c>
      <c r="BA792" s="47" t="str">
        <f t="shared" si="265"/>
        <v/>
      </c>
      <c r="BB792" s="47" t="e">
        <f t="shared" si="266"/>
        <v>#VALUE!</v>
      </c>
      <c r="BC792" s="47">
        <f t="shared" si="233"/>
        <v>0</v>
      </c>
      <c r="BD792" s="47">
        <f t="shared" si="234"/>
        <v>0</v>
      </c>
      <c r="BE792" s="47" t="e">
        <f t="shared" si="235"/>
        <v>#VALUE!</v>
      </c>
      <c r="BF792" s="47" t="e">
        <f t="shared" si="236"/>
        <v>#VALUE!</v>
      </c>
      <c r="BG792" s="47" t="e">
        <f t="shared" si="237"/>
        <v>#VALUE!</v>
      </c>
      <c r="BH792" s="47" t="e">
        <f>MATCH($BA792,NoteCommaRef!$B$4:$B$10,0)</f>
        <v>#N/A</v>
      </c>
      <c r="BI792" s="47">
        <f>MATCH($BK792,NoteCommaRef!$H$4:$H$1000,0)</f>
        <v>11</v>
      </c>
      <c r="BJ792" s="47">
        <f>MATCH($BL792,NoteCommaRef!$H$4:$H$1000,0)</f>
        <v>11</v>
      </c>
      <c r="BK792" s="47">
        <f t="shared" si="227"/>
        <v>1</v>
      </c>
      <c r="BL792" s="47">
        <f t="shared" si="228"/>
        <v>1</v>
      </c>
      <c r="BM792" s="48">
        <f ca="1">IF(ISNA($BH792),1,OFFSET(NoteCommaRef!$E$3,$BH792,0))</f>
        <v>1</v>
      </c>
      <c r="BN792" s="48">
        <f t="shared" si="229"/>
        <v>1</v>
      </c>
      <c r="BO792" s="48">
        <f t="shared" si="230"/>
        <v>1</v>
      </c>
      <c r="BP792" s="48">
        <f t="shared" si="231"/>
        <v>1</v>
      </c>
      <c r="BQ792" s="48">
        <f ca="1">IF(ISNA($BI792),1,OFFSET(NoteCommaRef!$K$3,$BI792,0))</f>
        <v>1</v>
      </c>
      <c r="BR792" s="48">
        <f ca="1">IF(ISNA($BJ792),1,OFFSET(NoteCommaRef!$K$3,$BJ792,0))</f>
        <v>1</v>
      </c>
    </row>
    <row r="793" spans="3:70" x14ac:dyDescent="0.2">
      <c r="C793" s="1" t="str">
        <f t="shared" si="246"/>
        <v/>
      </c>
      <c r="D793" s="1" t="str">
        <f t="shared" si="247"/>
        <v/>
      </c>
      <c r="E793" s="1" t="str">
        <f t="shared" si="238"/>
        <v/>
      </c>
      <c r="F793" s="32" t="str">
        <f t="shared" si="239"/>
        <v/>
      </c>
      <c r="G793" s="1" t="str">
        <f t="shared" si="240"/>
        <v/>
      </c>
      <c r="H793" s="1" t="str">
        <f t="shared" si="241"/>
        <v/>
      </c>
      <c r="I793" s="1" t="str">
        <f t="shared" si="242"/>
        <v/>
      </c>
      <c r="J793" s="1" t="str">
        <f t="shared" si="243"/>
        <v/>
      </c>
      <c r="K793" s="1" t="str">
        <f t="shared" si="244"/>
        <v/>
      </c>
      <c r="L793" s="1" t="str">
        <f ca="1">IF(COUNTBLANK($AO793),IF(COUNTBLANK($D793),"",OFFSET(ChannelSetup!$E$6,0,$D793-1)),$AO793)</f>
        <v/>
      </c>
      <c r="M793" s="1" t="str">
        <f ca="1">IF(COUNTBLANK($AP793),IF(COUNTBLANK($D793),"",OFFSET(ChannelSetup!$E$7,0,$D793-1)),$AP793)</f>
        <v/>
      </c>
      <c r="N793" s="1" t="str">
        <f ca="1">IF(COUNTBLANK($D793),"",IF(COUNTBLANK($AI793),OFFSET(ChannelSetup!$E$4,0,$D793-1),$AI793))</f>
        <v/>
      </c>
      <c r="O793" s="1" t="str">
        <f t="shared" si="245"/>
        <v/>
      </c>
      <c r="Q793" s="32">
        <f t="shared" si="248"/>
        <v>6</v>
      </c>
      <c r="R793" s="32">
        <f t="shared" si="249"/>
        <v>4</v>
      </c>
      <c r="S793" s="32">
        <f t="shared" si="250"/>
        <v>4</v>
      </c>
      <c r="T793" s="32">
        <f t="shared" si="251"/>
        <v>2</v>
      </c>
      <c r="U793" s="32">
        <f t="shared" si="252"/>
        <v>2</v>
      </c>
      <c r="V793" s="32">
        <f t="shared" si="253"/>
        <v>2</v>
      </c>
      <c r="W793" s="32">
        <f t="shared" si="254"/>
        <v>2</v>
      </c>
      <c r="X793" s="32">
        <f t="shared" si="255"/>
        <v>2</v>
      </c>
      <c r="Y793" s="32">
        <f t="shared" si="256"/>
        <v>2</v>
      </c>
      <c r="Z793" s="32">
        <f t="shared" si="257"/>
        <v>2</v>
      </c>
      <c r="AA793" s="32">
        <f t="shared" si="258"/>
        <v>2</v>
      </c>
      <c r="AB793" s="32">
        <f t="shared" si="259"/>
        <v>2</v>
      </c>
      <c r="AD793" s="64"/>
      <c r="AE793" s="51"/>
      <c r="AF793" s="51"/>
      <c r="AG793" s="61"/>
      <c r="AH793" s="62"/>
      <c r="AI793" s="61"/>
      <c r="AJ793" s="62"/>
      <c r="AK793" s="61"/>
      <c r="AL793" s="62"/>
      <c r="AM793" s="60"/>
      <c r="AN793" s="60"/>
      <c r="AO793" s="60"/>
      <c r="AP793" s="60"/>
      <c r="AQ793" s="51"/>
      <c r="AT793" s="39" t="str">
        <f t="shared" si="261"/>
        <v/>
      </c>
      <c r="AU793" s="49" t="str">
        <f t="shared" si="269"/>
        <v/>
      </c>
      <c r="AV793" s="41">
        <f t="shared" ca="1" si="232"/>
        <v>256</v>
      </c>
      <c r="AW793" s="40">
        <f t="shared" ca="1" si="226"/>
        <v>1</v>
      </c>
      <c r="AX793" s="41">
        <f t="shared" ca="1" si="262"/>
        <v>0</v>
      </c>
      <c r="AY793" s="41">
        <f t="shared" ca="1" si="263"/>
        <v>0</v>
      </c>
      <c r="AZ793" s="42">
        <f t="shared" ca="1" si="264"/>
        <v>1</v>
      </c>
      <c r="BA793" s="47" t="str">
        <f t="shared" si="265"/>
        <v/>
      </c>
      <c r="BB793" s="47" t="e">
        <f t="shared" si="266"/>
        <v>#VALUE!</v>
      </c>
      <c r="BC793" s="47">
        <f t="shared" si="233"/>
        <v>0</v>
      </c>
      <c r="BD793" s="47">
        <f t="shared" si="234"/>
        <v>0</v>
      </c>
      <c r="BE793" s="47" t="e">
        <f t="shared" si="235"/>
        <v>#VALUE!</v>
      </c>
      <c r="BF793" s="47" t="e">
        <f t="shared" si="236"/>
        <v>#VALUE!</v>
      </c>
      <c r="BG793" s="47" t="e">
        <f t="shared" si="237"/>
        <v>#VALUE!</v>
      </c>
      <c r="BH793" s="47" t="e">
        <f>MATCH($BA793,NoteCommaRef!$B$4:$B$10,0)</f>
        <v>#N/A</v>
      </c>
      <c r="BI793" s="47">
        <f>MATCH($BK793,NoteCommaRef!$H$4:$H$1000,0)</f>
        <v>11</v>
      </c>
      <c r="BJ793" s="47">
        <f>MATCH($BL793,NoteCommaRef!$H$4:$H$1000,0)</f>
        <v>11</v>
      </c>
      <c r="BK793" s="47">
        <f t="shared" si="227"/>
        <v>1</v>
      </c>
      <c r="BL793" s="47">
        <f t="shared" si="228"/>
        <v>1</v>
      </c>
      <c r="BM793" s="48">
        <f ca="1">IF(ISNA($BH793),1,OFFSET(NoteCommaRef!$E$3,$BH793,0))</f>
        <v>1</v>
      </c>
      <c r="BN793" s="48">
        <f t="shared" si="229"/>
        <v>1</v>
      </c>
      <c r="BO793" s="48">
        <f t="shared" si="230"/>
        <v>1</v>
      </c>
      <c r="BP793" s="48">
        <f t="shared" si="231"/>
        <v>1</v>
      </c>
      <c r="BQ793" s="48">
        <f ca="1">IF(ISNA($BI793),1,OFFSET(NoteCommaRef!$K$3,$BI793,0))</f>
        <v>1</v>
      </c>
      <c r="BR793" s="48">
        <f ca="1">IF(ISNA($BJ793),1,OFFSET(NoteCommaRef!$K$3,$BJ793,0))</f>
        <v>1</v>
      </c>
    </row>
    <row r="794" spans="3:70" x14ac:dyDescent="0.2">
      <c r="C794" s="1" t="str">
        <f t="shared" si="246"/>
        <v/>
      </c>
      <c r="D794" s="1" t="str">
        <f t="shared" si="247"/>
        <v/>
      </c>
      <c r="E794" s="1" t="str">
        <f t="shared" si="238"/>
        <v/>
      </c>
      <c r="F794" s="32" t="str">
        <f t="shared" si="239"/>
        <v/>
      </c>
      <c r="G794" s="1" t="str">
        <f t="shared" si="240"/>
        <v/>
      </c>
      <c r="H794" s="1" t="str">
        <f t="shared" si="241"/>
        <v/>
      </c>
      <c r="I794" s="1" t="str">
        <f t="shared" si="242"/>
        <v/>
      </c>
      <c r="J794" s="1" t="str">
        <f t="shared" si="243"/>
        <v/>
      </c>
      <c r="K794" s="1" t="str">
        <f t="shared" si="244"/>
        <v/>
      </c>
      <c r="L794" s="1" t="str">
        <f ca="1">IF(COUNTBLANK($AO794),IF(COUNTBLANK($D794),"",OFFSET(ChannelSetup!$E$6,0,$D794-1)),$AO794)</f>
        <v/>
      </c>
      <c r="M794" s="1" t="str">
        <f ca="1">IF(COUNTBLANK($AP794),IF(COUNTBLANK($D794),"",OFFSET(ChannelSetup!$E$7,0,$D794-1)),$AP794)</f>
        <v/>
      </c>
      <c r="N794" s="1" t="str">
        <f ca="1">IF(COUNTBLANK($D794),"",IF(COUNTBLANK($AI794),OFFSET(ChannelSetup!$E$4,0,$D794-1),$AI794))</f>
        <v/>
      </c>
      <c r="O794" s="1" t="str">
        <f t="shared" si="245"/>
        <v/>
      </c>
      <c r="Q794" s="32">
        <f t="shared" si="248"/>
        <v>6</v>
      </c>
      <c r="R794" s="32">
        <f t="shared" si="249"/>
        <v>4</v>
      </c>
      <c r="S794" s="32">
        <f t="shared" si="250"/>
        <v>4</v>
      </c>
      <c r="T794" s="32">
        <f t="shared" si="251"/>
        <v>2</v>
      </c>
      <c r="U794" s="32">
        <f t="shared" si="252"/>
        <v>2</v>
      </c>
      <c r="V794" s="32">
        <f t="shared" si="253"/>
        <v>2</v>
      </c>
      <c r="W794" s="32">
        <f t="shared" si="254"/>
        <v>2</v>
      </c>
      <c r="X794" s="32">
        <f t="shared" si="255"/>
        <v>2</v>
      </c>
      <c r="Y794" s="32">
        <f t="shared" si="256"/>
        <v>2</v>
      </c>
      <c r="Z794" s="32">
        <f t="shared" si="257"/>
        <v>2</v>
      </c>
      <c r="AA794" s="32">
        <f t="shared" si="258"/>
        <v>2</v>
      </c>
      <c r="AB794" s="32">
        <f t="shared" si="259"/>
        <v>2</v>
      </c>
      <c r="AD794" s="64"/>
      <c r="AE794" s="51"/>
      <c r="AF794" s="51"/>
      <c r="AG794" s="61"/>
      <c r="AH794" s="62"/>
      <c r="AI794" s="61"/>
      <c r="AJ794" s="62"/>
      <c r="AK794" s="61"/>
      <c r="AL794" s="62"/>
      <c r="AM794" s="60"/>
      <c r="AN794" s="60"/>
      <c r="AO794" s="60"/>
      <c r="AP794" s="60"/>
      <c r="AQ794" s="51"/>
      <c r="AT794" s="39" t="str">
        <f t="shared" si="261"/>
        <v/>
      </c>
      <c r="AU794" s="49" t="str">
        <f t="shared" si="269"/>
        <v/>
      </c>
      <c r="AV794" s="41">
        <f t="shared" ca="1" si="232"/>
        <v>256</v>
      </c>
      <c r="AW794" s="40">
        <f t="shared" ca="1" si="226"/>
        <v>1</v>
      </c>
      <c r="AX794" s="41">
        <f t="shared" ca="1" si="262"/>
        <v>0</v>
      </c>
      <c r="AY794" s="41">
        <f t="shared" ca="1" si="263"/>
        <v>0</v>
      </c>
      <c r="AZ794" s="42">
        <f t="shared" ca="1" si="264"/>
        <v>1</v>
      </c>
      <c r="BA794" s="47" t="str">
        <f t="shared" si="265"/>
        <v/>
      </c>
      <c r="BB794" s="47" t="e">
        <f t="shared" si="266"/>
        <v>#VALUE!</v>
      </c>
      <c r="BC794" s="47">
        <f t="shared" si="233"/>
        <v>0</v>
      </c>
      <c r="BD794" s="47">
        <f t="shared" si="234"/>
        <v>0</v>
      </c>
      <c r="BE794" s="47" t="e">
        <f t="shared" si="235"/>
        <v>#VALUE!</v>
      </c>
      <c r="BF794" s="47" t="e">
        <f t="shared" si="236"/>
        <v>#VALUE!</v>
      </c>
      <c r="BG794" s="47" t="e">
        <f t="shared" si="237"/>
        <v>#VALUE!</v>
      </c>
      <c r="BH794" s="47" t="e">
        <f>MATCH($BA794,NoteCommaRef!$B$4:$B$10,0)</f>
        <v>#N/A</v>
      </c>
      <c r="BI794" s="47">
        <f>MATCH($BK794,NoteCommaRef!$H$4:$H$1000,0)</f>
        <v>11</v>
      </c>
      <c r="BJ794" s="47">
        <f>MATCH($BL794,NoteCommaRef!$H$4:$H$1000,0)</f>
        <v>11</v>
      </c>
      <c r="BK794" s="47">
        <f t="shared" si="227"/>
        <v>1</v>
      </c>
      <c r="BL794" s="47">
        <f t="shared" si="228"/>
        <v>1</v>
      </c>
      <c r="BM794" s="48">
        <f ca="1">IF(ISNA($BH794),1,OFFSET(NoteCommaRef!$E$3,$BH794,0))</f>
        <v>1</v>
      </c>
      <c r="BN794" s="48">
        <f t="shared" si="229"/>
        <v>1</v>
      </c>
      <c r="BO794" s="48">
        <f t="shared" si="230"/>
        <v>1</v>
      </c>
      <c r="BP794" s="48">
        <f t="shared" si="231"/>
        <v>1</v>
      </c>
      <c r="BQ794" s="48">
        <f ca="1">IF(ISNA($BI794),1,OFFSET(NoteCommaRef!$K$3,$BI794,0))</f>
        <v>1</v>
      </c>
      <c r="BR794" s="48">
        <f ca="1">IF(ISNA($BJ794),1,OFFSET(NoteCommaRef!$K$3,$BJ794,0))</f>
        <v>1</v>
      </c>
    </row>
    <row r="795" spans="3:70" x14ac:dyDescent="0.2">
      <c r="C795" s="1" t="str">
        <f t="shared" si="246"/>
        <v/>
      </c>
      <c r="D795" s="1" t="str">
        <f t="shared" si="247"/>
        <v/>
      </c>
      <c r="E795" s="1" t="str">
        <f t="shared" si="238"/>
        <v/>
      </c>
      <c r="F795" s="32" t="str">
        <f t="shared" si="239"/>
        <v/>
      </c>
      <c r="G795" s="1" t="str">
        <f t="shared" si="240"/>
        <v/>
      </c>
      <c r="H795" s="1" t="str">
        <f t="shared" si="241"/>
        <v/>
      </c>
      <c r="I795" s="1" t="str">
        <f t="shared" si="242"/>
        <v/>
      </c>
      <c r="J795" s="1" t="str">
        <f t="shared" si="243"/>
        <v/>
      </c>
      <c r="K795" s="1" t="str">
        <f t="shared" si="244"/>
        <v/>
      </c>
      <c r="L795" s="1" t="str">
        <f ca="1">IF(COUNTBLANK($AO795),IF(COUNTBLANK($D795),"",OFFSET(ChannelSetup!$E$6,0,$D795-1)),$AO795)</f>
        <v/>
      </c>
      <c r="M795" s="1" t="str">
        <f ca="1">IF(COUNTBLANK($AP795),IF(COUNTBLANK($D795),"",OFFSET(ChannelSetup!$E$7,0,$D795-1)),$AP795)</f>
        <v/>
      </c>
      <c r="N795" s="1" t="str">
        <f ca="1">IF(COUNTBLANK($D795),"",IF(COUNTBLANK($AI795),OFFSET(ChannelSetup!$E$4,0,$D795-1),$AI795))</f>
        <v/>
      </c>
      <c r="O795" s="1" t="str">
        <f t="shared" si="245"/>
        <v/>
      </c>
      <c r="Q795" s="32">
        <f t="shared" si="248"/>
        <v>6</v>
      </c>
      <c r="R795" s="32">
        <f t="shared" si="249"/>
        <v>4</v>
      </c>
      <c r="S795" s="32">
        <f t="shared" si="250"/>
        <v>4</v>
      </c>
      <c r="T795" s="32">
        <f t="shared" si="251"/>
        <v>2</v>
      </c>
      <c r="U795" s="32">
        <f t="shared" si="252"/>
        <v>2</v>
      </c>
      <c r="V795" s="32">
        <f t="shared" si="253"/>
        <v>2</v>
      </c>
      <c r="W795" s="32">
        <f t="shared" si="254"/>
        <v>2</v>
      </c>
      <c r="X795" s="32">
        <f t="shared" si="255"/>
        <v>2</v>
      </c>
      <c r="Y795" s="32">
        <f t="shared" si="256"/>
        <v>2</v>
      </c>
      <c r="Z795" s="32">
        <f t="shared" si="257"/>
        <v>2</v>
      </c>
      <c r="AA795" s="32">
        <f t="shared" si="258"/>
        <v>2</v>
      </c>
      <c r="AB795" s="32">
        <f t="shared" si="259"/>
        <v>2</v>
      </c>
      <c r="AD795" s="64"/>
      <c r="AE795" s="51"/>
      <c r="AF795" s="51"/>
      <c r="AG795" s="61"/>
      <c r="AH795" s="62"/>
      <c r="AI795" s="61"/>
      <c r="AJ795" s="62"/>
      <c r="AK795" s="61"/>
      <c r="AL795" s="62"/>
      <c r="AM795" s="60"/>
      <c r="AN795" s="60"/>
      <c r="AO795" s="60"/>
      <c r="AP795" s="60"/>
      <c r="AQ795" s="51"/>
      <c r="AT795" s="39" t="str">
        <f t="shared" si="261"/>
        <v/>
      </c>
      <c r="AU795" s="49" t="str">
        <f t="shared" si="269"/>
        <v/>
      </c>
      <c r="AV795" s="41">
        <f t="shared" ca="1" si="232"/>
        <v>256</v>
      </c>
      <c r="AW795" s="40">
        <f t="shared" ca="1" si="226"/>
        <v>1</v>
      </c>
      <c r="AX795" s="41">
        <f t="shared" ca="1" si="262"/>
        <v>0</v>
      </c>
      <c r="AY795" s="41">
        <f t="shared" ca="1" si="263"/>
        <v>0</v>
      </c>
      <c r="AZ795" s="42">
        <f t="shared" ca="1" si="264"/>
        <v>1</v>
      </c>
      <c r="BA795" s="47" t="str">
        <f t="shared" si="265"/>
        <v/>
      </c>
      <c r="BB795" s="47" t="e">
        <f t="shared" si="266"/>
        <v>#VALUE!</v>
      </c>
      <c r="BC795" s="47">
        <f t="shared" si="233"/>
        <v>0</v>
      </c>
      <c r="BD795" s="47">
        <f t="shared" si="234"/>
        <v>0</v>
      </c>
      <c r="BE795" s="47" t="e">
        <f t="shared" si="235"/>
        <v>#VALUE!</v>
      </c>
      <c r="BF795" s="47" t="e">
        <f t="shared" si="236"/>
        <v>#VALUE!</v>
      </c>
      <c r="BG795" s="47" t="e">
        <f t="shared" si="237"/>
        <v>#VALUE!</v>
      </c>
      <c r="BH795" s="47" t="e">
        <f>MATCH($BA795,NoteCommaRef!$B$4:$B$10,0)</f>
        <v>#N/A</v>
      </c>
      <c r="BI795" s="47">
        <f>MATCH($BK795,NoteCommaRef!$H$4:$H$1000,0)</f>
        <v>11</v>
      </c>
      <c r="BJ795" s="47">
        <f>MATCH($BL795,NoteCommaRef!$H$4:$H$1000,0)</f>
        <v>11</v>
      </c>
      <c r="BK795" s="47">
        <f t="shared" si="227"/>
        <v>1</v>
      </c>
      <c r="BL795" s="47">
        <f t="shared" si="228"/>
        <v>1</v>
      </c>
      <c r="BM795" s="48">
        <f ca="1">IF(ISNA($BH795),1,OFFSET(NoteCommaRef!$E$3,$BH795,0))</f>
        <v>1</v>
      </c>
      <c r="BN795" s="48">
        <f t="shared" si="229"/>
        <v>1</v>
      </c>
      <c r="BO795" s="48">
        <f t="shared" si="230"/>
        <v>1</v>
      </c>
      <c r="BP795" s="48">
        <f t="shared" si="231"/>
        <v>1</v>
      </c>
      <c r="BQ795" s="48">
        <f ca="1">IF(ISNA($BI795),1,OFFSET(NoteCommaRef!$K$3,$BI795,0))</f>
        <v>1</v>
      </c>
      <c r="BR795" s="48">
        <f ca="1">IF(ISNA($BJ795),1,OFFSET(NoteCommaRef!$K$3,$BJ795,0))</f>
        <v>1</v>
      </c>
    </row>
    <row r="796" spans="3:70" x14ac:dyDescent="0.2">
      <c r="C796" s="1" t="str">
        <f t="shared" si="246"/>
        <v/>
      </c>
      <c r="D796" s="1" t="str">
        <f t="shared" si="247"/>
        <v/>
      </c>
      <c r="E796" s="1" t="str">
        <f t="shared" si="238"/>
        <v/>
      </c>
      <c r="F796" s="32" t="str">
        <f t="shared" si="239"/>
        <v/>
      </c>
      <c r="G796" s="1" t="str">
        <f t="shared" si="240"/>
        <v/>
      </c>
      <c r="H796" s="1" t="str">
        <f t="shared" si="241"/>
        <v/>
      </c>
      <c r="I796" s="1" t="str">
        <f t="shared" si="242"/>
        <v/>
      </c>
      <c r="J796" s="1" t="str">
        <f t="shared" si="243"/>
        <v/>
      </c>
      <c r="K796" s="1" t="str">
        <f t="shared" si="244"/>
        <v/>
      </c>
      <c r="L796" s="1" t="str">
        <f ca="1">IF(COUNTBLANK($AO796),IF(COUNTBLANK($D796),"",OFFSET(ChannelSetup!$E$6,0,$D796-1)),$AO796)</f>
        <v/>
      </c>
      <c r="M796" s="1" t="str">
        <f ca="1">IF(COUNTBLANK($AP796),IF(COUNTBLANK($D796),"",OFFSET(ChannelSetup!$E$7,0,$D796-1)),$AP796)</f>
        <v/>
      </c>
      <c r="N796" s="1" t="str">
        <f ca="1">IF(COUNTBLANK($D796),"",IF(COUNTBLANK($AI796),OFFSET(ChannelSetup!$E$4,0,$D796-1),$AI796))</f>
        <v/>
      </c>
      <c r="O796" s="1" t="str">
        <f t="shared" si="245"/>
        <v/>
      </c>
      <c r="Q796" s="32">
        <f t="shared" si="248"/>
        <v>6</v>
      </c>
      <c r="R796" s="32">
        <f t="shared" si="249"/>
        <v>4</v>
      </c>
      <c r="S796" s="32">
        <f t="shared" si="250"/>
        <v>4</v>
      </c>
      <c r="T796" s="32">
        <f t="shared" si="251"/>
        <v>2</v>
      </c>
      <c r="U796" s="32">
        <f t="shared" si="252"/>
        <v>2</v>
      </c>
      <c r="V796" s="32">
        <f t="shared" si="253"/>
        <v>2</v>
      </c>
      <c r="W796" s="32">
        <f t="shared" si="254"/>
        <v>2</v>
      </c>
      <c r="X796" s="32">
        <f t="shared" si="255"/>
        <v>2</v>
      </c>
      <c r="Y796" s="32">
        <f t="shared" si="256"/>
        <v>2</v>
      </c>
      <c r="Z796" s="32">
        <f t="shared" si="257"/>
        <v>2</v>
      </c>
      <c r="AA796" s="32">
        <f t="shared" si="258"/>
        <v>2</v>
      </c>
      <c r="AB796" s="32">
        <f t="shared" si="259"/>
        <v>2</v>
      </c>
      <c r="AD796" s="64"/>
      <c r="AE796" s="51"/>
      <c r="AF796" s="51"/>
      <c r="AG796" s="61"/>
      <c r="AH796" s="62"/>
      <c r="AI796" s="61"/>
      <c r="AJ796" s="62"/>
      <c r="AK796" s="61"/>
      <c r="AL796" s="62"/>
      <c r="AM796" s="60"/>
      <c r="AN796" s="60"/>
      <c r="AO796" s="60"/>
      <c r="AP796" s="60"/>
      <c r="AQ796" s="51"/>
      <c r="AT796" s="39" t="str">
        <f t="shared" si="261"/>
        <v/>
      </c>
      <c r="AU796" s="49" t="str">
        <f t="shared" si="269"/>
        <v/>
      </c>
      <c r="AV796" s="41">
        <f t="shared" ca="1" si="232"/>
        <v>256</v>
      </c>
      <c r="AW796" s="40">
        <f t="shared" ca="1" si="226"/>
        <v>1</v>
      </c>
      <c r="AX796" s="41">
        <f t="shared" ca="1" si="262"/>
        <v>0</v>
      </c>
      <c r="AY796" s="41">
        <f t="shared" ca="1" si="263"/>
        <v>0</v>
      </c>
      <c r="AZ796" s="42">
        <f t="shared" ca="1" si="264"/>
        <v>1</v>
      </c>
      <c r="BA796" s="47" t="str">
        <f t="shared" si="265"/>
        <v/>
      </c>
      <c r="BB796" s="47" t="e">
        <f t="shared" si="266"/>
        <v>#VALUE!</v>
      </c>
      <c r="BC796" s="47">
        <f t="shared" si="233"/>
        <v>0</v>
      </c>
      <c r="BD796" s="47">
        <f t="shared" si="234"/>
        <v>0</v>
      </c>
      <c r="BE796" s="47" t="e">
        <f t="shared" si="235"/>
        <v>#VALUE!</v>
      </c>
      <c r="BF796" s="47" t="e">
        <f t="shared" si="236"/>
        <v>#VALUE!</v>
      </c>
      <c r="BG796" s="47" t="e">
        <f t="shared" si="237"/>
        <v>#VALUE!</v>
      </c>
      <c r="BH796" s="47" t="e">
        <f>MATCH($BA796,NoteCommaRef!$B$4:$B$10,0)</f>
        <v>#N/A</v>
      </c>
      <c r="BI796" s="47">
        <f>MATCH($BK796,NoteCommaRef!$H$4:$H$1000,0)</f>
        <v>11</v>
      </c>
      <c r="BJ796" s="47">
        <f>MATCH($BL796,NoteCommaRef!$H$4:$H$1000,0)</f>
        <v>11</v>
      </c>
      <c r="BK796" s="47">
        <f t="shared" si="227"/>
        <v>1</v>
      </c>
      <c r="BL796" s="47">
        <f t="shared" si="228"/>
        <v>1</v>
      </c>
      <c r="BM796" s="48">
        <f ca="1">IF(ISNA($BH796),1,OFFSET(NoteCommaRef!$E$3,$BH796,0))</f>
        <v>1</v>
      </c>
      <c r="BN796" s="48">
        <f t="shared" si="229"/>
        <v>1</v>
      </c>
      <c r="BO796" s="48">
        <f t="shared" si="230"/>
        <v>1</v>
      </c>
      <c r="BP796" s="48">
        <f t="shared" si="231"/>
        <v>1</v>
      </c>
      <c r="BQ796" s="48">
        <f ca="1">IF(ISNA($BI796),1,OFFSET(NoteCommaRef!$K$3,$BI796,0))</f>
        <v>1</v>
      </c>
      <c r="BR796" s="48">
        <f ca="1">IF(ISNA($BJ796),1,OFFSET(NoteCommaRef!$K$3,$BJ796,0))</f>
        <v>1</v>
      </c>
    </row>
    <row r="797" spans="3:70" x14ac:dyDescent="0.2">
      <c r="C797" s="1" t="str">
        <f t="shared" si="246"/>
        <v/>
      </c>
      <c r="D797" s="1" t="str">
        <f t="shared" si="247"/>
        <v/>
      </c>
      <c r="E797" s="1" t="str">
        <f t="shared" si="238"/>
        <v/>
      </c>
      <c r="F797" s="32" t="str">
        <f t="shared" si="239"/>
        <v/>
      </c>
      <c r="G797" s="1" t="str">
        <f t="shared" si="240"/>
        <v/>
      </c>
      <c r="H797" s="1" t="str">
        <f t="shared" si="241"/>
        <v/>
      </c>
      <c r="I797" s="1" t="str">
        <f t="shared" si="242"/>
        <v/>
      </c>
      <c r="J797" s="1" t="str">
        <f t="shared" si="243"/>
        <v/>
      </c>
      <c r="K797" s="1" t="str">
        <f t="shared" si="244"/>
        <v/>
      </c>
      <c r="L797" s="1" t="str">
        <f ca="1">IF(COUNTBLANK($AO797),IF(COUNTBLANK($D797),"",OFFSET(ChannelSetup!$E$6,0,$D797-1)),$AO797)</f>
        <v/>
      </c>
      <c r="M797" s="1" t="str">
        <f ca="1">IF(COUNTBLANK($AP797),IF(COUNTBLANK($D797),"",OFFSET(ChannelSetup!$E$7,0,$D797-1)),$AP797)</f>
        <v/>
      </c>
      <c r="N797" s="1" t="str">
        <f ca="1">IF(COUNTBLANK($D797),"",IF(COUNTBLANK($AI797),OFFSET(ChannelSetup!$E$4,0,$D797-1),$AI797))</f>
        <v/>
      </c>
      <c r="O797" s="1" t="str">
        <f t="shared" si="245"/>
        <v/>
      </c>
      <c r="Q797" s="32">
        <f t="shared" si="248"/>
        <v>6</v>
      </c>
      <c r="R797" s="32">
        <f t="shared" si="249"/>
        <v>4</v>
      </c>
      <c r="S797" s="32">
        <f t="shared" si="250"/>
        <v>4</v>
      </c>
      <c r="T797" s="32">
        <f t="shared" si="251"/>
        <v>2</v>
      </c>
      <c r="U797" s="32">
        <f t="shared" si="252"/>
        <v>2</v>
      </c>
      <c r="V797" s="32">
        <f t="shared" si="253"/>
        <v>2</v>
      </c>
      <c r="W797" s="32">
        <f t="shared" si="254"/>
        <v>2</v>
      </c>
      <c r="X797" s="32">
        <f t="shared" si="255"/>
        <v>2</v>
      </c>
      <c r="Y797" s="32">
        <f t="shared" si="256"/>
        <v>2</v>
      </c>
      <c r="Z797" s="32">
        <f t="shared" si="257"/>
        <v>2</v>
      </c>
      <c r="AA797" s="32">
        <f t="shared" si="258"/>
        <v>2</v>
      </c>
      <c r="AB797" s="32">
        <f t="shared" si="259"/>
        <v>2</v>
      </c>
      <c r="AD797" s="64"/>
      <c r="AE797" s="51"/>
      <c r="AF797" s="51"/>
      <c r="AG797" s="61"/>
      <c r="AH797" s="62"/>
      <c r="AI797" s="61"/>
      <c r="AJ797" s="62"/>
      <c r="AK797" s="61"/>
      <c r="AL797" s="62"/>
      <c r="AM797" s="60"/>
      <c r="AN797" s="60"/>
      <c r="AO797" s="60"/>
      <c r="AP797" s="60"/>
      <c r="AQ797" s="51"/>
      <c r="AT797" s="39" t="str">
        <f t="shared" si="261"/>
        <v/>
      </c>
      <c r="AU797" s="49" t="str">
        <f t="shared" si="269"/>
        <v/>
      </c>
      <c r="AV797" s="41">
        <f t="shared" ca="1" si="232"/>
        <v>256</v>
      </c>
      <c r="AW797" s="40">
        <f t="shared" ca="1" si="226"/>
        <v>1</v>
      </c>
      <c r="AX797" s="41">
        <f t="shared" ca="1" si="262"/>
        <v>0</v>
      </c>
      <c r="AY797" s="41">
        <f t="shared" ca="1" si="263"/>
        <v>0</v>
      </c>
      <c r="AZ797" s="42">
        <f t="shared" ca="1" si="264"/>
        <v>1</v>
      </c>
      <c r="BA797" s="47" t="str">
        <f t="shared" si="265"/>
        <v/>
      </c>
      <c r="BB797" s="47" t="e">
        <f t="shared" si="266"/>
        <v>#VALUE!</v>
      </c>
      <c r="BC797" s="47">
        <f t="shared" si="233"/>
        <v>0</v>
      </c>
      <c r="BD797" s="47">
        <f t="shared" si="234"/>
        <v>0</v>
      </c>
      <c r="BE797" s="47" t="e">
        <f t="shared" si="235"/>
        <v>#VALUE!</v>
      </c>
      <c r="BF797" s="47" t="e">
        <f t="shared" si="236"/>
        <v>#VALUE!</v>
      </c>
      <c r="BG797" s="47" t="e">
        <f t="shared" si="237"/>
        <v>#VALUE!</v>
      </c>
      <c r="BH797" s="47" t="e">
        <f>MATCH($BA797,NoteCommaRef!$B$4:$B$10,0)</f>
        <v>#N/A</v>
      </c>
      <c r="BI797" s="47">
        <f>MATCH($BK797,NoteCommaRef!$H$4:$H$1000,0)</f>
        <v>11</v>
      </c>
      <c r="BJ797" s="47">
        <f>MATCH($BL797,NoteCommaRef!$H$4:$H$1000,0)</f>
        <v>11</v>
      </c>
      <c r="BK797" s="47">
        <f t="shared" si="227"/>
        <v>1</v>
      </c>
      <c r="BL797" s="47">
        <f t="shared" si="228"/>
        <v>1</v>
      </c>
      <c r="BM797" s="48">
        <f ca="1">IF(ISNA($BH797),1,OFFSET(NoteCommaRef!$E$3,$BH797,0))</f>
        <v>1</v>
      </c>
      <c r="BN797" s="48">
        <f t="shared" si="229"/>
        <v>1</v>
      </c>
      <c r="BO797" s="48">
        <f t="shared" si="230"/>
        <v>1</v>
      </c>
      <c r="BP797" s="48">
        <f t="shared" si="231"/>
        <v>1</v>
      </c>
      <c r="BQ797" s="48">
        <f ca="1">IF(ISNA($BI797),1,OFFSET(NoteCommaRef!$K$3,$BI797,0))</f>
        <v>1</v>
      </c>
      <c r="BR797" s="48">
        <f ca="1">IF(ISNA($BJ797),1,OFFSET(NoteCommaRef!$K$3,$BJ797,0))</f>
        <v>1</v>
      </c>
    </row>
    <row r="798" spans="3:70" x14ac:dyDescent="0.2">
      <c r="C798" s="1" t="str">
        <f t="shared" si="246"/>
        <v/>
      </c>
      <c r="D798" s="1" t="str">
        <f t="shared" si="247"/>
        <v/>
      </c>
      <c r="E798" s="1" t="str">
        <f t="shared" si="238"/>
        <v/>
      </c>
      <c r="F798" s="32" t="str">
        <f t="shared" si="239"/>
        <v/>
      </c>
      <c r="G798" s="1" t="str">
        <f t="shared" si="240"/>
        <v/>
      </c>
      <c r="H798" s="1" t="str">
        <f t="shared" si="241"/>
        <v/>
      </c>
      <c r="I798" s="1" t="str">
        <f t="shared" si="242"/>
        <v/>
      </c>
      <c r="J798" s="1" t="str">
        <f t="shared" si="243"/>
        <v/>
      </c>
      <c r="K798" s="1" t="str">
        <f t="shared" si="244"/>
        <v/>
      </c>
      <c r="L798" s="1" t="str">
        <f ca="1">IF(COUNTBLANK($AO798),IF(COUNTBLANK($D798),"",OFFSET(ChannelSetup!$E$6,0,$D798-1)),$AO798)</f>
        <v/>
      </c>
      <c r="M798" s="1" t="str">
        <f ca="1">IF(COUNTBLANK($AP798),IF(COUNTBLANK($D798),"",OFFSET(ChannelSetup!$E$7,0,$D798-1)),$AP798)</f>
        <v/>
      </c>
      <c r="N798" s="1" t="str">
        <f ca="1">IF(COUNTBLANK($D798),"",IF(COUNTBLANK($AI798),OFFSET(ChannelSetup!$E$4,0,$D798-1),$AI798))</f>
        <v/>
      </c>
      <c r="O798" s="1" t="str">
        <f t="shared" si="245"/>
        <v/>
      </c>
      <c r="Q798" s="32">
        <f t="shared" si="248"/>
        <v>6</v>
      </c>
      <c r="R798" s="32">
        <f t="shared" si="249"/>
        <v>4</v>
      </c>
      <c r="S798" s="32">
        <f t="shared" si="250"/>
        <v>4</v>
      </c>
      <c r="T798" s="32">
        <f t="shared" si="251"/>
        <v>2</v>
      </c>
      <c r="U798" s="32">
        <f t="shared" si="252"/>
        <v>2</v>
      </c>
      <c r="V798" s="32">
        <f t="shared" si="253"/>
        <v>2</v>
      </c>
      <c r="W798" s="32">
        <f t="shared" si="254"/>
        <v>2</v>
      </c>
      <c r="X798" s="32">
        <f t="shared" si="255"/>
        <v>2</v>
      </c>
      <c r="Y798" s="32">
        <f t="shared" si="256"/>
        <v>2</v>
      </c>
      <c r="Z798" s="32">
        <f t="shared" si="257"/>
        <v>2</v>
      </c>
      <c r="AA798" s="32">
        <f t="shared" si="258"/>
        <v>2</v>
      </c>
      <c r="AB798" s="32">
        <f t="shared" si="259"/>
        <v>2</v>
      </c>
      <c r="AD798" s="64"/>
      <c r="AE798" s="51"/>
      <c r="AF798" s="51"/>
      <c r="AG798" s="61"/>
      <c r="AH798" s="62"/>
      <c r="AI798" s="61"/>
      <c r="AJ798" s="62"/>
      <c r="AK798" s="61"/>
      <c r="AL798" s="62"/>
      <c r="AM798" s="60"/>
      <c r="AN798" s="60"/>
      <c r="AO798" s="60"/>
      <c r="AP798" s="60"/>
      <c r="AQ798" s="51"/>
      <c r="AT798" s="39" t="str">
        <f t="shared" si="261"/>
        <v/>
      </c>
      <c r="AU798" s="49" t="str">
        <f t="shared" si="269"/>
        <v/>
      </c>
      <c r="AV798" s="41">
        <f t="shared" ca="1" si="232"/>
        <v>256</v>
      </c>
      <c r="AW798" s="40">
        <f t="shared" ca="1" si="226"/>
        <v>1</v>
      </c>
      <c r="AX798" s="41">
        <f t="shared" ca="1" si="262"/>
        <v>0</v>
      </c>
      <c r="AY798" s="41">
        <f t="shared" ca="1" si="263"/>
        <v>0</v>
      </c>
      <c r="AZ798" s="42">
        <f t="shared" ca="1" si="264"/>
        <v>1</v>
      </c>
      <c r="BA798" s="47" t="str">
        <f t="shared" si="265"/>
        <v/>
      </c>
      <c r="BB798" s="47" t="e">
        <f t="shared" si="266"/>
        <v>#VALUE!</v>
      </c>
      <c r="BC798" s="47">
        <f t="shared" si="233"/>
        <v>0</v>
      </c>
      <c r="BD798" s="47">
        <f t="shared" si="234"/>
        <v>0</v>
      </c>
      <c r="BE798" s="47" t="e">
        <f t="shared" si="235"/>
        <v>#VALUE!</v>
      </c>
      <c r="BF798" s="47" t="e">
        <f t="shared" si="236"/>
        <v>#VALUE!</v>
      </c>
      <c r="BG798" s="47" t="e">
        <f t="shared" si="237"/>
        <v>#VALUE!</v>
      </c>
      <c r="BH798" s="47" t="e">
        <f>MATCH($BA798,NoteCommaRef!$B$4:$B$10,0)</f>
        <v>#N/A</v>
      </c>
      <c r="BI798" s="47">
        <f>MATCH($BK798,NoteCommaRef!$H$4:$H$1000,0)</f>
        <v>11</v>
      </c>
      <c r="BJ798" s="47">
        <f>MATCH($BL798,NoteCommaRef!$H$4:$H$1000,0)</f>
        <v>11</v>
      </c>
      <c r="BK798" s="47">
        <f t="shared" si="227"/>
        <v>1</v>
      </c>
      <c r="BL798" s="47">
        <f t="shared" si="228"/>
        <v>1</v>
      </c>
      <c r="BM798" s="48">
        <f ca="1">IF(ISNA($BH798),1,OFFSET(NoteCommaRef!$E$3,$BH798,0))</f>
        <v>1</v>
      </c>
      <c r="BN798" s="48">
        <f t="shared" si="229"/>
        <v>1</v>
      </c>
      <c r="BO798" s="48">
        <f t="shared" si="230"/>
        <v>1</v>
      </c>
      <c r="BP798" s="48">
        <f t="shared" si="231"/>
        <v>1</v>
      </c>
      <c r="BQ798" s="48">
        <f ca="1">IF(ISNA($BI798),1,OFFSET(NoteCommaRef!$K$3,$BI798,0))</f>
        <v>1</v>
      </c>
      <c r="BR798" s="48">
        <f ca="1">IF(ISNA($BJ798),1,OFFSET(NoteCommaRef!$K$3,$BJ798,0))</f>
        <v>1</v>
      </c>
    </row>
    <row r="799" spans="3:70" x14ac:dyDescent="0.2">
      <c r="C799" s="1" t="str">
        <f t="shared" si="246"/>
        <v/>
      </c>
      <c r="D799" s="1" t="str">
        <f t="shared" si="247"/>
        <v/>
      </c>
      <c r="E799" s="1" t="str">
        <f t="shared" si="238"/>
        <v/>
      </c>
      <c r="F799" s="32" t="str">
        <f t="shared" si="239"/>
        <v/>
      </c>
      <c r="G799" s="1" t="str">
        <f t="shared" si="240"/>
        <v/>
      </c>
      <c r="H799" s="1" t="str">
        <f t="shared" si="241"/>
        <v/>
      </c>
      <c r="I799" s="1" t="str">
        <f t="shared" si="242"/>
        <v/>
      </c>
      <c r="J799" s="1" t="str">
        <f t="shared" si="243"/>
        <v/>
      </c>
      <c r="K799" s="1" t="str">
        <f t="shared" si="244"/>
        <v/>
      </c>
      <c r="L799" s="1" t="str">
        <f ca="1">IF(COUNTBLANK($AO799),IF(COUNTBLANK($D799),"",OFFSET(ChannelSetup!$E$6,0,$D799-1)),$AO799)</f>
        <v/>
      </c>
      <c r="M799" s="1" t="str">
        <f ca="1">IF(COUNTBLANK($AP799),IF(COUNTBLANK($D799),"",OFFSET(ChannelSetup!$E$7,0,$D799-1)),$AP799)</f>
        <v/>
      </c>
      <c r="N799" s="1" t="str">
        <f ca="1">IF(COUNTBLANK($D799),"",IF(COUNTBLANK($AI799),OFFSET(ChannelSetup!$E$4,0,$D799-1),$AI799))</f>
        <v/>
      </c>
      <c r="O799" s="1" t="str">
        <f t="shared" si="245"/>
        <v/>
      </c>
      <c r="Q799" s="32">
        <f t="shared" si="248"/>
        <v>6</v>
      </c>
      <c r="R799" s="32">
        <f t="shared" si="249"/>
        <v>4</v>
      </c>
      <c r="S799" s="32">
        <f t="shared" si="250"/>
        <v>4</v>
      </c>
      <c r="T799" s="32">
        <f t="shared" si="251"/>
        <v>2</v>
      </c>
      <c r="U799" s="32">
        <f t="shared" si="252"/>
        <v>2</v>
      </c>
      <c r="V799" s="32">
        <f t="shared" si="253"/>
        <v>2</v>
      </c>
      <c r="W799" s="32">
        <f t="shared" si="254"/>
        <v>2</v>
      </c>
      <c r="X799" s="32">
        <f t="shared" si="255"/>
        <v>2</v>
      </c>
      <c r="Y799" s="32">
        <f t="shared" si="256"/>
        <v>2</v>
      </c>
      <c r="Z799" s="32">
        <f t="shared" si="257"/>
        <v>2</v>
      </c>
      <c r="AA799" s="32">
        <f t="shared" si="258"/>
        <v>2</v>
      </c>
      <c r="AB799" s="32">
        <f t="shared" si="259"/>
        <v>2</v>
      </c>
      <c r="AD799" s="64"/>
      <c r="AE799" s="51"/>
      <c r="AF799" s="51"/>
      <c r="AG799" s="61"/>
      <c r="AH799" s="62"/>
      <c r="AI799" s="61"/>
      <c r="AJ799" s="62"/>
      <c r="AK799" s="61"/>
      <c r="AL799" s="62"/>
      <c r="AM799" s="60"/>
      <c r="AN799" s="60"/>
      <c r="AO799" s="60"/>
      <c r="AP799" s="60"/>
      <c r="AQ799" s="51"/>
      <c r="AT799" s="39" t="str">
        <f t="shared" si="261"/>
        <v/>
      </c>
      <c r="AU799" s="49" t="str">
        <f t="shared" si="269"/>
        <v/>
      </c>
      <c r="AV799" s="41">
        <f t="shared" ca="1" si="232"/>
        <v>256</v>
      </c>
      <c r="AW799" s="40">
        <f t="shared" ca="1" si="226"/>
        <v>1</v>
      </c>
      <c r="AX799" s="41">
        <f t="shared" ca="1" si="262"/>
        <v>0</v>
      </c>
      <c r="AY799" s="41">
        <f t="shared" ca="1" si="263"/>
        <v>0</v>
      </c>
      <c r="AZ799" s="42">
        <f t="shared" ca="1" si="264"/>
        <v>1</v>
      </c>
      <c r="BA799" s="47" t="str">
        <f t="shared" si="265"/>
        <v/>
      </c>
      <c r="BB799" s="47" t="e">
        <f t="shared" si="266"/>
        <v>#VALUE!</v>
      </c>
      <c r="BC799" s="47">
        <f t="shared" si="233"/>
        <v>0</v>
      </c>
      <c r="BD799" s="47">
        <f t="shared" si="234"/>
        <v>0</v>
      </c>
      <c r="BE799" s="47" t="e">
        <f t="shared" si="235"/>
        <v>#VALUE!</v>
      </c>
      <c r="BF799" s="47" t="e">
        <f t="shared" si="236"/>
        <v>#VALUE!</v>
      </c>
      <c r="BG799" s="47" t="e">
        <f t="shared" si="237"/>
        <v>#VALUE!</v>
      </c>
      <c r="BH799" s="47" t="e">
        <f>MATCH($BA799,NoteCommaRef!$B$4:$B$10,0)</f>
        <v>#N/A</v>
      </c>
      <c r="BI799" s="47">
        <f>MATCH($BK799,NoteCommaRef!$H$4:$H$1000,0)</f>
        <v>11</v>
      </c>
      <c r="BJ799" s="47">
        <f>MATCH($BL799,NoteCommaRef!$H$4:$H$1000,0)</f>
        <v>11</v>
      </c>
      <c r="BK799" s="47">
        <f t="shared" si="227"/>
        <v>1</v>
      </c>
      <c r="BL799" s="47">
        <f t="shared" si="228"/>
        <v>1</v>
      </c>
      <c r="BM799" s="48">
        <f ca="1">IF(ISNA($BH799),1,OFFSET(NoteCommaRef!$E$3,$BH799,0))</f>
        <v>1</v>
      </c>
      <c r="BN799" s="48">
        <f t="shared" si="229"/>
        <v>1</v>
      </c>
      <c r="BO799" s="48">
        <f t="shared" si="230"/>
        <v>1</v>
      </c>
      <c r="BP799" s="48">
        <f t="shared" si="231"/>
        <v>1</v>
      </c>
      <c r="BQ799" s="48">
        <f ca="1">IF(ISNA($BI799),1,OFFSET(NoteCommaRef!$K$3,$BI799,0))</f>
        <v>1</v>
      </c>
      <c r="BR799" s="48">
        <f ca="1">IF(ISNA($BJ799),1,OFFSET(NoteCommaRef!$K$3,$BJ799,0))</f>
        <v>1</v>
      </c>
    </row>
    <row r="800" spans="3:70" x14ac:dyDescent="0.2">
      <c r="C800" s="1" t="str">
        <f t="shared" si="246"/>
        <v/>
      </c>
      <c r="D800" s="1" t="str">
        <f t="shared" si="247"/>
        <v/>
      </c>
      <c r="E800" s="1" t="str">
        <f t="shared" si="238"/>
        <v/>
      </c>
      <c r="F800" s="32" t="str">
        <f t="shared" si="239"/>
        <v/>
      </c>
      <c r="G800" s="1" t="str">
        <f t="shared" si="240"/>
        <v/>
      </c>
      <c r="H800" s="1" t="str">
        <f t="shared" si="241"/>
        <v/>
      </c>
      <c r="I800" s="1" t="str">
        <f t="shared" si="242"/>
        <v/>
      </c>
      <c r="J800" s="1" t="str">
        <f t="shared" si="243"/>
        <v/>
      </c>
      <c r="K800" s="1" t="str">
        <f t="shared" si="244"/>
        <v/>
      </c>
      <c r="L800" s="1" t="str">
        <f ca="1">IF(COUNTBLANK($AO800),IF(COUNTBLANK($D800),"",OFFSET(ChannelSetup!$E$6,0,$D800-1)),$AO800)</f>
        <v/>
      </c>
      <c r="M800" s="1" t="str">
        <f ca="1">IF(COUNTBLANK($AP800),IF(COUNTBLANK($D800),"",OFFSET(ChannelSetup!$E$7,0,$D800-1)),$AP800)</f>
        <v/>
      </c>
      <c r="N800" s="1" t="str">
        <f ca="1">IF(COUNTBLANK($D800),"",IF(COUNTBLANK($AI800),OFFSET(ChannelSetup!$E$4,0,$D800-1),$AI800))</f>
        <v/>
      </c>
      <c r="O800" s="1" t="str">
        <f t="shared" si="245"/>
        <v/>
      </c>
      <c r="Q800" s="32">
        <f t="shared" si="248"/>
        <v>6</v>
      </c>
      <c r="R800" s="32">
        <f t="shared" si="249"/>
        <v>4</v>
      </c>
      <c r="S800" s="32">
        <f t="shared" si="250"/>
        <v>4</v>
      </c>
      <c r="T800" s="32">
        <f t="shared" si="251"/>
        <v>2</v>
      </c>
      <c r="U800" s="32">
        <f t="shared" si="252"/>
        <v>2</v>
      </c>
      <c r="V800" s="32">
        <f t="shared" si="253"/>
        <v>2</v>
      </c>
      <c r="W800" s="32">
        <f t="shared" si="254"/>
        <v>2</v>
      </c>
      <c r="X800" s="32">
        <f t="shared" si="255"/>
        <v>2</v>
      </c>
      <c r="Y800" s="32">
        <f t="shared" si="256"/>
        <v>2</v>
      </c>
      <c r="Z800" s="32">
        <f t="shared" si="257"/>
        <v>2</v>
      </c>
      <c r="AA800" s="32">
        <f t="shared" si="258"/>
        <v>2</v>
      </c>
      <c r="AB800" s="32">
        <f t="shared" si="259"/>
        <v>2</v>
      </c>
      <c r="AD800" s="64"/>
      <c r="AE800" s="51"/>
      <c r="AF800" s="51"/>
      <c r="AG800" s="61"/>
      <c r="AH800" s="62"/>
      <c r="AI800" s="61"/>
      <c r="AJ800" s="62"/>
      <c r="AK800" s="61"/>
      <c r="AL800" s="62"/>
      <c r="AM800" s="60"/>
      <c r="AN800" s="60"/>
      <c r="AO800" s="60"/>
      <c r="AP800" s="60"/>
      <c r="AQ800" s="51"/>
      <c r="AT800" s="39" t="str">
        <f t="shared" si="261"/>
        <v/>
      </c>
      <c r="AU800" s="49" t="str">
        <f t="shared" si="269"/>
        <v/>
      </c>
      <c r="AV800" s="41">
        <f t="shared" ca="1" si="232"/>
        <v>256</v>
      </c>
      <c r="AW800" s="40">
        <f t="shared" ca="1" si="226"/>
        <v>1</v>
      </c>
      <c r="AX800" s="41">
        <f t="shared" ca="1" si="262"/>
        <v>0</v>
      </c>
      <c r="AY800" s="41">
        <f t="shared" ca="1" si="263"/>
        <v>0</v>
      </c>
      <c r="AZ800" s="42">
        <f t="shared" ca="1" si="264"/>
        <v>1</v>
      </c>
      <c r="BA800" s="47" t="str">
        <f t="shared" si="265"/>
        <v/>
      </c>
      <c r="BB800" s="47" t="e">
        <f t="shared" si="266"/>
        <v>#VALUE!</v>
      </c>
      <c r="BC800" s="47">
        <f t="shared" si="233"/>
        <v>0</v>
      </c>
      <c r="BD800" s="47">
        <f t="shared" si="234"/>
        <v>0</v>
      </c>
      <c r="BE800" s="47" t="e">
        <f t="shared" si="235"/>
        <v>#VALUE!</v>
      </c>
      <c r="BF800" s="47" t="e">
        <f t="shared" si="236"/>
        <v>#VALUE!</v>
      </c>
      <c r="BG800" s="47" t="e">
        <f t="shared" si="237"/>
        <v>#VALUE!</v>
      </c>
      <c r="BH800" s="47" t="e">
        <f>MATCH($BA800,NoteCommaRef!$B$4:$B$10,0)</f>
        <v>#N/A</v>
      </c>
      <c r="BI800" s="47">
        <f>MATCH($BK800,NoteCommaRef!$H$4:$H$1000,0)</f>
        <v>11</v>
      </c>
      <c r="BJ800" s="47">
        <f>MATCH($BL800,NoteCommaRef!$H$4:$H$1000,0)</f>
        <v>11</v>
      </c>
      <c r="BK800" s="47">
        <f t="shared" si="227"/>
        <v>1</v>
      </c>
      <c r="BL800" s="47">
        <f t="shared" si="228"/>
        <v>1</v>
      </c>
      <c r="BM800" s="48">
        <f ca="1">IF(ISNA($BH800),1,OFFSET(NoteCommaRef!$E$3,$BH800,0))</f>
        <v>1</v>
      </c>
      <c r="BN800" s="48">
        <f t="shared" si="229"/>
        <v>1</v>
      </c>
      <c r="BO800" s="48">
        <f t="shared" si="230"/>
        <v>1</v>
      </c>
      <c r="BP800" s="48">
        <f t="shared" si="231"/>
        <v>1</v>
      </c>
      <c r="BQ800" s="48">
        <f ca="1">IF(ISNA($BI800),1,OFFSET(NoteCommaRef!$K$3,$BI800,0))</f>
        <v>1</v>
      </c>
      <c r="BR800" s="48">
        <f ca="1">IF(ISNA($BJ800),1,OFFSET(NoteCommaRef!$K$3,$BJ800,0))</f>
        <v>1</v>
      </c>
    </row>
    <row r="801" spans="3:70" x14ac:dyDescent="0.2">
      <c r="C801" s="1" t="str">
        <f t="shared" si="246"/>
        <v/>
      </c>
      <c r="D801" s="1" t="str">
        <f t="shared" si="247"/>
        <v/>
      </c>
      <c r="E801" s="1" t="str">
        <f t="shared" si="238"/>
        <v/>
      </c>
      <c r="F801" s="32" t="str">
        <f t="shared" si="239"/>
        <v/>
      </c>
      <c r="G801" s="1" t="str">
        <f t="shared" si="240"/>
        <v/>
      </c>
      <c r="H801" s="1" t="str">
        <f t="shared" si="241"/>
        <v/>
      </c>
      <c r="I801" s="1" t="str">
        <f t="shared" si="242"/>
        <v/>
      </c>
      <c r="J801" s="1" t="str">
        <f t="shared" si="243"/>
        <v/>
      </c>
      <c r="K801" s="1" t="str">
        <f t="shared" si="244"/>
        <v/>
      </c>
      <c r="L801" s="1" t="str">
        <f ca="1">IF(COUNTBLANK($AO801),IF(COUNTBLANK($D801),"",OFFSET(ChannelSetup!$E$6,0,$D801-1)),$AO801)</f>
        <v/>
      </c>
      <c r="M801" s="1" t="str">
        <f ca="1">IF(COUNTBLANK($AP801),IF(COUNTBLANK($D801),"",OFFSET(ChannelSetup!$E$7,0,$D801-1)),$AP801)</f>
        <v/>
      </c>
      <c r="N801" s="1" t="str">
        <f ca="1">IF(COUNTBLANK($D801),"",IF(COUNTBLANK($AI801),OFFSET(ChannelSetup!$E$4,0,$D801-1),$AI801))</f>
        <v/>
      </c>
      <c r="O801" s="1" t="str">
        <f t="shared" si="245"/>
        <v/>
      </c>
      <c r="Q801" s="32">
        <f t="shared" si="248"/>
        <v>6</v>
      </c>
      <c r="R801" s="32">
        <f t="shared" si="249"/>
        <v>4</v>
      </c>
      <c r="S801" s="32">
        <f t="shared" si="250"/>
        <v>4</v>
      </c>
      <c r="T801" s="32">
        <f t="shared" si="251"/>
        <v>2</v>
      </c>
      <c r="U801" s="32">
        <f t="shared" si="252"/>
        <v>2</v>
      </c>
      <c r="V801" s="32">
        <f t="shared" si="253"/>
        <v>2</v>
      </c>
      <c r="W801" s="32">
        <f t="shared" si="254"/>
        <v>2</v>
      </c>
      <c r="X801" s="32">
        <f t="shared" si="255"/>
        <v>2</v>
      </c>
      <c r="Y801" s="32">
        <f t="shared" si="256"/>
        <v>2</v>
      </c>
      <c r="Z801" s="32">
        <f t="shared" si="257"/>
        <v>2</v>
      </c>
      <c r="AA801" s="32">
        <f t="shared" si="258"/>
        <v>2</v>
      </c>
      <c r="AB801" s="32">
        <f t="shared" si="259"/>
        <v>2</v>
      </c>
      <c r="AD801" s="64"/>
      <c r="AE801" s="51"/>
      <c r="AF801" s="51"/>
      <c r="AG801" s="61"/>
      <c r="AH801" s="62"/>
      <c r="AI801" s="61"/>
      <c r="AJ801" s="62"/>
      <c r="AK801" s="61"/>
      <c r="AL801" s="62"/>
      <c r="AM801" s="60"/>
      <c r="AN801" s="60"/>
      <c r="AO801" s="60"/>
      <c r="AP801" s="60"/>
      <c r="AQ801" s="51"/>
      <c r="AT801" s="39" t="str">
        <f t="shared" si="261"/>
        <v/>
      </c>
      <c r="AU801" s="49" t="str">
        <f t="shared" si="269"/>
        <v/>
      </c>
      <c r="AV801" s="41">
        <f t="shared" ca="1" si="232"/>
        <v>256</v>
      </c>
      <c r="AW801" s="40">
        <f t="shared" ca="1" si="226"/>
        <v>1</v>
      </c>
      <c r="AX801" s="41">
        <f t="shared" ca="1" si="262"/>
        <v>0</v>
      </c>
      <c r="AY801" s="41">
        <f t="shared" ca="1" si="263"/>
        <v>0</v>
      </c>
      <c r="AZ801" s="42">
        <f t="shared" ca="1" si="264"/>
        <v>1</v>
      </c>
      <c r="BA801" s="47" t="str">
        <f t="shared" si="265"/>
        <v/>
      </c>
      <c r="BB801" s="47" t="e">
        <f t="shared" si="266"/>
        <v>#VALUE!</v>
      </c>
      <c r="BC801" s="47">
        <f t="shared" si="233"/>
        <v>0</v>
      </c>
      <c r="BD801" s="47">
        <f t="shared" si="234"/>
        <v>0</v>
      </c>
      <c r="BE801" s="47" t="e">
        <f t="shared" si="235"/>
        <v>#VALUE!</v>
      </c>
      <c r="BF801" s="47" t="e">
        <f t="shared" si="236"/>
        <v>#VALUE!</v>
      </c>
      <c r="BG801" s="47" t="e">
        <f t="shared" si="237"/>
        <v>#VALUE!</v>
      </c>
      <c r="BH801" s="47" t="e">
        <f>MATCH($BA801,NoteCommaRef!$B$4:$B$10,0)</f>
        <v>#N/A</v>
      </c>
      <c r="BI801" s="47">
        <f>MATCH($BK801,NoteCommaRef!$H$4:$H$1000,0)</f>
        <v>11</v>
      </c>
      <c r="BJ801" s="47">
        <f>MATCH($BL801,NoteCommaRef!$H$4:$H$1000,0)</f>
        <v>11</v>
      </c>
      <c r="BK801" s="47">
        <f t="shared" si="227"/>
        <v>1</v>
      </c>
      <c r="BL801" s="47">
        <f t="shared" si="228"/>
        <v>1</v>
      </c>
      <c r="BM801" s="48">
        <f ca="1">IF(ISNA($BH801),1,OFFSET(NoteCommaRef!$E$3,$BH801,0))</f>
        <v>1</v>
      </c>
      <c r="BN801" s="48">
        <f t="shared" si="229"/>
        <v>1</v>
      </c>
      <c r="BO801" s="48">
        <f t="shared" si="230"/>
        <v>1</v>
      </c>
      <c r="BP801" s="48">
        <f t="shared" si="231"/>
        <v>1</v>
      </c>
      <c r="BQ801" s="48">
        <f ca="1">IF(ISNA($BI801),1,OFFSET(NoteCommaRef!$K$3,$BI801,0))</f>
        <v>1</v>
      </c>
      <c r="BR801" s="48">
        <f ca="1">IF(ISNA($BJ801),1,OFFSET(NoteCommaRef!$K$3,$BJ801,0))</f>
        <v>1</v>
      </c>
    </row>
    <row r="802" spans="3:70" x14ac:dyDescent="0.2">
      <c r="C802" s="1" t="str">
        <f t="shared" si="246"/>
        <v/>
      </c>
      <c r="D802" s="1" t="str">
        <f t="shared" si="247"/>
        <v/>
      </c>
      <c r="E802" s="1" t="str">
        <f t="shared" si="238"/>
        <v/>
      </c>
      <c r="F802" s="32" t="str">
        <f t="shared" si="239"/>
        <v/>
      </c>
      <c r="G802" s="1" t="str">
        <f t="shared" si="240"/>
        <v/>
      </c>
      <c r="H802" s="1" t="str">
        <f t="shared" si="241"/>
        <v/>
      </c>
      <c r="I802" s="1" t="str">
        <f t="shared" si="242"/>
        <v/>
      </c>
      <c r="J802" s="1" t="str">
        <f t="shared" si="243"/>
        <v/>
      </c>
      <c r="K802" s="1" t="str">
        <f t="shared" si="244"/>
        <v/>
      </c>
      <c r="L802" s="1" t="str">
        <f ca="1">IF(COUNTBLANK($AO802),IF(COUNTBLANK($D802),"",OFFSET(ChannelSetup!$E$6,0,$D802-1)),$AO802)</f>
        <v/>
      </c>
      <c r="M802" s="1" t="str">
        <f ca="1">IF(COUNTBLANK($AP802),IF(COUNTBLANK($D802),"",OFFSET(ChannelSetup!$E$7,0,$D802-1)),$AP802)</f>
        <v/>
      </c>
      <c r="N802" s="1" t="str">
        <f ca="1">IF(COUNTBLANK($D802),"",IF(COUNTBLANK($AI802),OFFSET(ChannelSetup!$E$4,0,$D802-1),$AI802))</f>
        <v/>
      </c>
      <c r="O802" s="1" t="str">
        <f t="shared" si="245"/>
        <v/>
      </c>
      <c r="Q802" s="32">
        <f t="shared" si="248"/>
        <v>6</v>
      </c>
      <c r="R802" s="32">
        <f t="shared" si="249"/>
        <v>4</v>
      </c>
      <c r="S802" s="32">
        <f t="shared" si="250"/>
        <v>4</v>
      </c>
      <c r="T802" s="32">
        <f t="shared" si="251"/>
        <v>2</v>
      </c>
      <c r="U802" s="32">
        <f t="shared" si="252"/>
        <v>2</v>
      </c>
      <c r="V802" s="32">
        <f t="shared" si="253"/>
        <v>2</v>
      </c>
      <c r="W802" s="32">
        <f t="shared" si="254"/>
        <v>2</v>
      </c>
      <c r="X802" s="32">
        <f t="shared" si="255"/>
        <v>2</v>
      </c>
      <c r="Y802" s="32">
        <f t="shared" si="256"/>
        <v>2</v>
      </c>
      <c r="Z802" s="32">
        <f t="shared" si="257"/>
        <v>2</v>
      </c>
      <c r="AA802" s="32">
        <f t="shared" si="258"/>
        <v>2</v>
      </c>
      <c r="AB802" s="32">
        <f t="shared" si="259"/>
        <v>2</v>
      </c>
      <c r="AD802" s="64"/>
      <c r="AE802" s="51"/>
      <c r="AF802" s="51"/>
      <c r="AG802" s="61"/>
      <c r="AH802" s="62"/>
      <c r="AI802" s="61"/>
      <c r="AJ802" s="62"/>
      <c r="AK802" s="61"/>
      <c r="AL802" s="62"/>
      <c r="AM802" s="60"/>
      <c r="AN802" s="60"/>
      <c r="AO802" s="60"/>
      <c r="AP802" s="60"/>
      <c r="AQ802" s="51"/>
      <c r="AT802" s="39" t="str">
        <f t="shared" si="261"/>
        <v/>
      </c>
      <c r="AU802" s="49" t="str">
        <f t="shared" si="269"/>
        <v/>
      </c>
      <c r="AV802" s="41">
        <f t="shared" ca="1" si="232"/>
        <v>256</v>
      </c>
      <c r="AW802" s="40">
        <f t="shared" ca="1" si="226"/>
        <v>1</v>
      </c>
      <c r="AX802" s="41">
        <f t="shared" ca="1" si="262"/>
        <v>0</v>
      </c>
      <c r="AY802" s="41">
        <f t="shared" ca="1" si="263"/>
        <v>0</v>
      </c>
      <c r="AZ802" s="42">
        <f t="shared" ca="1" si="264"/>
        <v>1</v>
      </c>
      <c r="BA802" s="47" t="str">
        <f t="shared" si="265"/>
        <v/>
      </c>
      <c r="BB802" s="47" t="e">
        <f t="shared" si="266"/>
        <v>#VALUE!</v>
      </c>
      <c r="BC802" s="47">
        <f t="shared" si="233"/>
        <v>0</v>
      </c>
      <c r="BD802" s="47">
        <f t="shared" si="234"/>
        <v>0</v>
      </c>
      <c r="BE802" s="47" t="e">
        <f t="shared" si="235"/>
        <v>#VALUE!</v>
      </c>
      <c r="BF802" s="47" t="e">
        <f t="shared" si="236"/>
        <v>#VALUE!</v>
      </c>
      <c r="BG802" s="47" t="e">
        <f t="shared" si="237"/>
        <v>#VALUE!</v>
      </c>
      <c r="BH802" s="47" t="e">
        <f>MATCH($BA802,NoteCommaRef!$B$4:$B$10,0)</f>
        <v>#N/A</v>
      </c>
      <c r="BI802" s="47">
        <f>MATCH($BK802,NoteCommaRef!$H$4:$H$1000,0)</f>
        <v>11</v>
      </c>
      <c r="BJ802" s="47">
        <f>MATCH($BL802,NoteCommaRef!$H$4:$H$1000,0)</f>
        <v>11</v>
      </c>
      <c r="BK802" s="47">
        <f t="shared" si="227"/>
        <v>1</v>
      </c>
      <c r="BL802" s="47">
        <f t="shared" si="228"/>
        <v>1</v>
      </c>
      <c r="BM802" s="48">
        <f ca="1">IF(ISNA($BH802),1,OFFSET(NoteCommaRef!$E$3,$BH802,0))</f>
        <v>1</v>
      </c>
      <c r="BN802" s="48">
        <f t="shared" si="229"/>
        <v>1</v>
      </c>
      <c r="BO802" s="48">
        <f t="shared" si="230"/>
        <v>1</v>
      </c>
      <c r="BP802" s="48">
        <f t="shared" si="231"/>
        <v>1</v>
      </c>
      <c r="BQ802" s="48">
        <f ca="1">IF(ISNA($BI802),1,OFFSET(NoteCommaRef!$K$3,$BI802,0))</f>
        <v>1</v>
      </c>
      <c r="BR802" s="48">
        <f ca="1">IF(ISNA($BJ802),1,OFFSET(NoteCommaRef!$K$3,$BJ802,0))</f>
        <v>1</v>
      </c>
    </row>
    <row r="803" spans="3:70" x14ac:dyDescent="0.2">
      <c r="C803" s="1" t="str">
        <f t="shared" si="246"/>
        <v/>
      </c>
      <c r="D803" s="1" t="str">
        <f t="shared" si="247"/>
        <v/>
      </c>
      <c r="E803" s="1" t="str">
        <f t="shared" si="238"/>
        <v/>
      </c>
      <c r="F803" s="32" t="str">
        <f t="shared" si="239"/>
        <v/>
      </c>
      <c r="G803" s="1" t="str">
        <f t="shared" si="240"/>
        <v/>
      </c>
      <c r="H803" s="1" t="str">
        <f t="shared" si="241"/>
        <v/>
      </c>
      <c r="I803" s="1" t="str">
        <f t="shared" si="242"/>
        <v/>
      </c>
      <c r="J803" s="1" t="str">
        <f t="shared" si="243"/>
        <v/>
      </c>
      <c r="K803" s="1" t="str">
        <f t="shared" si="244"/>
        <v/>
      </c>
      <c r="L803" s="1" t="str">
        <f ca="1">IF(COUNTBLANK($AO803),IF(COUNTBLANK($D803),"",OFFSET(ChannelSetup!$E$6,0,$D803-1)),$AO803)</f>
        <v/>
      </c>
      <c r="M803" s="1" t="str">
        <f ca="1">IF(COUNTBLANK($AP803),IF(COUNTBLANK($D803),"",OFFSET(ChannelSetup!$E$7,0,$D803-1)),$AP803)</f>
        <v/>
      </c>
      <c r="N803" s="1" t="str">
        <f ca="1">IF(COUNTBLANK($D803),"",IF(COUNTBLANK($AI803),OFFSET(ChannelSetup!$E$4,0,$D803-1),$AI803))</f>
        <v/>
      </c>
      <c r="O803" s="1" t="str">
        <f t="shared" si="245"/>
        <v/>
      </c>
      <c r="Q803" s="32">
        <f t="shared" si="248"/>
        <v>6</v>
      </c>
      <c r="R803" s="32">
        <f t="shared" si="249"/>
        <v>4</v>
      </c>
      <c r="S803" s="32">
        <f t="shared" si="250"/>
        <v>4</v>
      </c>
      <c r="T803" s="32">
        <f t="shared" si="251"/>
        <v>2</v>
      </c>
      <c r="U803" s="32">
        <f t="shared" si="252"/>
        <v>2</v>
      </c>
      <c r="V803" s="32">
        <f t="shared" si="253"/>
        <v>2</v>
      </c>
      <c r="W803" s="32">
        <f t="shared" si="254"/>
        <v>2</v>
      </c>
      <c r="X803" s="32">
        <f t="shared" si="255"/>
        <v>2</v>
      </c>
      <c r="Y803" s="32">
        <f t="shared" si="256"/>
        <v>2</v>
      </c>
      <c r="Z803" s="32">
        <f t="shared" si="257"/>
        <v>2</v>
      </c>
      <c r="AA803" s="32">
        <f t="shared" si="258"/>
        <v>2</v>
      </c>
      <c r="AB803" s="32">
        <f t="shared" si="259"/>
        <v>2</v>
      </c>
      <c r="AD803" s="64"/>
      <c r="AE803" s="51"/>
      <c r="AF803" s="51"/>
      <c r="AG803" s="61"/>
      <c r="AH803" s="62"/>
      <c r="AI803" s="61"/>
      <c r="AJ803" s="62"/>
      <c r="AK803" s="61"/>
      <c r="AL803" s="62"/>
      <c r="AM803" s="60"/>
      <c r="AN803" s="60"/>
      <c r="AO803" s="60"/>
      <c r="AP803" s="60"/>
      <c r="AQ803" s="51"/>
      <c r="AT803" s="39" t="str">
        <f t="shared" si="261"/>
        <v/>
      </c>
      <c r="AU803" s="49" t="str">
        <f t="shared" si="269"/>
        <v/>
      </c>
      <c r="AV803" s="41">
        <f t="shared" ca="1" si="232"/>
        <v>256</v>
      </c>
      <c r="AW803" s="40">
        <f t="shared" ca="1" si="226"/>
        <v>1</v>
      </c>
      <c r="AX803" s="41">
        <f t="shared" ca="1" si="262"/>
        <v>0</v>
      </c>
      <c r="AY803" s="41">
        <f t="shared" ca="1" si="263"/>
        <v>0</v>
      </c>
      <c r="AZ803" s="42">
        <f t="shared" ca="1" si="264"/>
        <v>1</v>
      </c>
      <c r="BA803" s="47" t="str">
        <f t="shared" si="265"/>
        <v/>
      </c>
      <c r="BB803" s="47" t="e">
        <f t="shared" si="266"/>
        <v>#VALUE!</v>
      </c>
      <c r="BC803" s="47">
        <f t="shared" si="233"/>
        <v>0</v>
      </c>
      <c r="BD803" s="47">
        <f t="shared" si="234"/>
        <v>0</v>
      </c>
      <c r="BE803" s="47" t="e">
        <f t="shared" si="235"/>
        <v>#VALUE!</v>
      </c>
      <c r="BF803" s="47" t="e">
        <f t="shared" si="236"/>
        <v>#VALUE!</v>
      </c>
      <c r="BG803" s="47" t="e">
        <f t="shared" si="237"/>
        <v>#VALUE!</v>
      </c>
      <c r="BH803" s="47" t="e">
        <f>MATCH($BA803,NoteCommaRef!$B$4:$B$10,0)</f>
        <v>#N/A</v>
      </c>
      <c r="BI803" s="47">
        <f>MATCH($BK803,NoteCommaRef!$H$4:$H$1000,0)</f>
        <v>11</v>
      </c>
      <c r="BJ803" s="47">
        <f>MATCH($BL803,NoteCommaRef!$H$4:$H$1000,0)</f>
        <v>11</v>
      </c>
      <c r="BK803" s="47">
        <f t="shared" si="227"/>
        <v>1</v>
      </c>
      <c r="BL803" s="47">
        <f t="shared" si="228"/>
        <v>1</v>
      </c>
      <c r="BM803" s="48">
        <f ca="1">IF(ISNA($BH803),1,OFFSET(NoteCommaRef!$E$3,$BH803,0))</f>
        <v>1</v>
      </c>
      <c r="BN803" s="48">
        <f t="shared" si="229"/>
        <v>1</v>
      </c>
      <c r="BO803" s="48">
        <f t="shared" si="230"/>
        <v>1</v>
      </c>
      <c r="BP803" s="48">
        <f t="shared" si="231"/>
        <v>1</v>
      </c>
      <c r="BQ803" s="48">
        <f ca="1">IF(ISNA($BI803),1,OFFSET(NoteCommaRef!$K$3,$BI803,0))</f>
        <v>1</v>
      </c>
      <c r="BR803" s="48">
        <f ca="1">IF(ISNA($BJ803),1,OFFSET(NoteCommaRef!$K$3,$BJ803,0))</f>
        <v>1</v>
      </c>
    </row>
    <row r="804" spans="3:70" x14ac:dyDescent="0.2">
      <c r="C804" s="1" t="str">
        <f t="shared" si="246"/>
        <v/>
      </c>
      <c r="D804" s="1" t="str">
        <f t="shared" si="247"/>
        <v/>
      </c>
      <c r="E804" s="1" t="str">
        <f t="shared" si="238"/>
        <v/>
      </c>
      <c r="F804" s="32" t="str">
        <f t="shared" si="239"/>
        <v/>
      </c>
      <c r="G804" s="1" t="str">
        <f t="shared" si="240"/>
        <v/>
      </c>
      <c r="H804" s="1" t="str">
        <f t="shared" si="241"/>
        <v/>
      </c>
      <c r="I804" s="1" t="str">
        <f t="shared" si="242"/>
        <v/>
      </c>
      <c r="J804" s="1" t="str">
        <f t="shared" si="243"/>
        <v/>
      </c>
      <c r="K804" s="1" t="str">
        <f t="shared" si="244"/>
        <v/>
      </c>
      <c r="L804" s="1" t="str">
        <f ca="1">IF(COUNTBLANK($AO804),IF(COUNTBLANK($D804),"",OFFSET(ChannelSetup!$E$6,0,$D804-1)),$AO804)</f>
        <v/>
      </c>
      <c r="M804" s="1" t="str">
        <f ca="1">IF(COUNTBLANK($AP804),IF(COUNTBLANK($D804),"",OFFSET(ChannelSetup!$E$7,0,$D804-1)),$AP804)</f>
        <v/>
      </c>
      <c r="N804" s="1" t="str">
        <f ca="1">IF(COUNTBLANK($D804),"",IF(COUNTBLANK($AI804),OFFSET(ChannelSetup!$E$4,0,$D804-1),$AI804))</f>
        <v/>
      </c>
      <c r="O804" s="1" t="str">
        <f t="shared" si="245"/>
        <v/>
      </c>
      <c r="Q804" s="32">
        <f t="shared" si="248"/>
        <v>6</v>
      </c>
      <c r="R804" s="32">
        <f t="shared" si="249"/>
        <v>4</v>
      </c>
      <c r="S804" s="32">
        <f t="shared" si="250"/>
        <v>4</v>
      </c>
      <c r="T804" s="32">
        <f t="shared" si="251"/>
        <v>2</v>
      </c>
      <c r="U804" s="32">
        <f t="shared" si="252"/>
        <v>2</v>
      </c>
      <c r="V804" s="32">
        <f t="shared" si="253"/>
        <v>2</v>
      </c>
      <c r="W804" s="32">
        <f t="shared" si="254"/>
        <v>2</v>
      </c>
      <c r="X804" s="32">
        <f t="shared" si="255"/>
        <v>2</v>
      </c>
      <c r="Y804" s="32">
        <f t="shared" si="256"/>
        <v>2</v>
      </c>
      <c r="Z804" s="32">
        <f t="shared" si="257"/>
        <v>2</v>
      </c>
      <c r="AA804" s="32">
        <f t="shared" si="258"/>
        <v>2</v>
      </c>
      <c r="AB804" s="32">
        <f t="shared" si="259"/>
        <v>2</v>
      </c>
      <c r="AD804" s="64"/>
      <c r="AE804" s="51"/>
      <c r="AF804" s="51"/>
      <c r="AG804" s="61"/>
      <c r="AH804" s="62"/>
      <c r="AI804" s="61"/>
      <c r="AJ804" s="62"/>
      <c r="AK804" s="61"/>
      <c r="AL804" s="62"/>
      <c r="AM804" s="60"/>
      <c r="AN804" s="60"/>
      <c r="AO804" s="60"/>
      <c r="AP804" s="60"/>
      <c r="AQ804" s="51"/>
      <c r="AT804" s="39" t="str">
        <f t="shared" si="261"/>
        <v/>
      </c>
      <c r="AU804" s="49" t="str">
        <f t="shared" si="269"/>
        <v/>
      </c>
      <c r="AV804" s="41">
        <f t="shared" ca="1" si="232"/>
        <v>256</v>
      </c>
      <c r="AW804" s="40">
        <f t="shared" ca="1" si="226"/>
        <v>1</v>
      </c>
      <c r="AX804" s="41">
        <f t="shared" ca="1" si="262"/>
        <v>0</v>
      </c>
      <c r="AY804" s="41">
        <f t="shared" ca="1" si="263"/>
        <v>0</v>
      </c>
      <c r="AZ804" s="42">
        <f t="shared" ca="1" si="264"/>
        <v>1</v>
      </c>
      <c r="BA804" s="47" t="str">
        <f t="shared" si="265"/>
        <v/>
      </c>
      <c r="BB804" s="47" t="e">
        <f t="shared" si="266"/>
        <v>#VALUE!</v>
      </c>
      <c r="BC804" s="47">
        <f t="shared" si="233"/>
        <v>0</v>
      </c>
      <c r="BD804" s="47">
        <f t="shared" si="234"/>
        <v>0</v>
      </c>
      <c r="BE804" s="47" t="e">
        <f t="shared" si="235"/>
        <v>#VALUE!</v>
      </c>
      <c r="BF804" s="47" t="e">
        <f t="shared" si="236"/>
        <v>#VALUE!</v>
      </c>
      <c r="BG804" s="47" t="e">
        <f t="shared" si="237"/>
        <v>#VALUE!</v>
      </c>
      <c r="BH804" s="47" t="e">
        <f>MATCH($BA804,NoteCommaRef!$B$4:$B$10,0)</f>
        <v>#N/A</v>
      </c>
      <c r="BI804" s="47">
        <f>MATCH($BK804,NoteCommaRef!$H$4:$H$1000,0)</f>
        <v>11</v>
      </c>
      <c r="BJ804" s="47">
        <f>MATCH($BL804,NoteCommaRef!$H$4:$H$1000,0)</f>
        <v>11</v>
      </c>
      <c r="BK804" s="47">
        <f t="shared" si="227"/>
        <v>1</v>
      </c>
      <c r="BL804" s="47">
        <f t="shared" si="228"/>
        <v>1</v>
      </c>
      <c r="BM804" s="48">
        <f ca="1">IF(ISNA($BH804),1,OFFSET(NoteCommaRef!$E$3,$BH804,0))</f>
        <v>1</v>
      </c>
      <c r="BN804" s="48">
        <f t="shared" si="229"/>
        <v>1</v>
      </c>
      <c r="BO804" s="48">
        <f t="shared" si="230"/>
        <v>1</v>
      </c>
      <c r="BP804" s="48">
        <f t="shared" si="231"/>
        <v>1</v>
      </c>
      <c r="BQ804" s="48">
        <f ca="1">IF(ISNA($BI804),1,OFFSET(NoteCommaRef!$K$3,$BI804,0))</f>
        <v>1</v>
      </c>
      <c r="BR804" s="48">
        <f ca="1">IF(ISNA($BJ804),1,OFFSET(NoteCommaRef!$K$3,$BJ804,0))</f>
        <v>1</v>
      </c>
    </row>
    <row r="805" spans="3:70" x14ac:dyDescent="0.2">
      <c r="C805" s="1" t="str">
        <f t="shared" si="246"/>
        <v/>
      </c>
      <c r="D805" s="1" t="str">
        <f t="shared" si="247"/>
        <v/>
      </c>
      <c r="E805" s="1" t="str">
        <f t="shared" si="238"/>
        <v/>
      </c>
      <c r="F805" s="32" t="str">
        <f t="shared" si="239"/>
        <v/>
      </c>
      <c r="G805" s="1" t="str">
        <f t="shared" si="240"/>
        <v/>
      </c>
      <c r="H805" s="1" t="str">
        <f t="shared" si="241"/>
        <v/>
      </c>
      <c r="I805" s="1" t="str">
        <f t="shared" si="242"/>
        <v/>
      </c>
      <c r="J805" s="1" t="str">
        <f t="shared" si="243"/>
        <v/>
      </c>
      <c r="K805" s="1" t="str">
        <f t="shared" si="244"/>
        <v/>
      </c>
      <c r="L805" s="1" t="str">
        <f ca="1">IF(COUNTBLANK($AO805),IF(COUNTBLANK($D805),"",OFFSET(ChannelSetup!$E$6,0,$D805-1)),$AO805)</f>
        <v/>
      </c>
      <c r="M805" s="1" t="str">
        <f ca="1">IF(COUNTBLANK($AP805),IF(COUNTBLANK($D805),"",OFFSET(ChannelSetup!$E$7,0,$D805-1)),$AP805)</f>
        <v/>
      </c>
      <c r="N805" s="1" t="str">
        <f ca="1">IF(COUNTBLANK($D805),"",IF(COUNTBLANK($AI805),OFFSET(ChannelSetup!$E$4,0,$D805-1),$AI805))</f>
        <v/>
      </c>
      <c r="O805" s="1" t="str">
        <f t="shared" si="245"/>
        <v/>
      </c>
      <c r="Q805" s="32">
        <f t="shared" si="248"/>
        <v>6</v>
      </c>
      <c r="R805" s="32">
        <f t="shared" si="249"/>
        <v>4</v>
      </c>
      <c r="S805" s="32">
        <f t="shared" si="250"/>
        <v>4</v>
      </c>
      <c r="T805" s="32">
        <f t="shared" si="251"/>
        <v>2</v>
      </c>
      <c r="U805" s="32">
        <f t="shared" si="252"/>
        <v>2</v>
      </c>
      <c r="V805" s="32">
        <f t="shared" si="253"/>
        <v>2</v>
      </c>
      <c r="W805" s="32">
        <f t="shared" si="254"/>
        <v>2</v>
      </c>
      <c r="X805" s="32">
        <f t="shared" si="255"/>
        <v>2</v>
      </c>
      <c r="Y805" s="32">
        <f t="shared" si="256"/>
        <v>2</v>
      </c>
      <c r="Z805" s="32">
        <f t="shared" si="257"/>
        <v>2</v>
      </c>
      <c r="AA805" s="32">
        <f t="shared" si="258"/>
        <v>2</v>
      </c>
      <c r="AB805" s="32">
        <f t="shared" si="259"/>
        <v>2</v>
      </c>
      <c r="AD805" s="64"/>
      <c r="AE805" s="51"/>
      <c r="AF805" s="51"/>
      <c r="AG805" s="61"/>
      <c r="AH805" s="62"/>
      <c r="AI805" s="61"/>
      <c r="AJ805" s="62"/>
      <c r="AK805" s="61"/>
      <c r="AL805" s="62"/>
      <c r="AM805" s="60"/>
      <c r="AN805" s="60"/>
      <c r="AO805" s="60"/>
      <c r="AP805" s="60"/>
      <c r="AQ805" s="51"/>
      <c r="AT805" s="39" t="str">
        <f t="shared" si="261"/>
        <v/>
      </c>
      <c r="AU805" s="49" t="str">
        <f t="shared" si="269"/>
        <v/>
      </c>
      <c r="AV805" s="41">
        <f t="shared" ca="1" si="232"/>
        <v>256</v>
      </c>
      <c r="AW805" s="40">
        <f t="shared" ref="AW805:AW868" ca="1" si="270">$BM805*$BN805*$BO805*$BP805*$BQ805/$BR805</f>
        <v>1</v>
      </c>
      <c r="AX805" s="41">
        <f t="shared" ca="1" si="262"/>
        <v>0</v>
      </c>
      <c r="AY805" s="41">
        <f t="shared" ca="1" si="263"/>
        <v>0</v>
      </c>
      <c r="AZ805" s="42">
        <f t="shared" ca="1" si="264"/>
        <v>1</v>
      </c>
      <c r="BA805" s="47" t="str">
        <f t="shared" si="265"/>
        <v/>
      </c>
      <c r="BB805" s="47" t="e">
        <f t="shared" si="266"/>
        <v>#VALUE!</v>
      </c>
      <c r="BC805" s="47">
        <f t="shared" si="233"/>
        <v>0</v>
      </c>
      <c r="BD805" s="47">
        <f t="shared" si="234"/>
        <v>0</v>
      </c>
      <c r="BE805" s="47" t="e">
        <f t="shared" si="235"/>
        <v>#VALUE!</v>
      </c>
      <c r="BF805" s="47" t="e">
        <f t="shared" si="236"/>
        <v>#VALUE!</v>
      </c>
      <c r="BG805" s="47" t="e">
        <f t="shared" si="237"/>
        <v>#VALUE!</v>
      </c>
      <c r="BH805" s="47" t="e">
        <f>MATCH($BA805,NoteCommaRef!$B$4:$B$10,0)</f>
        <v>#N/A</v>
      </c>
      <c r="BI805" s="47">
        <f>MATCH($BK805,NoteCommaRef!$H$4:$H$1000,0)</f>
        <v>11</v>
      </c>
      <c r="BJ805" s="47">
        <f>MATCH($BL805,NoteCommaRef!$H$4:$H$1000,0)</f>
        <v>11</v>
      </c>
      <c r="BK805" s="47">
        <f t="shared" ref="BK805:BK868" si="271">IF(ISERR($BE805),1,IF(ISERR($BF805),IF(ISERR($BG805),1,MID($AU805,$BE805+1,$BG805-$BE805-1)),MID($AU805,$BE805+1,$BF805-$BE805-1)))*1</f>
        <v>1</v>
      </c>
      <c r="BL805" s="47">
        <f t="shared" ref="BL805:BL868" si="272">IF(ISERR($BE805),1,IF(ISERR($BF805),1,MID($AU805,$BF805+1,$BG805-$BF805-1)))*1</f>
        <v>1</v>
      </c>
      <c r="BM805" s="48">
        <f ca="1">IF(ISNA($BH805),1,OFFSET(NoteCommaRef!$E$3,$BH805,0))</f>
        <v>1</v>
      </c>
      <c r="BN805" s="48">
        <f t="shared" ref="BN805:BN868" si="273">IF(ISERR($BB805),1,2^$BB805)</f>
        <v>1</v>
      </c>
      <c r="BO805" s="48">
        <f t="shared" ref="BO805:BO868" si="274">(2187/2048)^$BC805</f>
        <v>1</v>
      </c>
      <c r="BP805" s="48">
        <f t="shared" ref="BP805:BP868" si="275">(80/81)^$BD805</f>
        <v>1</v>
      </c>
      <c r="BQ805" s="48">
        <f ca="1">IF(ISNA($BI805),1,OFFSET(NoteCommaRef!$K$3,$BI805,0))</f>
        <v>1</v>
      </c>
      <c r="BR805" s="48">
        <f ca="1">IF(ISNA($BJ805),1,OFFSET(NoteCommaRef!$K$3,$BJ805,0))</f>
        <v>1</v>
      </c>
    </row>
    <row r="806" spans="3:70" x14ac:dyDescent="0.2">
      <c r="C806" s="1" t="str">
        <f t="shared" si="246"/>
        <v/>
      </c>
      <c r="D806" s="1" t="str">
        <f t="shared" si="247"/>
        <v/>
      </c>
      <c r="E806" s="1" t="str">
        <f t="shared" si="238"/>
        <v/>
      </c>
      <c r="F806" s="32" t="str">
        <f t="shared" si="239"/>
        <v/>
      </c>
      <c r="G806" s="1" t="str">
        <f t="shared" si="240"/>
        <v/>
      </c>
      <c r="H806" s="1" t="str">
        <f t="shared" si="241"/>
        <v/>
      </c>
      <c r="I806" s="1" t="str">
        <f t="shared" si="242"/>
        <v/>
      </c>
      <c r="J806" s="1" t="str">
        <f t="shared" si="243"/>
        <v/>
      </c>
      <c r="K806" s="1" t="str">
        <f t="shared" si="244"/>
        <v/>
      </c>
      <c r="L806" s="1" t="str">
        <f ca="1">IF(COUNTBLANK($AO806),IF(COUNTBLANK($D806),"",OFFSET(ChannelSetup!$E$6,0,$D806-1)),$AO806)</f>
        <v/>
      </c>
      <c r="M806" s="1" t="str">
        <f ca="1">IF(COUNTBLANK($AP806),IF(COUNTBLANK($D806),"",OFFSET(ChannelSetup!$E$7,0,$D806-1)),$AP806)</f>
        <v/>
      </c>
      <c r="N806" s="1" t="str">
        <f ca="1">IF(COUNTBLANK($D806),"",IF(COUNTBLANK($AI806),OFFSET(ChannelSetup!$E$4,0,$D806-1),$AI806))</f>
        <v/>
      </c>
      <c r="O806" s="1" t="str">
        <f t="shared" si="245"/>
        <v/>
      </c>
      <c r="Q806" s="32">
        <f t="shared" si="248"/>
        <v>6</v>
      </c>
      <c r="R806" s="32">
        <f t="shared" si="249"/>
        <v>4</v>
      </c>
      <c r="S806" s="32">
        <f t="shared" si="250"/>
        <v>4</v>
      </c>
      <c r="T806" s="32">
        <f t="shared" si="251"/>
        <v>2</v>
      </c>
      <c r="U806" s="32">
        <f t="shared" si="252"/>
        <v>2</v>
      </c>
      <c r="V806" s="32">
        <f t="shared" si="253"/>
        <v>2</v>
      </c>
      <c r="W806" s="32">
        <f t="shared" si="254"/>
        <v>2</v>
      </c>
      <c r="X806" s="32">
        <f t="shared" si="255"/>
        <v>2</v>
      </c>
      <c r="Y806" s="32">
        <f t="shared" si="256"/>
        <v>2</v>
      </c>
      <c r="Z806" s="32">
        <f t="shared" si="257"/>
        <v>2</v>
      </c>
      <c r="AA806" s="32">
        <f t="shared" si="258"/>
        <v>2</v>
      </c>
      <c r="AB806" s="32">
        <f t="shared" si="259"/>
        <v>2</v>
      </c>
      <c r="AD806" s="64"/>
      <c r="AE806" s="51"/>
      <c r="AF806" s="51"/>
      <c r="AG806" s="61"/>
      <c r="AH806" s="62"/>
      <c r="AI806" s="61"/>
      <c r="AJ806" s="62"/>
      <c r="AK806" s="61"/>
      <c r="AL806" s="62"/>
      <c r="AM806" s="60"/>
      <c r="AN806" s="60"/>
      <c r="AO806" s="60"/>
      <c r="AP806" s="60"/>
      <c r="AQ806" s="51"/>
      <c r="AT806" s="39" t="str">
        <f t="shared" si="261"/>
        <v/>
      </c>
      <c r="AU806" s="49" t="str">
        <f t="shared" si="269"/>
        <v/>
      </c>
      <c r="AV806" s="41">
        <f t="shared" ca="1" si="232"/>
        <v>256</v>
      </c>
      <c r="AW806" s="40">
        <f t="shared" ca="1" si="270"/>
        <v>1</v>
      </c>
      <c r="AX806" s="41">
        <f t="shared" ca="1" si="262"/>
        <v>0</v>
      </c>
      <c r="AY806" s="41">
        <f t="shared" ca="1" si="263"/>
        <v>0</v>
      </c>
      <c r="AZ806" s="42">
        <f t="shared" ca="1" si="264"/>
        <v>1</v>
      </c>
      <c r="BA806" s="47" t="str">
        <f t="shared" si="265"/>
        <v/>
      </c>
      <c r="BB806" s="47" t="e">
        <f t="shared" si="266"/>
        <v>#VALUE!</v>
      </c>
      <c r="BC806" s="47">
        <f t="shared" si="233"/>
        <v>0</v>
      </c>
      <c r="BD806" s="47">
        <f t="shared" si="234"/>
        <v>0</v>
      </c>
      <c r="BE806" s="47" t="e">
        <f t="shared" si="235"/>
        <v>#VALUE!</v>
      </c>
      <c r="BF806" s="47" t="e">
        <f t="shared" si="236"/>
        <v>#VALUE!</v>
      </c>
      <c r="BG806" s="47" t="e">
        <f t="shared" si="237"/>
        <v>#VALUE!</v>
      </c>
      <c r="BH806" s="47" t="e">
        <f>MATCH($BA806,NoteCommaRef!$B$4:$B$10,0)</f>
        <v>#N/A</v>
      </c>
      <c r="BI806" s="47">
        <f>MATCH($BK806,NoteCommaRef!$H$4:$H$1000,0)</f>
        <v>11</v>
      </c>
      <c r="BJ806" s="47">
        <f>MATCH($BL806,NoteCommaRef!$H$4:$H$1000,0)</f>
        <v>11</v>
      </c>
      <c r="BK806" s="47">
        <f t="shared" si="271"/>
        <v>1</v>
      </c>
      <c r="BL806" s="47">
        <f t="shared" si="272"/>
        <v>1</v>
      </c>
      <c r="BM806" s="48">
        <f ca="1">IF(ISNA($BH806),1,OFFSET(NoteCommaRef!$E$3,$BH806,0))</f>
        <v>1</v>
      </c>
      <c r="BN806" s="48">
        <f t="shared" si="273"/>
        <v>1</v>
      </c>
      <c r="BO806" s="48">
        <f t="shared" si="274"/>
        <v>1</v>
      </c>
      <c r="BP806" s="48">
        <f t="shared" si="275"/>
        <v>1</v>
      </c>
      <c r="BQ806" s="48">
        <f ca="1">IF(ISNA($BI806),1,OFFSET(NoteCommaRef!$K$3,$BI806,0))</f>
        <v>1</v>
      </c>
      <c r="BR806" s="48">
        <f ca="1">IF(ISNA($BJ806),1,OFFSET(NoteCommaRef!$K$3,$BJ806,0))</f>
        <v>1</v>
      </c>
    </row>
    <row r="807" spans="3:70" x14ac:dyDescent="0.2">
      <c r="C807" s="1" t="str">
        <f t="shared" si="246"/>
        <v/>
      </c>
      <c r="D807" s="1" t="str">
        <f t="shared" si="247"/>
        <v/>
      </c>
      <c r="E807" s="1" t="str">
        <f t="shared" si="238"/>
        <v/>
      </c>
      <c r="F807" s="32" t="str">
        <f t="shared" si="239"/>
        <v/>
      </c>
      <c r="G807" s="1" t="str">
        <f t="shared" si="240"/>
        <v/>
      </c>
      <c r="H807" s="1" t="str">
        <f t="shared" si="241"/>
        <v/>
      </c>
      <c r="I807" s="1" t="str">
        <f t="shared" si="242"/>
        <v/>
      </c>
      <c r="J807" s="1" t="str">
        <f t="shared" si="243"/>
        <v/>
      </c>
      <c r="K807" s="1" t="str">
        <f t="shared" si="244"/>
        <v/>
      </c>
      <c r="L807" s="1" t="str">
        <f ca="1">IF(COUNTBLANK($AO807),IF(COUNTBLANK($D807),"",OFFSET(ChannelSetup!$E$6,0,$D807-1)),$AO807)</f>
        <v/>
      </c>
      <c r="M807" s="1" t="str">
        <f ca="1">IF(COUNTBLANK($AP807),IF(COUNTBLANK($D807),"",OFFSET(ChannelSetup!$E$7,0,$D807-1)),$AP807)</f>
        <v/>
      </c>
      <c r="N807" s="1" t="str">
        <f ca="1">IF(COUNTBLANK($D807),"",IF(COUNTBLANK($AI807),OFFSET(ChannelSetup!$E$4,0,$D807-1),$AI807))</f>
        <v/>
      </c>
      <c r="O807" s="1" t="str">
        <f t="shared" si="245"/>
        <v/>
      </c>
      <c r="Q807" s="32">
        <f t="shared" si="248"/>
        <v>6</v>
      </c>
      <c r="R807" s="32">
        <f t="shared" si="249"/>
        <v>4</v>
      </c>
      <c r="S807" s="32">
        <f t="shared" si="250"/>
        <v>4</v>
      </c>
      <c r="T807" s="32">
        <f t="shared" si="251"/>
        <v>2</v>
      </c>
      <c r="U807" s="32">
        <f t="shared" si="252"/>
        <v>2</v>
      </c>
      <c r="V807" s="32">
        <f t="shared" si="253"/>
        <v>2</v>
      </c>
      <c r="W807" s="32">
        <f t="shared" si="254"/>
        <v>2</v>
      </c>
      <c r="X807" s="32">
        <f t="shared" si="255"/>
        <v>2</v>
      </c>
      <c r="Y807" s="32">
        <f t="shared" si="256"/>
        <v>2</v>
      </c>
      <c r="Z807" s="32">
        <f t="shared" si="257"/>
        <v>2</v>
      </c>
      <c r="AA807" s="32">
        <f t="shared" si="258"/>
        <v>2</v>
      </c>
      <c r="AB807" s="32">
        <f t="shared" si="259"/>
        <v>2</v>
      </c>
      <c r="AD807" s="64"/>
      <c r="AE807" s="51"/>
      <c r="AF807" s="51"/>
      <c r="AG807" s="61"/>
      <c r="AH807" s="62"/>
      <c r="AI807" s="61"/>
      <c r="AJ807" s="62"/>
      <c r="AK807" s="61"/>
      <c r="AL807" s="62"/>
      <c r="AM807" s="60"/>
      <c r="AN807" s="60"/>
      <c r="AO807" s="60"/>
      <c r="AP807" s="60"/>
      <c r="AQ807" s="51"/>
      <c r="AT807" s="39" t="str">
        <f t="shared" si="261"/>
        <v/>
      </c>
      <c r="AU807" s="49" t="str">
        <f t="shared" si="269"/>
        <v/>
      </c>
      <c r="AV807" s="41">
        <f t="shared" ca="1" si="232"/>
        <v>256</v>
      </c>
      <c r="AW807" s="40">
        <f t="shared" ca="1" si="270"/>
        <v>1</v>
      </c>
      <c r="AX807" s="41">
        <f t="shared" ca="1" si="262"/>
        <v>0</v>
      </c>
      <c r="AY807" s="41">
        <f t="shared" ca="1" si="263"/>
        <v>0</v>
      </c>
      <c r="AZ807" s="42">
        <f t="shared" ca="1" si="264"/>
        <v>1</v>
      </c>
      <c r="BA807" s="47" t="str">
        <f t="shared" si="265"/>
        <v/>
      </c>
      <c r="BB807" s="47" t="e">
        <f t="shared" si="266"/>
        <v>#VALUE!</v>
      </c>
      <c r="BC807" s="47">
        <f t="shared" si="233"/>
        <v>0</v>
      </c>
      <c r="BD807" s="47">
        <f t="shared" si="234"/>
        <v>0</v>
      </c>
      <c r="BE807" s="47" t="e">
        <f t="shared" si="235"/>
        <v>#VALUE!</v>
      </c>
      <c r="BF807" s="47" t="e">
        <f t="shared" si="236"/>
        <v>#VALUE!</v>
      </c>
      <c r="BG807" s="47" t="e">
        <f t="shared" si="237"/>
        <v>#VALUE!</v>
      </c>
      <c r="BH807" s="47" t="e">
        <f>MATCH($BA807,NoteCommaRef!$B$4:$B$10,0)</f>
        <v>#N/A</v>
      </c>
      <c r="BI807" s="47">
        <f>MATCH($BK807,NoteCommaRef!$H$4:$H$1000,0)</f>
        <v>11</v>
      </c>
      <c r="BJ807" s="47">
        <f>MATCH($BL807,NoteCommaRef!$H$4:$H$1000,0)</f>
        <v>11</v>
      </c>
      <c r="BK807" s="47">
        <f t="shared" si="271"/>
        <v>1</v>
      </c>
      <c r="BL807" s="47">
        <f t="shared" si="272"/>
        <v>1</v>
      </c>
      <c r="BM807" s="48">
        <f ca="1">IF(ISNA($BH807),1,OFFSET(NoteCommaRef!$E$3,$BH807,0))</f>
        <v>1</v>
      </c>
      <c r="BN807" s="48">
        <f t="shared" si="273"/>
        <v>1</v>
      </c>
      <c r="BO807" s="48">
        <f t="shared" si="274"/>
        <v>1</v>
      </c>
      <c r="BP807" s="48">
        <f t="shared" si="275"/>
        <v>1</v>
      </c>
      <c r="BQ807" s="48">
        <f ca="1">IF(ISNA($BI807),1,OFFSET(NoteCommaRef!$K$3,$BI807,0))</f>
        <v>1</v>
      </c>
      <c r="BR807" s="48">
        <f ca="1">IF(ISNA($BJ807),1,OFFSET(NoteCommaRef!$K$3,$BJ807,0))</f>
        <v>1</v>
      </c>
    </row>
    <row r="808" spans="3:70" x14ac:dyDescent="0.2">
      <c r="C808" s="1" t="str">
        <f t="shared" si="246"/>
        <v/>
      </c>
      <c r="D808" s="1" t="str">
        <f t="shared" si="247"/>
        <v/>
      </c>
      <c r="E808" s="1" t="str">
        <f t="shared" si="238"/>
        <v/>
      </c>
      <c r="F808" s="32" t="str">
        <f t="shared" si="239"/>
        <v/>
      </c>
      <c r="G808" s="1" t="str">
        <f t="shared" si="240"/>
        <v/>
      </c>
      <c r="H808" s="1" t="str">
        <f t="shared" si="241"/>
        <v/>
      </c>
      <c r="I808" s="1" t="str">
        <f t="shared" si="242"/>
        <v/>
      </c>
      <c r="J808" s="1" t="str">
        <f t="shared" si="243"/>
        <v/>
      </c>
      <c r="K808" s="1" t="str">
        <f t="shared" si="244"/>
        <v/>
      </c>
      <c r="L808" s="1" t="str">
        <f ca="1">IF(COUNTBLANK($AO808),IF(COUNTBLANK($D808),"",OFFSET(ChannelSetup!$E$6,0,$D808-1)),$AO808)</f>
        <v/>
      </c>
      <c r="M808" s="1" t="str">
        <f ca="1">IF(COUNTBLANK($AP808),IF(COUNTBLANK($D808),"",OFFSET(ChannelSetup!$E$7,0,$D808-1)),$AP808)</f>
        <v/>
      </c>
      <c r="N808" s="1" t="str">
        <f ca="1">IF(COUNTBLANK($D808),"",IF(COUNTBLANK($AI808),OFFSET(ChannelSetup!$E$4,0,$D808-1),$AI808))</f>
        <v/>
      </c>
      <c r="O808" s="1" t="str">
        <f t="shared" si="245"/>
        <v/>
      </c>
      <c r="Q808" s="32">
        <f t="shared" si="248"/>
        <v>6</v>
      </c>
      <c r="R808" s="32">
        <f t="shared" si="249"/>
        <v>4</v>
      </c>
      <c r="S808" s="32">
        <f t="shared" si="250"/>
        <v>4</v>
      </c>
      <c r="T808" s="32">
        <f t="shared" si="251"/>
        <v>2</v>
      </c>
      <c r="U808" s="32">
        <f t="shared" si="252"/>
        <v>2</v>
      </c>
      <c r="V808" s="32">
        <f t="shared" si="253"/>
        <v>2</v>
      </c>
      <c r="W808" s="32">
        <f t="shared" si="254"/>
        <v>2</v>
      </c>
      <c r="X808" s="32">
        <f t="shared" si="255"/>
        <v>2</v>
      </c>
      <c r="Y808" s="32">
        <f t="shared" si="256"/>
        <v>2</v>
      </c>
      <c r="Z808" s="32">
        <f t="shared" si="257"/>
        <v>2</v>
      </c>
      <c r="AA808" s="32">
        <f t="shared" si="258"/>
        <v>2</v>
      </c>
      <c r="AB808" s="32">
        <f t="shared" si="259"/>
        <v>2</v>
      </c>
      <c r="AD808" s="64"/>
      <c r="AE808" s="51"/>
      <c r="AF808" s="51"/>
      <c r="AG808" s="61"/>
      <c r="AH808" s="62"/>
      <c r="AI808" s="61"/>
      <c r="AJ808" s="62"/>
      <c r="AK808" s="61"/>
      <c r="AL808" s="62"/>
      <c r="AM808" s="60"/>
      <c r="AN808" s="60"/>
      <c r="AO808" s="60"/>
      <c r="AP808" s="60"/>
      <c r="AQ808" s="51"/>
      <c r="AT808" s="39" t="str">
        <f t="shared" si="261"/>
        <v/>
      </c>
      <c r="AU808" s="49" t="str">
        <f t="shared" si="269"/>
        <v/>
      </c>
      <c r="AV808" s="41">
        <f t="shared" ca="1" si="232"/>
        <v>256</v>
      </c>
      <c r="AW808" s="40">
        <f t="shared" ca="1" si="270"/>
        <v>1</v>
      </c>
      <c r="AX808" s="41">
        <f t="shared" ca="1" si="262"/>
        <v>0</v>
      </c>
      <c r="AY808" s="41">
        <f t="shared" ca="1" si="263"/>
        <v>0</v>
      </c>
      <c r="AZ808" s="42">
        <f t="shared" ca="1" si="264"/>
        <v>1</v>
      </c>
      <c r="BA808" s="47" t="str">
        <f t="shared" si="265"/>
        <v/>
      </c>
      <c r="BB808" s="47" t="e">
        <f t="shared" si="266"/>
        <v>#VALUE!</v>
      </c>
      <c r="BC808" s="47">
        <f t="shared" si="233"/>
        <v>0</v>
      </c>
      <c r="BD808" s="47">
        <f t="shared" si="234"/>
        <v>0</v>
      </c>
      <c r="BE808" s="47" t="e">
        <f t="shared" si="235"/>
        <v>#VALUE!</v>
      </c>
      <c r="BF808" s="47" t="e">
        <f t="shared" si="236"/>
        <v>#VALUE!</v>
      </c>
      <c r="BG808" s="47" t="e">
        <f t="shared" si="237"/>
        <v>#VALUE!</v>
      </c>
      <c r="BH808" s="47" t="e">
        <f>MATCH($BA808,NoteCommaRef!$B$4:$B$10,0)</f>
        <v>#N/A</v>
      </c>
      <c r="BI808" s="47">
        <f>MATCH($BK808,NoteCommaRef!$H$4:$H$1000,0)</f>
        <v>11</v>
      </c>
      <c r="BJ808" s="47">
        <f>MATCH($BL808,NoteCommaRef!$H$4:$H$1000,0)</f>
        <v>11</v>
      </c>
      <c r="BK808" s="47">
        <f t="shared" si="271"/>
        <v>1</v>
      </c>
      <c r="BL808" s="47">
        <f t="shared" si="272"/>
        <v>1</v>
      </c>
      <c r="BM808" s="48">
        <f ca="1">IF(ISNA($BH808),1,OFFSET(NoteCommaRef!$E$3,$BH808,0))</f>
        <v>1</v>
      </c>
      <c r="BN808" s="48">
        <f t="shared" si="273"/>
        <v>1</v>
      </c>
      <c r="BO808" s="48">
        <f t="shared" si="274"/>
        <v>1</v>
      </c>
      <c r="BP808" s="48">
        <f t="shared" si="275"/>
        <v>1</v>
      </c>
      <c r="BQ808" s="48">
        <f ca="1">IF(ISNA($BI808),1,OFFSET(NoteCommaRef!$K$3,$BI808,0))</f>
        <v>1</v>
      </c>
      <c r="BR808" s="48">
        <f ca="1">IF(ISNA($BJ808),1,OFFSET(NoteCommaRef!$K$3,$BJ808,0))</f>
        <v>1</v>
      </c>
    </row>
    <row r="809" spans="3:70" x14ac:dyDescent="0.2">
      <c r="C809" s="1" t="str">
        <f t="shared" si="246"/>
        <v/>
      </c>
      <c r="D809" s="1" t="str">
        <f t="shared" si="247"/>
        <v/>
      </c>
      <c r="E809" s="1" t="str">
        <f t="shared" si="238"/>
        <v/>
      </c>
      <c r="F809" s="32" t="str">
        <f t="shared" si="239"/>
        <v/>
      </c>
      <c r="G809" s="1" t="str">
        <f t="shared" si="240"/>
        <v/>
      </c>
      <c r="H809" s="1" t="str">
        <f t="shared" si="241"/>
        <v/>
      </c>
      <c r="I809" s="1" t="str">
        <f t="shared" si="242"/>
        <v/>
      </c>
      <c r="J809" s="1" t="str">
        <f t="shared" si="243"/>
        <v/>
      </c>
      <c r="K809" s="1" t="str">
        <f t="shared" si="244"/>
        <v/>
      </c>
      <c r="L809" s="1" t="str">
        <f ca="1">IF(COUNTBLANK($AO809),IF(COUNTBLANK($D809),"",OFFSET(ChannelSetup!$E$6,0,$D809-1)),$AO809)</f>
        <v/>
      </c>
      <c r="M809" s="1" t="str">
        <f ca="1">IF(COUNTBLANK($AP809),IF(COUNTBLANK($D809),"",OFFSET(ChannelSetup!$E$7,0,$D809-1)),$AP809)</f>
        <v/>
      </c>
      <c r="N809" s="1" t="str">
        <f ca="1">IF(COUNTBLANK($D809),"",IF(COUNTBLANK($AI809),OFFSET(ChannelSetup!$E$4,0,$D809-1),$AI809))</f>
        <v/>
      </c>
      <c r="O809" s="1" t="str">
        <f t="shared" si="245"/>
        <v/>
      </c>
      <c r="Q809" s="32">
        <f t="shared" si="248"/>
        <v>6</v>
      </c>
      <c r="R809" s="32">
        <f t="shared" si="249"/>
        <v>4</v>
      </c>
      <c r="S809" s="32">
        <f t="shared" si="250"/>
        <v>4</v>
      </c>
      <c r="T809" s="32">
        <f t="shared" si="251"/>
        <v>2</v>
      </c>
      <c r="U809" s="32">
        <f t="shared" si="252"/>
        <v>2</v>
      </c>
      <c r="V809" s="32">
        <f t="shared" si="253"/>
        <v>2</v>
      </c>
      <c r="W809" s="32">
        <f t="shared" si="254"/>
        <v>2</v>
      </c>
      <c r="X809" s="32">
        <f t="shared" si="255"/>
        <v>2</v>
      </c>
      <c r="Y809" s="32">
        <f t="shared" si="256"/>
        <v>2</v>
      </c>
      <c r="Z809" s="32">
        <f t="shared" si="257"/>
        <v>2</v>
      </c>
      <c r="AA809" s="32">
        <f t="shared" si="258"/>
        <v>2</v>
      </c>
      <c r="AB809" s="32">
        <f t="shared" si="259"/>
        <v>2</v>
      </c>
      <c r="AD809" s="64"/>
      <c r="AE809" s="51"/>
      <c r="AF809" s="51"/>
      <c r="AG809" s="61"/>
      <c r="AH809" s="62"/>
      <c r="AI809" s="61"/>
      <c r="AJ809" s="62"/>
      <c r="AK809" s="61"/>
      <c r="AL809" s="62"/>
      <c r="AM809" s="60"/>
      <c r="AN809" s="60"/>
      <c r="AO809" s="60"/>
      <c r="AP809" s="60"/>
      <c r="AQ809" s="51"/>
      <c r="AT809" s="39" t="str">
        <f t="shared" si="261"/>
        <v/>
      </c>
      <c r="AU809" s="49" t="str">
        <f t="shared" si="269"/>
        <v/>
      </c>
      <c r="AV809" s="41">
        <f t="shared" ca="1" si="232"/>
        <v>256</v>
      </c>
      <c r="AW809" s="40">
        <f t="shared" ca="1" si="270"/>
        <v>1</v>
      </c>
      <c r="AX809" s="41">
        <f t="shared" ca="1" si="262"/>
        <v>0</v>
      </c>
      <c r="AY809" s="41">
        <f t="shared" ca="1" si="263"/>
        <v>0</v>
      </c>
      <c r="AZ809" s="42">
        <f t="shared" ca="1" si="264"/>
        <v>1</v>
      </c>
      <c r="BA809" s="47" t="str">
        <f t="shared" si="265"/>
        <v/>
      </c>
      <c r="BB809" s="47" t="e">
        <f t="shared" si="266"/>
        <v>#VALUE!</v>
      </c>
      <c r="BC809" s="47">
        <f t="shared" si="233"/>
        <v>0</v>
      </c>
      <c r="BD809" s="47">
        <f t="shared" si="234"/>
        <v>0</v>
      </c>
      <c r="BE809" s="47" t="e">
        <f t="shared" si="235"/>
        <v>#VALUE!</v>
      </c>
      <c r="BF809" s="47" t="e">
        <f t="shared" si="236"/>
        <v>#VALUE!</v>
      </c>
      <c r="BG809" s="47" t="e">
        <f t="shared" si="237"/>
        <v>#VALUE!</v>
      </c>
      <c r="BH809" s="47" t="e">
        <f>MATCH($BA809,NoteCommaRef!$B$4:$B$10,0)</f>
        <v>#N/A</v>
      </c>
      <c r="BI809" s="47">
        <f>MATCH($BK809,NoteCommaRef!$H$4:$H$1000,0)</f>
        <v>11</v>
      </c>
      <c r="BJ809" s="47">
        <f>MATCH($BL809,NoteCommaRef!$H$4:$H$1000,0)</f>
        <v>11</v>
      </c>
      <c r="BK809" s="47">
        <f t="shared" si="271"/>
        <v>1</v>
      </c>
      <c r="BL809" s="47">
        <f t="shared" si="272"/>
        <v>1</v>
      </c>
      <c r="BM809" s="48">
        <f ca="1">IF(ISNA($BH809),1,OFFSET(NoteCommaRef!$E$3,$BH809,0))</f>
        <v>1</v>
      </c>
      <c r="BN809" s="48">
        <f t="shared" si="273"/>
        <v>1</v>
      </c>
      <c r="BO809" s="48">
        <f t="shared" si="274"/>
        <v>1</v>
      </c>
      <c r="BP809" s="48">
        <f t="shared" si="275"/>
        <v>1</v>
      </c>
      <c r="BQ809" s="48">
        <f ca="1">IF(ISNA($BI809),1,OFFSET(NoteCommaRef!$K$3,$BI809,0))</f>
        <v>1</v>
      </c>
      <c r="BR809" s="48">
        <f ca="1">IF(ISNA($BJ809),1,OFFSET(NoteCommaRef!$K$3,$BJ809,0))</f>
        <v>1</v>
      </c>
    </row>
    <row r="810" spans="3:70" x14ac:dyDescent="0.2">
      <c r="C810" s="1" t="str">
        <f t="shared" si="246"/>
        <v/>
      </c>
      <c r="D810" s="1" t="str">
        <f t="shared" si="247"/>
        <v/>
      </c>
      <c r="E810" s="1" t="str">
        <f t="shared" si="238"/>
        <v/>
      </c>
      <c r="F810" s="32" t="str">
        <f t="shared" si="239"/>
        <v/>
      </c>
      <c r="G810" s="1" t="str">
        <f t="shared" si="240"/>
        <v/>
      </c>
      <c r="H810" s="1" t="str">
        <f t="shared" si="241"/>
        <v/>
      </c>
      <c r="I810" s="1" t="str">
        <f t="shared" si="242"/>
        <v/>
      </c>
      <c r="J810" s="1" t="str">
        <f t="shared" si="243"/>
        <v/>
      </c>
      <c r="K810" s="1" t="str">
        <f t="shared" si="244"/>
        <v/>
      </c>
      <c r="L810" s="1" t="str">
        <f ca="1">IF(COUNTBLANK($AO810),IF(COUNTBLANK($D810),"",OFFSET(ChannelSetup!$E$6,0,$D810-1)),$AO810)</f>
        <v/>
      </c>
      <c r="M810" s="1" t="str">
        <f ca="1">IF(COUNTBLANK($AP810),IF(COUNTBLANK($D810),"",OFFSET(ChannelSetup!$E$7,0,$D810-1)),$AP810)</f>
        <v/>
      </c>
      <c r="N810" s="1" t="str">
        <f ca="1">IF(COUNTBLANK($D810),"",IF(COUNTBLANK($AI810),OFFSET(ChannelSetup!$E$4,0,$D810-1),$AI810))</f>
        <v/>
      </c>
      <c r="O810" s="1" t="str">
        <f t="shared" si="245"/>
        <v/>
      </c>
      <c r="Q810" s="32">
        <f t="shared" si="248"/>
        <v>6</v>
      </c>
      <c r="R810" s="32">
        <f t="shared" si="249"/>
        <v>4</v>
      </c>
      <c r="S810" s="32">
        <f t="shared" si="250"/>
        <v>4</v>
      </c>
      <c r="T810" s="32">
        <f t="shared" si="251"/>
        <v>2</v>
      </c>
      <c r="U810" s="32">
        <f t="shared" si="252"/>
        <v>2</v>
      </c>
      <c r="V810" s="32">
        <f t="shared" si="253"/>
        <v>2</v>
      </c>
      <c r="W810" s="32">
        <f t="shared" si="254"/>
        <v>2</v>
      </c>
      <c r="X810" s="32">
        <f t="shared" si="255"/>
        <v>2</v>
      </c>
      <c r="Y810" s="32">
        <f t="shared" si="256"/>
        <v>2</v>
      </c>
      <c r="Z810" s="32">
        <f t="shared" si="257"/>
        <v>2</v>
      </c>
      <c r="AA810" s="32">
        <f t="shared" si="258"/>
        <v>2</v>
      </c>
      <c r="AB810" s="32">
        <f t="shared" si="259"/>
        <v>2</v>
      </c>
      <c r="AD810" s="64"/>
      <c r="AE810" s="51"/>
      <c r="AF810" s="51"/>
      <c r="AG810" s="61"/>
      <c r="AH810" s="62"/>
      <c r="AI810" s="61"/>
      <c r="AJ810" s="62"/>
      <c r="AK810" s="61"/>
      <c r="AL810" s="62"/>
      <c r="AM810" s="60"/>
      <c r="AN810" s="60"/>
      <c r="AO810" s="60"/>
      <c r="AP810" s="60"/>
      <c r="AQ810" s="51"/>
      <c r="AT810" s="39" t="str">
        <f t="shared" si="261"/>
        <v/>
      </c>
      <c r="AU810" s="49" t="str">
        <f t="shared" si="269"/>
        <v/>
      </c>
      <c r="AV810" s="41">
        <f t="shared" ca="1" si="232"/>
        <v>256</v>
      </c>
      <c r="AW810" s="40">
        <f t="shared" ca="1" si="270"/>
        <v>1</v>
      </c>
      <c r="AX810" s="41">
        <f t="shared" ca="1" si="262"/>
        <v>0</v>
      </c>
      <c r="AY810" s="41">
        <f t="shared" ca="1" si="263"/>
        <v>0</v>
      </c>
      <c r="AZ810" s="42">
        <f t="shared" ca="1" si="264"/>
        <v>1</v>
      </c>
      <c r="BA810" s="47" t="str">
        <f t="shared" si="265"/>
        <v/>
      </c>
      <c r="BB810" s="47" t="e">
        <f t="shared" si="266"/>
        <v>#VALUE!</v>
      </c>
      <c r="BC810" s="47">
        <f t="shared" si="233"/>
        <v>0</v>
      </c>
      <c r="BD810" s="47">
        <f t="shared" si="234"/>
        <v>0</v>
      </c>
      <c r="BE810" s="47" t="e">
        <f t="shared" si="235"/>
        <v>#VALUE!</v>
      </c>
      <c r="BF810" s="47" t="e">
        <f t="shared" si="236"/>
        <v>#VALUE!</v>
      </c>
      <c r="BG810" s="47" t="e">
        <f t="shared" si="237"/>
        <v>#VALUE!</v>
      </c>
      <c r="BH810" s="47" t="e">
        <f>MATCH($BA810,NoteCommaRef!$B$4:$B$10,0)</f>
        <v>#N/A</v>
      </c>
      <c r="BI810" s="47">
        <f>MATCH($BK810,NoteCommaRef!$H$4:$H$1000,0)</f>
        <v>11</v>
      </c>
      <c r="BJ810" s="47">
        <f>MATCH($BL810,NoteCommaRef!$H$4:$H$1000,0)</f>
        <v>11</v>
      </c>
      <c r="BK810" s="47">
        <f t="shared" si="271"/>
        <v>1</v>
      </c>
      <c r="BL810" s="47">
        <f t="shared" si="272"/>
        <v>1</v>
      </c>
      <c r="BM810" s="48">
        <f ca="1">IF(ISNA($BH810),1,OFFSET(NoteCommaRef!$E$3,$BH810,0))</f>
        <v>1</v>
      </c>
      <c r="BN810" s="48">
        <f t="shared" si="273"/>
        <v>1</v>
      </c>
      <c r="BO810" s="48">
        <f t="shared" si="274"/>
        <v>1</v>
      </c>
      <c r="BP810" s="48">
        <f t="shared" si="275"/>
        <v>1</v>
      </c>
      <c r="BQ810" s="48">
        <f ca="1">IF(ISNA($BI810),1,OFFSET(NoteCommaRef!$K$3,$BI810,0))</f>
        <v>1</v>
      </c>
      <c r="BR810" s="48">
        <f ca="1">IF(ISNA($BJ810),1,OFFSET(NoteCommaRef!$K$3,$BJ810,0))</f>
        <v>1</v>
      </c>
    </row>
    <row r="811" spans="3:70" x14ac:dyDescent="0.2">
      <c r="C811" s="1" t="str">
        <f t="shared" si="246"/>
        <v/>
      </c>
      <c r="D811" s="1" t="str">
        <f t="shared" si="247"/>
        <v/>
      </c>
      <c r="E811" s="1" t="str">
        <f t="shared" si="238"/>
        <v/>
      </c>
      <c r="F811" s="32" t="str">
        <f t="shared" si="239"/>
        <v/>
      </c>
      <c r="G811" s="1" t="str">
        <f t="shared" si="240"/>
        <v/>
      </c>
      <c r="H811" s="1" t="str">
        <f t="shared" si="241"/>
        <v/>
      </c>
      <c r="I811" s="1" t="str">
        <f t="shared" si="242"/>
        <v/>
      </c>
      <c r="J811" s="1" t="str">
        <f t="shared" si="243"/>
        <v/>
      </c>
      <c r="K811" s="1" t="str">
        <f t="shared" si="244"/>
        <v/>
      </c>
      <c r="L811" s="1" t="str">
        <f ca="1">IF(COUNTBLANK($AO811),IF(COUNTBLANK($D811),"",OFFSET(ChannelSetup!$E$6,0,$D811-1)),$AO811)</f>
        <v/>
      </c>
      <c r="M811" s="1" t="str">
        <f ca="1">IF(COUNTBLANK($AP811),IF(COUNTBLANK($D811),"",OFFSET(ChannelSetup!$E$7,0,$D811-1)),$AP811)</f>
        <v/>
      </c>
      <c r="N811" s="1" t="str">
        <f ca="1">IF(COUNTBLANK($D811),"",IF(COUNTBLANK($AI811),OFFSET(ChannelSetup!$E$4,0,$D811-1),$AI811))</f>
        <v/>
      </c>
      <c r="O811" s="1" t="str">
        <f t="shared" si="245"/>
        <v/>
      </c>
      <c r="Q811" s="32">
        <f t="shared" si="248"/>
        <v>6</v>
      </c>
      <c r="R811" s="32">
        <f t="shared" si="249"/>
        <v>4</v>
      </c>
      <c r="S811" s="32">
        <f t="shared" si="250"/>
        <v>4</v>
      </c>
      <c r="T811" s="32">
        <f t="shared" si="251"/>
        <v>2</v>
      </c>
      <c r="U811" s="32">
        <f t="shared" si="252"/>
        <v>2</v>
      </c>
      <c r="V811" s="32">
        <f t="shared" si="253"/>
        <v>2</v>
      </c>
      <c r="W811" s="32">
        <f t="shared" si="254"/>
        <v>2</v>
      </c>
      <c r="X811" s="32">
        <f t="shared" si="255"/>
        <v>2</v>
      </c>
      <c r="Y811" s="32">
        <f t="shared" si="256"/>
        <v>2</v>
      </c>
      <c r="Z811" s="32">
        <f t="shared" si="257"/>
        <v>2</v>
      </c>
      <c r="AA811" s="32">
        <f t="shared" si="258"/>
        <v>2</v>
      </c>
      <c r="AB811" s="32">
        <f t="shared" si="259"/>
        <v>2</v>
      </c>
      <c r="AD811" s="64"/>
      <c r="AE811" s="51"/>
      <c r="AF811" s="51"/>
      <c r="AG811" s="61"/>
      <c r="AH811" s="62"/>
      <c r="AI811" s="61"/>
      <c r="AJ811" s="62"/>
      <c r="AK811" s="61"/>
      <c r="AL811" s="62"/>
      <c r="AM811" s="60"/>
      <c r="AN811" s="60"/>
      <c r="AO811" s="60"/>
      <c r="AP811" s="60"/>
      <c r="AQ811" s="51"/>
      <c r="AT811" s="39" t="str">
        <f t="shared" si="261"/>
        <v/>
      </c>
      <c r="AU811" s="49" t="str">
        <f t="shared" si="269"/>
        <v/>
      </c>
      <c r="AV811" s="41">
        <f t="shared" ca="1" si="232"/>
        <v>256</v>
      </c>
      <c r="AW811" s="40">
        <f t="shared" ca="1" si="270"/>
        <v>1</v>
      </c>
      <c r="AX811" s="41">
        <f t="shared" ca="1" si="262"/>
        <v>0</v>
      </c>
      <c r="AY811" s="41">
        <f t="shared" ca="1" si="263"/>
        <v>0</v>
      </c>
      <c r="AZ811" s="42">
        <f t="shared" ca="1" si="264"/>
        <v>1</v>
      </c>
      <c r="BA811" s="47" t="str">
        <f t="shared" si="265"/>
        <v/>
      </c>
      <c r="BB811" s="47" t="e">
        <f t="shared" si="266"/>
        <v>#VALUE!</v>
      </c>
      <c r="BC811" s="47">
        <f t="shared" si="233"/>
        <v>0</v>
      </c>
      <c r="BD811" s="47">
        <f t="shared" si="234"/>
        <v>0</v>
      </c>
      <c r="BE811" s="47" t="e">
        <f t="shared" si="235"/>
        <v>#VALUE!</v>
      </c>
      <c r="BF811" s="47" t="e">
        <f t="shared" si="236"/>
        <v>#VALUE!</v>
      </c>
      <c r="BG811" s="47" t="e">
        <f t="shared" si="237"/>
        <v>#VALUE!</v>
      </c>
      <c r="BH811" s="47" t="e">
        <f>MATCH($BA811,NoteCommaRef!$B$4:$B$10,0)</f>
        <v>#N/A</v>
      </c>
      <c r="BI811" s="47">
        <f>MATCH($BK811,NoteCommaRef!$H$4:$H$1000,0)</f>
        <v>11</v>
      </c>
      <c r="BJ811" s="47">
        <f>MATCH($BL811,NoteCommaRef!$H$4:$H$1000,0)</f>
        <v>11</v>
      </c>
      <c r="BK811" s="47">
        <f t="shared" si="271"/>
        <v>1</v>
      </c>
      <c r="BL811" s="47">
        <f t="shared" si="272"/>
        <v>1</v>
      </c>
      <c r="BM811" s="48">
        <f ca="1">IF(ISNA($BH811),1,OFFSET(NoteCommaRef!$E$3,$BH811,0))</f>
        <v>1</v>
      </c>
      <c r="BN811" s="48">
        <f t="shared" si="273"/>
        <v>1</v>
      </c>
      <c r="BO811" s="48">
        <f t="shared" si="274"/>
        <v>1</v>
      </c>
      <c r="BP811" s="48">
        <f t="shared" si="275"/>
        <v>1</v>
      </c>
      <c r="BQ811" s="48">
        <f ca="1">IF(ISNA($BI811),1,OFFSET(NoteCommaRef!$K$3,$BI811,0))</f>
        <v>1</v>
      </c>
      <c r="BR811" s="48">
        <f ca="1">IF(ISNA($BJ811),1,OFFSET(NoteCommaRef!$K$3,$BJ811,0))</f>
        <v>1</v>
      </c>
    </row>
    <row r="812" spans="3:70" x14ac:dyDescent="0.2">
      <c r="C812" s="1" t="str">
        <f t="shared" si="246"/>
        <v/>
      </c>
      <c r="D812" s="1" t="str">
        <f t="shared" si="247"/>
        <v/>
      </c>
      <c r="E812" s="1" t="str">
        <f t="shared" si="238"/>
        <v/>
      </c>
      <c r="F812" s="32" t="str">
        <f t="shared" si="239"/>
        <v/>
      </c>
      <c r="G812" s="1" t="str">
        <f t="shared" si="240"/>
        <v/>
      </c>
      <c r="H812" s="1" t="str">
        <f t="shared" si="241"/>
        <v/>
      </c>
      <c r="I812" s="1" t="str">
        <f t="shared" si="242"/>
        <v/>
      </c>
      <c r="J812" s="1" t="str">
        <f t="shared" si="243"/>
        <v/>
      </c>
      <c r="K812" s="1" t="str">
        <f t="shared" si="244"/>
        <v/>
      </c>
      <c r="L812" s="1" t="str">
        <f ca="1">IF(COUNTBLANK($AO812),IF(COUNTBLANK($D812),"",OFFSET(ChannelSetup!$E$6,0,$D812-1)),$AO812)</f>
        <v/>
      </c>
      <c r="M812" s="1" t="str">
        <f ca="1">IF(COUNTBLANK($AP812),IF(COUNTBLANK($D812),"",OFFSET(ChannelSetup!$E$7,0,$D812-1)),$AP812)</f>
        <v/>
      </c>
      <c r="N812" s="1" t="str">
        <f ca="1">IF(COUNTBLANK($D812),"",IF(COUNTBLANK($AI812),OFFSET(ChannelSetup!$E$4,0,$D812-1),$AI812))</f>
        <v/>
      </c>
      <c r="O812" s="1" t="str">
        <f t="shared" si="245"/>
        <v/>
      </c>
      <c r="Q812" s="32">
        <f t="shared" si="248"/>
        <v>6</v>
      </c>
      <c r="R812" s="32">
        <f t="shared" si="249"/>
        <v>4</v>
      </c>
      <c r="S812" s="32">
        <f t="shared" si="250"/>
        <v>4</v>
      </c>
      <c r="T812" s="32">
        <f t="shared" si="251"/>
        <v>2</v>
      </c>
      <c r="U812" s="32">
        <f t="shared" si="252"/>
        <v>2</v>
      </c>
      <c r="V812" s="32">
        <f t="shared" si="253"/>
        <v>2</v>
      </c>
      <c r="W812" s="32">
        <f t="shared" si="254"/>
        <v>2</v>
      </c>
      <c r="X812" s="32">
        <f t="shared" si="255"/>
        <v>2</v>
      </c>
      <c r="Y812" s="32">
        <f t="shared" si="256"/>
        <v>2</v>
      </c>
      <c r="Z812" s="32">
        <f t="shared" si="257"/>
        <v>2</v>
      </c>
      <c r="AA812" s="32">
        <f t="shared" si="258"/>
        <v>2</v>
      </c>
      <c r="AB812" s="32">
        <f t="shared" si="259"/>
        <v>2</v>
      </c>
      <c r="AD812" s="64"/>
      <c r="AE812" s="51"/>
      <c r="AF812" s="51"/>
      <c r="AG812" s="61"/>
      <c r="AH812" s="62"/>
      <c r="AI812" s="61"/>
      <c r="AJ812" s="62"/>
      <c r="AK812" s="61"/>
      <c r="AL812" s="62"/>
      <c r="AM812" s="60"/>
      <c r="AN812" s="60"/>
      <c r="AO812" s="60"/>
      <c r="AP812" s="60"/>
      <c r="AQ812" s="51"/>
      <c r="AT812" s="39" t="str">
        <f t="shared" si="261"/>
        <v/>
      </c>
      <c r="AU812" s="49" t="str">
        <f t="shared" si="269"/>
        <v/>
      </c>
      <c r="AV812" s="41">
        <f t="shared" ca="1" si="232"/>
        <v>256</v>
      </c>
      <c r="AW812" s="40">
        <f t="shared" ca="1" si="270"/>
        <v>1</v>
      </c>
      <c r="AX812" s="41">
        <f t="shared" ca="1" si="262"/>
        <v>0</v>
      </c>
      <c r="AY812" s="41">
        <f t="shared" ca="1" si="263"/>
        <v>0</v>
      </c>
      <c r="AZ812" s="42">
        <f t="shared" ca="1" si="264"/>
        <v>1</v>
      </c>
      <c r="BA812" s="47" t="str">
        <f t="shared" si="265"/>
        <v/>
      </c>
      <c r="BB812" s="47" t="e">
        <f t="shared" si="266"/>
        <v>#VALUE!</v>
      </c>
      <c r="BC812" s="47">
        <f t="shared" si="233"/>
        <v>0</v>
      </c>
      <c r="BD812" s="47">
        <f t="shared" si="234"/>
        <v>0</v>
      </c>
      <c r="BE812" s="47" t="e">
        <f t="shared" si="235"/>
        <v>#VALUE!</v>
      </c>
      <c r="BF812" s="47" t="e">
        <f t="shared" si="236"/>
        <v>#VALUE!</v>
      </c>
      <c r="BG812" s="47" t="e">
        <f t="shared" si="237"/>
        <v>#VALUE!</v>
      </c>
      <c r="BH812" s="47" t="e">
        <f>MATCH($BA812,NoteCommaRef!$B$4:$B$10,0)</f>
        <v>#N/A</v>
      </c>
      <c r="BI812" s="47">
        <f>MATCH($BK812,NoteCommaRef!$H$4:$H$1000,0)</f>
        <v>11</v>
      </c>
      <c r="BJ812" s="47">
        <f>MATCH($BL812,NoteCommaRef!$H$4:$H$1000,0)</f>
        <v>11</v>
      </c>
      <c r="BK812" s="47">
        <f t="shared" si="271"/>
        <v>1</v>
      </c>
      <c r="BL812" s="47">
        <f t="shared" si="272"/>
        <v>1</v>
      </c>
      <c r="BM812" s="48">
        <f ca="1">IF(ISNA($BH812),1,OFFSET(NoteCommaRef!$E$3,$BH812,0))</f>
        <v>1</v>
      </c>
      <c r="BN812" s="48">
        <f t="shared" si="273"/>
        <v>1</v>
      </c>
      <c r="BO812" s="48">
        <f t="shared" si="274"/>
        <v>1</v>
      </c>
      <c r="BP812" s="48">
        <f t="shared" si="275"/>
        <v>1</v>
      </c>
      <c r="BQ812" s="48">
        <f ca="1">IF(ISNA($BI812),1,OFFSET(NoteCommaRef!$K$3,$BI812,0))</f>
        <v>1</v>
      </c>
      <c r="BR812" s="48">
        <f ca="1">IF(ISNA($BJ812),1,OFFSET(NoteCommaRef!$K$3,$BJ812,0))</f>
        <v>1</v>
      </c>
    </row>
    <row r="813" spans="3:70" x14ac:dyDescent="0.2">
      <c r="C813" s="1" t="str">
        <f t="shared" si="246"/>
        <v/>
      </c>
      <c r="D813" s="1" t="str">
        <f t="shared" si="247"/>
        <v/>
      </c>
      <c r="E813" s="1" t="str">
        <f t="shared" si="238"/>
        <v/>
      </c>
      <c r="F813" s="32" t="str">
        <f t="shared" si="239"/>
        <v/>
      </c>
      <c r="G813" s="1" t="str">
        <f t="shared" si="240"/>
        <v/>
      </c>
      <c r="H813" s="1" t="str">
        <f t="shared" si="241"/>
        <v/>
      </c>
      <c r="I813" s="1" t="str">
        <f t="shared" si="242"/>
        <v/>
      </c>
      <c r="J813" s="1" t="str">
        <f t="shared" si="243"/>
        <v/>
      </c>
      <c r="K813" s="1" t="str">
        <f t="shared" si="244"/>
        <v/>
      </c>
      <c r="L813" s="1" t="str">
        <f ca="1">IF(COUNTBLANK($AO813),IF(COUNTBLANK($D813),"",OFFSET(ChannelSetup!$E$6,0,$D813-1)),$AO813)</f>
        <v/>
      </c>
      <c r="M813" s="1" t="str">
        <f ca="1">IF(COUNTBLANK($AP813),IF(COUNTBLANK($D813),"",OFFSET(ChannelSetup!$E$7,0,$D813-1)),$AP813)</f>
        <v/>
      </c>
      <c r="N813" s="1" t="str">
        <f ca="1">IF(COUNTBLANK($D813),"",IF(COUNTBLANK($AI813),OFFSET(ChannelSetup!$E$4,0,$D813-1),$AI813))</f>
        <v/>
      </c>
      <c r="O813" s="1" t="str">
        <f t="shared" si="245"/>
        <v/>
      </c>
      <c r="Q813" s="32">
        <f t="shared" si="248"/>
        <v>6</v>
      </c>
      <c r="R813" s="32">
        <f t="shared" si="249"/>
        <v>4</v>
      </c>
      <c r="S813" s="32">
        <f t="shared" si="250"/>
        <v>4</v>
      </c>
      <c r="T813" s="32">
        <f t="shared" si="251"/>
        <v>2</v>
      </c>
      <c r="U813" s="32">
        <f t="shared" si="252"/>
        <v>2</v>
      </c>
      <c r="V813" s="32">
        <f t="shared" si="253"/>
        <v>2</v>
      </c>
      <c r="W813" s="32">
        <f t="shared" si="254"/>
        <v>2</v>
      </c>
      <c r="X813" s="32">
        <f t="shared" si="255"/>
        <v>2</v>
      </c>
      <c r="Y813" s="32">
        <f t="shared" si="256"/>
        <v>2</v>
      </c>
      <c r="Z813" s="32">
        <f t="shared" si="257"/>
        <v>2</v>
      </c>
      <c r="AA813" s="32">
        <f t="shared" si="258"/>
        <v>2</v>
      </c>
      <c r="AB813" s="32">
        <f t="shared" si="259"/>
        <v>2</v>
      </c>
      <c r="AD813" s="64"/>
      <c r="AE813" s="51"/>
      <c r="AF813" s="51"/>
      <c r="AG813" s="61"/>
      <c r="AH813" s="62"/>
      <c r="AI813" s="61"/>
      <c r="AJ813" s="62"/>
      <c r="AK813" s="61"/>
      <c r="AL813" s="62"/>
      <c r="AM813" s="60"/>
      <c r="AN813" s="60"/>
      <c r="AO813" s="60"/>
      <c r="AP813" s="60"/>
      <c r="AQ813" s="51"/>
      <c r="AT813" s="39" t="str">
        <f t="shared" si="261"/>
        <v/>
      </c>
      <c r="AU813" s="49" t="str">
        <f t="shared" si="269"/>
        <v/>
      </c>
      <c r="AV813" s="41">
        <f t="shared" ca="1" si="232"/>
        <v>256</v>
      </c>
      <c r="AW813" s="40">
        <f t="shared" ca="1" si="270"/>
        <v>1</v>
      </c>
      <c r="AX813" s="41">
        <f t="shared" ca="1" si="262"/>
        <v>0</v>
      </c>
      <c r="AY813" s="41">
        <f t="shared" ca="1" si="263"/>
        <v>0</v>
      </c>
      <c r="AZ813" s="42">
        <f t="shared" ca="1" si="264"/>
        <v>1</v>
      </c>
      <c r="BA813" s="47" t="str">
        <f t="shared" si="265"/>
        <v/>
      </c>
      <c r="BB813" s="47" t="e">
        <f t="shared" si="266"/>
        <v>#VALUE!</v>
      </c>
      <c r="BC813" s="47">
        <f t="shared" si="233"/>
        <v>0</v>
      </c>
      <c r="BD813" s="47">
        <f t="shared" si="234"/>
        <v>0</v>
      </c>
      <c r="BE813" s="47" t="e">
        <f t="shared" si="235"/>
        <v>#VALUE!</v>
      </c>
      <c r="BF813" s="47" t="e">
        <f t="shared" si="236"/>
        <v>#VALUE!</v>
      </c>
      <c r="BG813" s="47" t="e">
        <f t="shared" si="237"/>
        <v>#VALUE!</v>
      </c>
      <c r="BH813" s="47" t="e">
        <f>MATCH($BA813,NoteCommaRef!$B$4:$B$10,0)</f>
        <v>#N/A</v>
      </c>
      <c r="BI813" s="47">
        <f>MATCH($BK813,NoteCommaRef!$H$4:$H$1000,0)</f>
        <v>11</v>
      </c>
      <c r="BJ813" s="47">
        <f>MATCH($BL813,NoteCommaRef!$H$4:$H$1000,0)</f>
        <v>11</v>
      </c>
      <c r="BK813" s="47">
        <f t="shared" si="271"/>
        <v>1</v>
      </c>
      <c r="BL813" s="47">
        <f t="shared" si="272"/>
        <v>1</v>
      </c>
      <c r="BM813" s="48">
        <f ca="1">IF(ISNA($BH813),1,OFFSET(NoteCommaRef!$E$3,$BH813,0))</f>
        <v>1</v>
      </c>
      <c r="BN813" s="48">
        <f t="shared" si="273"/>
        <v>1</v>
      </c>
      <c r="BO813" s="48">
        <f t="shared" si="274"/>
        <v>1</v>
      </c>
      <c r="BP813" s="48">
        <f t="shared" si="275"/>
        <v>1</v>
      </c>
      <c r="BQ813" s="48">
        <f ca="1">IF(ISNA($BI813),1,OFFSET(NoteCommaRef!$K$3,$BI813,0))</f>
        <v>1</v>
      </c>
      <c r="BR813" s="48">
        <f ca="1">IF(ISNA($BJ813),1,OFFSET(NoteCommaRef!$K$3,$BJ813,0))</f>
        <v>1</v>
      </c>
    </row>
    <row r="814" spans="3:70" x14ac:dyDescent="0.2">
      <c r="C814" s="1" t="str">
        <f t="shared" si="246"/>
        <v/>
      </c>
      <c r="D814" s="1" t="str">
        <f t="shared" si="247"/>
        <v/>
      </c>
      <c r="E814" s="1" t="str">
        <f t="shared" si="238"/>
        <v/>
      </c>
      <c r="F814" s="32" t="str">
        <f t="shared" si="239"/>
        <v/>
      </c>
      <c r="G814" s="1" t="str">
        <f t="shared" si="240"/>
        <v/>
      </c>
      <c r="H814" s="1" t="str">
        <f t="shared" si="241"/>
        <v/>
      </c>
      <c r="I814" s="1" t="str">
        <f t="shared" si="242"/>
        <v/>
      </c>
      <c r="J814" s="1" t="str">
        <f t="shared" si="243"/>
        <v/>
      </c>
      <c r="K814" s="1" t="str">
        <f t="shared" si="244"/>
        <v/>
      </c>
      <c r="L814" s="1" t="str">
        <f ca="1">IF(COUNTBLANK($AO814),IF(COUNTBLANK($D814),"",OFFSET(ChannelSetup!$E$6,0,$D814-1)),$AO814)</f>
        <v/>
      </c>
      <c r="M814" s="1" t="str">
        <f ca="1">IF(COUNTBLANK($AP814),IF(COUNTBLANK($D814),"",OFFSET(ChannelSetup!$E$7,0,$D814-1)),$AP814)</f>
        <v/>
      </c>
      <c r="N814" s="1" t="str">
        <f ca="1">IF(COUNTBLANK($D814),"",IF(COUNTBLANK($AI814),OFFSET(ChannelSetup!$E$4,0,$D814-1),$AI814))</f>
        <v/>
      </c>
      <c r="O814" s="1" t="str">
        <f t="shared" si="245"/>
        <v/>
      </c>
      <c r="Q814" s="32">
        <f t="shared" si="248"/>
        <v>6</v>
      </c>
      <c r="R814" s="32">
        <f t="shared" si="249"/>
        <v>4</v>
      </c>
      <c r="S814" s="32">
        <f t="shared" si="250"/>
        <v>4</v>
      </c>
      <c r="T814" s="32">
        <f t="shared" si="251"/>
        <v>2</v>
      </c>
      <c r="U814" s="32">
        <f t="shared" si="252"/>
        <v>2</v>
      </c>
      <c r="V814" s="32">
        <f t="shared" si="253"/>
        <v>2</v>
      </c>
      <c r="W814" s="32">
        <f t="shared" si="254"/>
        <v>2</v>
      </c>
      <c r="X814" s="32">
        <f t="shared" si="255"/>
        <v>2</v>
      </c>
      <c r="Y814" s="32">
        <f t="shared" si="256"/>
        <v>2</v>
      </c>
      <c r="Z814" s="32">
        <f t="shared" si="257"/>
        <v>2</v>
      </c>
      <c r="AA814" s="32">
        <f t="shared" si="258"/>
        <v>2</v>
      </c>
      <c r="AB814" s="32">
        <f t="shared" si="259"/>
        <v>2</v>
      </c>
      <c r="AD814" s="64"/>
      <c r="AE814" s="51"/>
      <c r="AF814" s="51"/>
      <c r="AG814" s="61"/>
      <c r="AH814" s="62"/>
      <c r="AI814" s="61"/>
      <c r="AJ814" s="62"/>
      <c r="AK814" s="61"/>
      <c r="AL814" s="62"/>
      <c r="AM814" s="60"/>
      <c r="AN814" s="60"/>
      <c r="AO814" s="60"/>
      <c r="AP814" s="60"/>
      <c r="AQ814" s="51"/>
      <c r="AT814" s="39" t="str">
        <f t="shared" si="261"/>
        <v/>
      </c>
      <c r="AU814" s="49" t="str">
        <f t="shared" si="269"/>
        <v/>
      </c>
      <c r="AV814" s="41">
        <f t="shared" ca="1" si="232"/>
        <v>256</v>
      </c>
      <c r="AW814" s="40">
        <f t="shared" ca="1" si="270"/>
        <v>1</v>
      </c>
      <c r="AX814" s="41">
        <f t="shared" ca="1" si="262"/>
        <v>0</v>
      </c>
      <c r="AY814" s="41">
        <f t="shared" ca="1" si="263"/>
        <v>0</v>
      </c>
      <c r="AZ814" s="42">
        <f t="shared" ca="1" si="264"/>
        <v>1</v>
      </c>
      <c r="BA814" s="47" t="str">
        <f t="shared" si="265"/>
        <v/>
      </c>
      <c r="BB814" s="47" t="e">
        <f t="shared" si="266"/>
        <v>#VALUE!</v>
      </c>
      <c r="BC814" s="47">
        <f t="shared" si="233"/>
        <v>0</v>
      </c>
      <c r="BD814" s="47">
        <f t="shared" si="234"/>
        <v>0</v>
      </c>
      <c r="BE814" s="47" t="e">
        <f t="shared" si="235"/>
        <v>#VALUE!</v>
      </c>
      <c r="BF814" s="47" t="e">
        <f t="shared" si="236"/>
        <v>#VALUE!</v>
      </c>
      <c r="BG814" s="47" t="e">
        <f t="shared" si="237"/>
        <v>#VALUE!</v>
      </c>
      <c r="BH814" s="47" t="e">
        <f>MATCH($BA814,NoteCommaRef!$B$4:$B$10,0)</f>
        <v>#N/A</v>
      </c>
      <c r="BI814" s="47">
        <f>MATCH($BK814,NoteCommaRef!$H$4:$H$1000,0)</f>
        <v>11</v>
      </c>
      <c r="BJ814" s="47">
        <f>MATCH($BL814,NoteCommaRef!$H$4:$H$1000,0)</f>
        <v>11</v>
      </c>
      <c r="BK814" s="47">
        <f t="shared" si="271"/>
        <v>1</v>
      </c>
      <c r="BL814" s="47">
        <f t="shared" si="272"/>
        <v>1</v>
      </c>
      <c r="BM814" s="48">
        <f ca="1">IF(ISNA($BH814),1,OFFSET(NoteCommaRef!$E$3,$BH814,0))</f>
        <v>1</v>
      </c>
      <c r="BN814" s="48">
        <f t="shared" si="273"/>
        <v>1</v>
      </c>
      <c r="BO814" s="48">
        <f t="shared" si="274"/>
        <v>1</v>
      </c>
      <c r="BP814" s="48">
        <f t="shared" si="275"/>
        <v>1</v>
      </c>
      <c r="BQ814" s="48">
        <f ca="1">IF(ISNA($BI814),1,OFFSET(NoteCommaRef!$K$3,$BI814,0))</f>
        <v>1</v>
      </c>
      <c r="BR814" s="48">
        <f ca="1">IF(ISNA($BJ814),1,OFFSET(NoteCommaRef!$K$3,$BJ814,0))</f>
        <v>1</v>
      </c>
    </row>
    <row r="815" spans="3:70" x14ac:dyDescent="0.2">
      <c r="C815" s="1" t="str">
        <f t="shared" si="246"/>
        <v/>
      </c>
      <c r="D815" s="1" t="str">
        <f t="shared" si="247"/>
        <v/>
      </c>
      <c r="E815" s="1" t="str">
        <f t="shared" si="238"/>
        <v/>
      </c>
      <c r="F815" s="32" t="str">
        <f t="shared" si="239"/>
        <v/>
      </c>
      <c r="G815" s="1" t="str">
        <f t="shared" si="240"/>
        <v/>
      </c>
      <c r="H815" s="1" t="str">
        <f t="shared" si="241"/>
        <v/>
      </c>
      <c r="I815" s="1" t="str">
        <f t="shared" si="242"/>
        <v/>
      </c>
      <c r="J815" s="1" t="str">
        <f t="shared" si="243"/>
        <v/>
      </c>
      <c r="K815" s="1" t="str">
        <f t="shared" si="244"/>
        <v/>
      </c>
      <c r="L815" s="1" t="str">
        <f ca="1">IF(COUNTBLANK($AO815),IF(COUNTBLANK($D815),"",OFFSET(ChannelSetup!$E$6,0,$D815-1)),$AO815)</f>
        <v/>
      </c>
      <c r="M815" s="1" t="str">
        <f ca="1">IF(COUNTBLANK($AP815),IF(COUNTBLANK($D815),"",OFFSET(ChannelSetup!$E$7,0,$D815-1)),$AP815)</f>
        <v/>
      </c>
      <c r="N815" s="1" t="str">
        <f ca="1">IF(COUNTBLANK($D815),"",IF(COUNTBLANK($AI815),OFFSET(ChannelSetup!$E$4,0,$D815-1),$AI815))</f>
        <v/>
      </c>
      <c r="O815" s="1" t="str">
        <f t="shared" si="245"/>
        <v/>
      </c>
      <c r="Q815" s="32">
        <f t="shared" si="248"/>
        <v>6</v>
      </c>
      <c r="R815" s="32">
        <f t="shared" si="249"/>
        <v>4</v>
      </c>
      <c r="S815" s="32">
        <f t="shared" si="250"/>
        <v>4</v>
      </c>
      <c r="T815" s="32">
        <f t="shared" si="251"/>
        <v>2</v>
      </c>
      <c r="U815" s="32">
        <f t="shared" si="252"/>
        <v>2</v>
      </c>
      <c r="V815" s="32">
        <f t="shared" si="253"/>
        <v>2</v>
      </c>
      <c r="W815" s="32">
        <f t="shared" si="254"/>
        <v>2</v>
      </c>
      <c r="X815" s="32">
        <f t="shared" si="255"/>
        <v>2</v>
      </c>
      <c r="Y815" s="32">
        <f t="shared" si="256"/>
        <v>2</v>
      </c>
      <c r="Z815" s="32">
        <f t="shared" si="257"/>
        <v>2</v>
      </c>
      <c r="AA815" s="32">
        <f t="shared" si="258"/>
        <v>2</v>
      </c>
      <c r="AB815" s="32">
        <f t="shared" si="259"/>
        <v>2</v>
      </c>
      <c r="AD815" s="64"/>
      <c r="AE815" s="51"/>
      <c r="AF815" s="51"/>
      <c r="AG815" s="61"/>
      <c r="AH815" s="62"/>
      <c r="AI815" s="61"/>
      <c r="AJ815" s="62"/>
      <c r="AK815" s="61"/>
      <c r="AL815" s="62"/>
      <c r="AM815" s="60"/>
      <c r="AN815" s="60"/>
      <c r="AO815" s="60"/>
      <c r="AP815" s="60"/>
      <c r="AQ815" s="51"/>
      <c r="AT815" s="39" t="str">
        <f t="shared" si="261"/>
        <v/>
      </c>
      <c r="AU815" s="49" t="str">
        <f t="shared" si="269"/>
        <v/>
      </c>
      <c r="AV815" s="41">
        <f t="shared" ca="1" si="232"/>
        <v>256</v>
      </c>
      <c r="AW815" s="40">
        <f t="shared" ca="1" si="270"/>
        <v>1</v>
      </c>
      <c r="AX815" s="41">
        <f t="shared" ca="1" si="262"/>
        <v>0</v>
      </c>
      <c r="AY815" s="41">
        <f t="shared" ca="1" si="263"/>
        <v>0</v>
      </c>
      <c r="AZ815" s="42">
        <f t="shared" ca="1" si="264"/>
        <v>1</v>
      </c>
      <c r="BA815" s="47" t="str">
        <f t="shared" si="265"/>
        <v/>
      </c>
      <c r="BB815" s="47" t="e">
        <f t="shared" si="266"/>
        <v>#VALUE!</v>
      </c>
      <c r="BC815" s="47">
        <f t="shared" si="233"/>
        <v>0</v>
      </c>
      <c r="BD815" s="47">
        <f t="shared" si="234"/>
        <v>0</v>
      </c>
      <c r="BE815" s="47" t="e">
        <f t="shared" si="235"/>
        <v>#VALUE!</v>
      </c>
      <c r="BF815" s="47" t="e">
        <f t="shared" si="236"/>
        <v>#VALUE!</v>
      </c>
      <c r="BG815" s="47" t="e">
        <f t="shared" si="237"/>
        <v>#VALUE!</v>
      </c>
      <c r="BH815" s="47" t="e">
        <f>MATCH($BA815,NoteCommaRef!$B$4:$B$10,0)</f>
        <v>#N/A</v>
      </c>
      <c r="BI815" s="47">
        <f>MATCH($BK815,NoteCommaRef!$H$4:$H$1000,0)</f>
        <v>11</v>
      </c>
      <c r="BJ815" s="47">
        <f>MATCH($BL815,NoteCommaRef!$H$4:$H$1000,0)</f>
        <v>11</v>
      </c>
      <c r="BK815" s="47">
        <f t="shared" si="271"/>
        <v>1</v>
      </c>
      <c r="BL815" s="47">
        <f t="shared" si="272"/>
        <v>1</v>
      </c>
      <c r="BM815" s="48">
        <f ca="1">IF(ISNA($BH815),1,OFFSET(NoteCommaRef!$E$3,$BH815,0))</f>
        <v>1</v>
      </c>
      <c r="BN815" s="48">
        <f t="shared" si="273"/>
        <v>1</v>
      </c>
      <c r="BO815" s="48">
        <f t="shared" si="274"/>
        <v>1</v>
      </c>
      <c r="BP815" s="48">
        <f t="shared" si="275"/>
        <v>1</v>
      </c>
      <c r="BQ815" s="48">
        <f ca="1">IF(ISNA($BI815),1,OFFSET(NoteCommaRef!$K$3,$BI815,0))</f>
        <v>1</v>
      </c>
      <c r="BR815" s="48">
        <f ca="1">IF(ISNA($BJ815),1,OFFSET(NoteCommaRef!$K$3,$BJ815,0))</f>
        <v>1</v>
      </c>
    </row>
    <row r="816" spans="3:70" x14ac:dyDescent="0.2">
      <c r="C816" s="1" t="str">
        <f t="shared" si="246"/>
        <v/>
      </c>
      <c r="D816" s="1" t="str">
        <f t="shared" si="247"/>
        <v/>
      </c>
      <c r="E816" s="1" t="str">
        <f t="shared" si="238"/>
        <v/>
      </c>
      <c r="F816" s="32" t="str">
        <f t="shared" si="239"/>
        <v/>
      </c>
      <c r="G816" s="1" t="str">
        <f t="shared" si="240"/>
        <v/>
      </c>
      <c r="H816" s="1" t="str">
        <f t="shared" si="241"/>
        <v/>
      </c>
      <c r="I816" s="1" t="str">
        <f t="shared" si="242"/>
        <v/>
      </c>
      <c r="J816" s="1" t="str">
        <f t="shared" si="243"/>
        <v/>
      </c>
      <c r="K816" s="1" t="str">
        <f t="shared" si="244"/>
        <v/>
      </c>
      <c r="L816" s="1" t="str">
        <f ca="1">IF(COUNTBLANK($AO816),IF(COUNTBLANK($D816),"",OFFSET(ChannelSetup!$E$6,0,$D816-1)),$AO816)</f>
        <v/>
      </c>
      <c r="M816" s="1" t="str">
        <f ca="1">IF(COUNTBLANK($AP816),IF(COUNTBLANK($D816),"",OFFSET(ChannelSetup!$E$7,0,$D816-1)),$AP816)</f>
        <v/>
      </c>
      <c r="N816" s="1" t="str">
        <f ca="1">IF(COUNTBLANK($D816),"",IF(COUNTBLANK($AI816),OFFSET(ChannelSetup!$E$4,0,$D816-1),$AI816))</f>
        <v/>
      </c>
      <c r="O816" s="1" t="str">
        <f t="shared" si="245"/>
        <v/>
      </c>
      <c r="Q816" s="32">
        <f t="shared" si="248"/>
        <v>6</v>
      </c>
      <c r="R816" s="32">
        <f t="shared" si="249"/>
        <v>4</v>
      </c>
      <c r="S816" s="32">
        <f t="shared" si="250"/>
        <v>4</v>
      </c>
      <c r="T816" s="32">
        <f t="shared" si="251"/>
        <v>2</v>
      </c>
      <c r="U816" s="32">
        <f t="shared" si="252"/>
        <v>2</v>
      </c>
      <c r="V816" s="32">
        <f t="shared" si="253"/>
        <v>2</v>
      </c>
      <c r="W816" s="32">
        <f t="shared" si="254"/>
        <v>2</v>
      </c>
      <c r="X816" s="32">
        <f t="shared" si="255"/>
        <v>2</v>
      </c>
      <c r="Y816" s="32">
        <f t="shared" si="256"/>
        <v>2</v>
      </c>
      <c r="Z816" s="32">
        <f t="shared" si="257"/>
        <v>2</v>
      </c>
      <c r="AA816" s="32">
        <f t="shared" si="258"/>
        <v>2</v>
      </c>
      <c r="AB816" s="32">
        <f t="shared" si="259"/>
        <v>2</v>
      </c>
      <c r="AD816" s="64"/>
      <c r="AE816" s="51"/>
      <c r="AF816" s="51"/>
      <c r="AG816" s="61"/>
      <c r="AH816" s="62"/>
      <c r="AI816" s="61"/>
      <c r="AJ816" s="62"/>
      <c r="AK816" s="61"/>
      <c r="AL816" s="62"/>
      <c r="AM816" s="60"/>
      <c r="AN816" s="60"/>
      <c r="AO816" s="60"/>
      <c r="AP816" s="60"/>
      <c r="AQ816" s="51"/>
      <c r="AT816" s="39" t="str">
        <f t="shared" si="261"/>
        <v/>
      </c>
      <c r="AU816" s="49" t="str">
        <f t="shared" si="269"/>
        <v/>
      </c>
      <c r="AV816" s="41">
        <f t="shared" ca="1" si="232"/>
        <v>256</v>
      </c>
      <c r="AW816" s="40">
        <f t="shared" ca="1" si="270"/>
        <v>1</v>
      </c>
      <c r="AX816" s="41">
        <f t="shared" ca="1" si="262"/>
        <v>0</v>
      </c>
      <c r="AY816" s="41">
        <f t="shared" ca="1" si="263"/>
        <v>0</v>
      </c>
      <c r="AZ816" s="42">
        <f t="shared" ca="1" si="264"/>
        <v>1</v>
      </c>
      <c r="BA816" s="47" t="str">
        <f t="shared" si="265"/>
        <v/>
      </c>
      <c r="BB816" s="47" t="e">
        <f t="shared" si="266"/>
        <v>#VALUE!</v>
      </c>
      <c r="BC816" s="47">
        <f t="shared" si="233"/>
        <v>0</v>
      </c>
      <c r="BD816" s="47">
        <f t="shared" si="234"/>
        <v>0</v>
      </c>
      <c r="BE816" s="47" t="e">
        <f t="shared" si="235"/>
        <v>#VALUE!</v>
      </c>
      <c r="BF816" s="47" t="e">
        <f t="shared" si="236"/>
        <v>#VALUE!</v>
      </c>
      <c r="BG816" s="47" t="e">
        <f t="shared" si="237"/>
        <v>#VALUE!</v>
      </c>
      <c r="BH816" s="47" t="e">
        <f>MATCH($BA816,NoteCommaRef!$B$4:$B$10,0)</f>
        <v>#N/A</v>
      </c>
      <c r="BI816" s="47">
        <f>MATCH($BK816,NoteCommaRef!$H$4:$H$1000,0)</f>
        <v>11</v>
      </c>
      <c r="BJ816" s="47">
        <f>MATCH($BL816,NoteCommaRef!$H$4:$H$1000,0)</f>
        <v>11</v>
      </c>
      <c r="BK816" s="47">
        <f t="shared" si="271"/>
        <v>1</v>
      </c>
      <c r="BL816" s="47">
        <f t="shared" si="272"/>
        <v>1</v>
      </c>
      <c r="BM816" s="48">
        <f ca="1">IF(ISNA($BH816),1,OFFSET(NoteCommaRef!$E$3,$BH816,0))</f>
        <v>1</v>
      </c>
      <c r="BN816" s="48">
        <f t="shared" si="273"/>
        <v>1</v>
      </c>
      <c r="BO816" s="48">
        <f t="shared" si="274"/>
        <v>1</v>
      </c>
      <c r="BP816" s="48">
        <f t="shared" si="275"/>
        <v>1</v>
      </c>
      <c r="BQ816" s="48">
        <f ca="1">IF(ISNA($BI816),1,OFFSET(NoteCommaRef!$K$3,$BI816,0))</f>
        <v>1</v>
      </c>
      <c r="BR816" s="48">
        <f ca="1">IF(ISNA($BJ816),1,OFFSET(NoteCommaRef!$K$3,$BJ816,0))</f>
        <v>1</v>
      </c>
    </row>
    <row r="817" spans="3:70" x14ac:dyDescent="0.2">
      <c r="C817" s="1" t="str">
        <f t="shared" si="246"/>
        <v/>
      </c>
      <c r="D817" s="1" t="str">
        <f t="shared" si="247"/>
        <v/>
      </c>
      <c r="E817" s="1" t="str">
        <f t="shared" si="238"/>
        <v/>
      </c>
      <c r="F817" s="32" t="str">
        <f t="shared" si="239"/>
        <v/>
      </c>
      <c r="G817" s="1" t="str">
        <f t="shared" si="240"/>
        <v/>
      </c>
      <c r="H817" s="1" t="str">
        <f t="shared" si="241"/>
        <v/>
      </c>
      <c r="I817" s="1" t="str">
        <f t="shared" si="242"/>
        <v/>
      </c>
      <c r="J817" s="1" t="str">
        <f t="shared" si="243"/>
        <v/>
      </c>
      <c r="K817" s="1" t="str">
        <f t="shared" si="244"/>
        <v/>
      </c>
      <c r="L817" s="1" t="str">
        <f ca="1">IF(COUNTBLANK($AO817),IF(COUNTBLANK($D817),"",OFFSET(ChannelSetup!$E$6,0,$D817-1)),$AO817)</f>
        <v/>
      </c>
      <c r="M817" s="1" t="str">
        <f ca="1">IF(COUNTBLANK($AP817),IF(COUNTBLANK($D817),"",OFFSET(ChannelSetup!$E$7,0,$D817-1)),$AP817)</f>
        <v/>
      </c>
      <c r="N817" s="1" t="str">
        <f ca="1">IF(COUNTBLANK($D817),"",IF(COUNTBLANK($AI817),OFFSET(ChannelSetup!$E$4,0,$D817-1),$AI817))</f>
        <v/>
      </c>
      <c r="O817" s="1" t="str">
        <f t="shared" si="245"/>
        <v/>
      </c>
      <c r="Q817" s="32">
        <f t="shared" si="248"/>
        <v>6</v>
      </c>
      <c r="R817" s="32">
        <f t="shared" si="249"/>
        <v>4</v>
      </c>
      <c r="S817" s="32">
        <f t="shared" si="250"/>
        <v>4</v>
      </c>
      <c r="T817" s="32">
        <f t="shared" si="251"/>
        <v>2</v>
      </c>
      <c r="U817" s="32">
        <f t="shared" si="252"/>
        <v>2</v>
      </c>
      <c r="V817" s="32">
        <f t="shared" si="253"/>
        <v>2</v>
      </c>
      <c r="W817" s="32">
        <f t="shared" si="254"/>
        <v>2</v>
      </c>
      <c r="X817" s="32">
        <f t="shared" si="255"/>
        <v>2</v>
      </c>
      <c r="Y817" s="32">
        <f t="shared" si="256"/>
        <v>2</v>
      </c>
      <c r="Z817" s="32">
        <f t="shared" si="257"/>
        <v>2</v>
      </c>
      <c r="AA817" s="32">
        <f t="shared" si="258"/>
        <v>2</v>
      </c>
      <c r="AB817" s="32">
        <f t="shared" si="259"/>
        <v>2</v>
      </c>
      <c r="AD817" s="64"/>
      <c r="AE817" s="51"/>
      <c r="AF817" s="51"/>
      <c r="AG817" s="61"/>
      <c r="AH817" s="62"/>
      <c r="AI817" s="61"/>
      <c r="AJ817" s="62"/>
      <c r="AK817" s="61"/>
      <c r="AL817" s="62"/>
      <c r="AM817" s="60"/>
      <c r="AN817" s="60"/>
      <c r="AO817" s="60"/>
      <c r="AP817" s="60"/>
      <c r="AQ817" s="51"/>
      <c r="AT817" s="39" t="str">
        <f t="shared" si="261"/>
        <v/>
      </c>
      <c r="AU817" s="49" t="str">
        <f t="shared" si="269"/>
        <v/>
      </c>
      <c r="AV817" s="41">
        <f t="shared" ca="1" si="232"/>
        <v>256</v>
      </c>
      <c r="AW817" s="40">
        <f t="shared" ca="1" si="270"/>
        <v>1</v>
      </c>
      <c r="AX817" s="41">
        <f t="shared" ca="1" si="262"/>
        <v>0</v>
      </c>
      <c r="AY817" s="41">
        <f t="shared" ca="1" si="263"/>
        <v>0</v>
      </c>
      <c r="AZ817" s="42">
        <f t="shared" ca="1" si="264"/>
        <v>1</v>
      </c>
      <c r="BA817" s="47" t="str">
        <f t="shared" si="265"/>
        <v/>
      </c>
      <c r="BB817" s="47" t="e">
        <f t="shared" si="266"/>
        <v>#VALUE!</v>
      </c>
      <c r="BC817" s="47">
        <f t="shared" si="233"/>
        <v>0</v>
      </c>
      <c r="BD817" s="47">
        <f t="shared" si="234"/>
        <v>0</v>
      </c>
      <c r="BE817" s="47" t="e">
        <f t="shared" si="235"/>
        <v>#VALUE!</v>
      </c>
      <c r="BF817" s="47" t="e">
        <f t="shared" si="236"/>
        <v>#VALUE!</v>
      </c>
      <c r="BG817" s="47" t="e">
        <f t="shared" si="237"/>
        <v>#VALUE!</v>
      </c>
      <c r="BH817" s="47" t="e">
        <f>MATCH($BA817,NoteCommaRef!$B$4:$B$10,0)</f>
        <v>#N/A</v>
      </c>
      <c r="BI817" s="47">
        <f>MATCH($BK817,NoteCommaRef!$H$4:$H$1000,0)</f>
        <v>11</v>
      </c>
      <c r="BJ817" s="47">
        <f>MATCH($BL817,NoteCommaRef!$H$4:$H$1000,0)</f>
        <v>11</v>
      </c>
      <c r="BK817" s="47">
        <f t="shared" si="271"/>
        <v>1</v>
      </c>
      <c r="BL817" s="47">
        <f t="shared" si="272"/>
        <v>1</v>
      </c>
      <c r="BM817" s="48">
        <f ca="1">IF(ISNA($BH817),1,OFFSET(NoteCommaRef!$E$3,$BH817,0))</f>
        <v>1</v>
      </c>
      <c r="BN817" s="48">
        <f t="shared" si="273"/>
        <v>1</v>
      </c>
      <c r="BO817" s="48">
        <f t="shared" si="274"/>
        <v>1</v>
      </c>
      <c r="BP817" s="48">
        <f t="shared" si="275"/>
        <v>1</v>
      </c>
      <c r="BQ817" s="48">
        <f ca="1">IF(ISNA($BI817),1,OFFSET(NoteCommaRef!$K$3,$BI817,0))</f>
        <v>1</v>
      </c>
      <c r="BR817" s="48">
        <f ca="1">IF(ISNA($BJ817),1,OFFSET(NoteCommaRef!$K$3,$BJ817,0))</f>
        <v>1</v>
      </c>
    </row>
    <row r="818" spans="3:70" x14ac:dyDescent="0.2">
      <c r="C818" s="1" t="str">
        <f t="shared" si="246"/>
        <v/>
      </c>
      <c r="D818" s="1" t="str">
        <f t="shared" si="247"/>
        <v/>
      </c>
      <c r="E818" s="1" t="str">
        <f t="shared" si="238"/>
        <v/>
      </c>
      <c r="F818" s="32" t="str">
        <f t="shared" si="239"/>
        <v/>
      </c>
      <c r="G818" s="1" t="str">
        <f t="shared" si="240"/>
        <v/>
      </c>
      <c r="H818" s="1" t="str">
        <f t="shared" si="241"/>
        <v/>
      </c>
      <c r="I818" s="1" t="str">
        <f t="shared" si="242"/>
        <v/>
      </c>
      <c r="J818" s="1" t="str">
        <f t="shared" si="243"/>
        <v/>
      </c>
      <c r="K818" s="1" t="str">
        <f t="shared" si="244"/>
        <v/>
      </c>
      <c r="L818" s="1" t="str">
        <f ca="1">IF(COUNTBLANK($AO818),IF(COUNTBLANK($D818),"",OFFSET(ChannelSetup!$E$6,0,$D818-1)),$AO818)</f>
        <v/>
      </c>
      <c r="M818" s="1" t="str">
        <f ca="1">IF(COUNTBLANK($AP818),IF(COUNTBLANK($D818),"",OFFSET(ChannelSetup!$E$7,0,$D818-1)),$AP818)</f>
        <v/>
      </c>
      <c r="N818" s="1" t="str">
        <f ca="1">IF(COUNTBLANK($D818),"",IF(COUNTBLANK($AI818),OFFSET(ChannelSetup!$E$4,0,$D818-1),$AI818))</f>
        <v/>
      </c>
      <c r="O818" s="1" t="str">
        <f t="shared" si="245"/>
        <v/>
      </c>
      <c r="Q818" s="32">
        <f t="shared" si="248"/>
        <v>6</v>
      </c>
      <c r="R818" s="32">
        <f t="shared" si="249"/>
        <v>4</v>
      </c>
      <c r="S818" s="32">
        <f t="shared" si="250"/>
        <v>4</v>
      </c>
      <c r="T818" s="32">
        <f t="shared" si="251"/>
        <v>2</v>
      </c>
      <c r="U818" s="32">
        <f t="shared" si="252"/>
        <v>2</v>
      </c>
      <c r="V818" s="32">
        <f t="shared" si="253"/>
        <v>2</v>
      </c>
      <c r="W818" s="32">
        <f t="shared" si="254"/>
        <v>2</v>
      </c>
      <c r="X818" s="32">
        <f t="shared" si="255"/>
        <v>2</v>
      </c>
      <c r="Y818" s="32">
        <f t="shared" si="256"/>
        <v>2</v>
      </c>
      <c r="Z818" s="32">
        <f t="shared" si="257"/>
        <v>2</v>
      </c>
      <c r="AA818" s="32">
        <f t="shared" si="258"/>
        <v>2</v>
      </c>
      <c r="AB818" s="32">
        <f t="shared" si="259"/>
        <v>2</v>
      </c>
      <c r="AD818" s="64"/>
      <c r="AE818" s="51"/>
      <c r="AF818" s="51"/>
      <c r="AG818" s="61"/>
      <c r="AH818" s="62"/>
      <c r="AI818" s="61"/>
      <c r="AJ818" s="62"/>
      <c r="AK818" s="61"/>
      <c r="AL818" s="62"/>
      <c r="AM818" s="60"/>
      <c r="AN818" s="60"/>
      <c r="AO818" s="60"/>
      <c r="AP818" s="60"/>
      <c r="AQ818" s="51"/>
      <c r="AT818" s="39" t="str">
        <f t="shared" si="261"/>
        <v/>
      </c>
      <c r="AU818" s="49" t="str">
        <f t="shared" si="269"/>
        <v/>
      </c>
      <c r="AV818" s="41">
        <f t="shared" ref="AV818:AV881" ca="1" si="276">$AW818*$BT$3</f>
        <v>256</v>
      </c>
      <c r="AW818" s="40">
        <f t="shared" ca="1" si="270"/>
        <v>1</v>
      </c>
      <c r="AX818" s="41">
        <f t="shared" ca="1" si="262"/>
        <v>0</v>
      </c>
      <c r="AY818" s="41">
        <f t="shared" ca="1" si="263"/>
        <v>0</v>
      </c>
      <c r="AZ818" s="42">
        <f t="shared" ca="1" si="264"/>
        <v>1</v>
      </c>
      <c r="BA818" s="47" t="str">
        <f t="shared" si="265"/>
        <v/>
      </c>
      <c r="BB818" s="47" t="e">
        <f t="shared" si="266"/>
        <v>#VALUE!</v>
      </c>
      <c r="BC818" s="47">
        <f t="shared" si="233"/>
        <v>0</v>
      </c>
      <c r="BD818" s="47">
        <f t="shared" si="234"/>
        <v>0</v>
      </c>
      <c r="BE818" s="47" t="e">
        <f t="shared" si="235"/>
        <v>#VALUE!</v>
      </c>
      <c r="BF818" s="47" t="e">
        <f t="shared" si="236"/>
        <v>#VALUE!</v>
      </c>
      <c r="BG818" s="47" t="e">
        <f t="shared" si="237"/>
        <v>#VALUE!</v>
      </c>
      <c r="BH818" s="47" t="e">
        <f>MATCH($BA818,NoteCommaRef!$B$4:$B$10,0)</f>
        <v>#N/A</v>
      </c>
      <c r="BI818" s="47">
        <f>MATCH($BK818,NoteCommaRef!$H$4:$H$1000,0)</f>
        <v>11</v>
      </c>
      <c r="BJ818" s="47">
        <f>MATCH($BL818,NoteCommaRef!$H$4:$H$1000,0)</f>
        <v>11</v>
      </c>
      <c r="BK818" s="47">
        <f t="shared" si="271"/>
        <v>1</v>
      </c>
      <c r="BL818" s="47">
        <f t="shared" si="272"/>
        <v>1</v>
      </c>
      <c r="BM818" s="48">
        <f ca="1">IF(ISNA($BH818),1,OFFSET(NoteCommaRef!$E$3,$BH818,0))</f>
        <v>1</v>
      </c>
      <c r="BN818" s="48">
        <f t="shared" si="273"/>
        <v>1</v>
      </c>
      <c r="BO818" s="48">
        <f t="shared" si="274"/>
        <v>1</v>
      </c>
      <c r="BP818" s="48">
        <f t="shared" si="275"/>
        <v>1</v>
      </c>
      <c r="BQ818" s="48">
        <f ca="1">IF(ISNA($BI818),1,OFFSET(NoteCommaRef!$K$3,$BI818,0))</f>
        <v>1</v>
      </c>
      <c r="BR818" s="48">
        <f ca="1">IF(ISNA($BJ818),1,OFFSET(NoteCommaRef!$K$3,$BJ818,0))</f>
        <v>1</v>
      </c>
    </row>
    <row r="819" spans="3:70" x14ac:dyDescent="0.2">
      <c r="C819" s="1" t="str">
        <f t="shared" si="246"/>
        <v/>
      </c>
      <c r="D819" s="1" t="str">
        <f t="shared" si="247"/>
        <v/>
      </c>
      <c r="E819" s="1" t="str">
        <f t="shared" si="238"/>
        <v/>
      </c>
      <c r="F819" s="32" t="str">
        <f t="shared" si="239"/>
        <v/>
      </c>
      <c r="G819" s="1" t="str">
        <f t="shared" si="240"/>
        <v/>
      </c>
      <c r="H819" s="1" t="str">
        <f t="shared" si="241"/>
        <v/>
      </c>
      <c r="I819" s="1" t="str">
        <f t="shared" si="242"/>
        <v/>
      </c>
      <c r="J819" s="1" t="str">
        <f t="shared" si="243"/>
        <v/>
      </c>
      <c r="K819" s="1" t="str">
        <f t="shared" si="244"/>
        <v/>
      </c>
      <c r="L819" s="1" t="str">
        <f ca="1">IF(COUNTBLANK($AO819),IF(COUNTBLANK($D819),"",OFFSET(ChannelSetup!$E$6,0,$D819-1)),$AO819)</f>
        <v/>
      </c>
      <c r="M819" s="1" t="str">
        <f ca="1">IF(COUNTBLANK($AP819),IF(COUNTBLANK($D819),"",OFFSET(ChannelSetup!$E$7,0,$D819-1)),$AP819)</f>
        <v/>
      </c>
      <c r="N819" s="1" t="str">
        <f ca="1">IF(COUNTBLANK($D819),"",IF(COUNTBLANK($AI819),OFFSET(ChannelSetup!$E$4,0,$D819-1),$AI819))</f>
        <v/>
      </c>
      <c r="O819" s="1" t="str">
        <f t="shared" si="245"/>
        <v/>
      </c>
      <c r="Q819" s="32">
        <f t="shared" si="248"/>
        <v>6</v>
      </c>
      <c r="R819" s="32">
        <f t="shared" si="249"/>
        <v>4</v>
      </c>
      <c r="S819" s="32">
        <f t="shared" si="250"/>
        <v>4</v>
      </c>
      <c r="T819" s="32">
        <f t="shared" si="251"/>
        <v>2</v>
      </c>
      <c r="U819" s="32">
        <f t="shared" si="252"/>
        <v>2</v>
      </c>
      <c r="V819" s="32">
        <f t="shared" si="253"/>
        <v>2</v>
      </c>
      <c r="W819" s="32">
        <f t="shared" si="254"/>
        <v>2</v>
      </c>
      <c r="X819" s="32">
        <f t="shared" si="255"/>
        <v>2</v>
      </c>
      <c r="Y819" s="32">
        <f t="shared" si="256"/>
        <v>2</v>
      </c>
      <c r="Z819" s="32">
        <f t="shared" si="257"/>
        <v>2</v>
      </c>
      <c r="AA819" s="32">
        <f t="shared" si="258"/>
        <v>2</v>
      </c>
      <c r="AB819" s="32">
        <f t="shared" si="259"/>
        <v>2</v>
      </c>
      <c r="AD819" s="64"/>
      <c r="AE819" s="51"/>
      <c r="AF819" s="51"/>
      <c r="AG819" s="61"/>
      <c r="AH819" s="62"/>
      <c r="AI819" s="61"/>
      <c r="AJ819" s="62"/>
      <c r="AK819" s="61"/>
      <c r="AL819" s="62"/>
      <c r="AM819" s="60"/>
      <c r="AN819" s="60"/>
      <c r="AO819" s="60"/>
      <c r="AP819" s="60"/>
      <c r="AQ819" s="51"/>
      <c r="AT819" s="39" t="str">
        <f t="shared" si="261"/>
        <v/>
      </c>
      <c r="AU819" s="49" t="str">
        <f t="shared" si="269"/>
        <v/>
      </c>
      <c r="AV819" s="41">
        <f t="shared" ca="1" si="276"/>
        <v>256</v>
      </c>
      <c r="AW819" s="40">
        <f t="shared" ca="1" si="270"/>
        <v>1</v>
      </c>
      <c r="AX819" s="41">
        <f t="shared" ca="1" si="262"/>
        <v>0</v>
      </c>
      <c r="AY819" s="41">
        <f t="shared" ca="1" si="263"/>
        <v>0</v>
      </c>
      <c r="AZ819" s="42">
        <f t="shared" ca="1" si="264"/>
        <v>1</v>
      </c>
      <c r="BA819" s="47" t="str">
        <f t="shared" si="265"/>
        <v/>
      </c>
      <c r="BB819" s="47" t="e">
        <f t="shared" si="266"/>
        <v>#VALUE!</v>
      </c>
      <c r="BC819" s="47">
        <f t="shared" ref="BC819:BC882" si="277">LEN(SUBSTITUTE($AU819,"b",""))-LEN(SUBSTITUTE($AU819,"#",""))</f>
        <v>0</v>
      </c>
      <c r="BD819" s="47">
        <f t="shared" ref="BD819:BD882" si="278">LEN(SUBSTITUTE($AU819,".",""))-LEN(SUBSTITUTE($AU819,"'",""))</f>
        <v>0</v>
      </c>
      <c r="BE819" s="47" t="e">
        <f t="shared" ref="BE819:BE882" si="279">FIND("[",$AU819)</f>
        <v>#VALUE!</v>
      </c>
      <c r="BF819" s="47" t="e">
        <f t="shared" ref="BF819:BF882" si="280">FIND("/",$AU819)</f>
        <v>#VALUE!</v>
      </c>
      <c r="BG819" s="47" t="e">
        <f t="shared" ref="BG819:BG882" si="281">FIND("]",$AU819)</f>
        <v>#VALUE!</v>
      </c>
      <c r="BH819" s="47" t="e">
        <f>MATCH($BA819,NoteCommaRef!$B$4:$B$10,0)</f>
        <v>#N/A</v>
      </c>
      <c r="BI819" s="47">
        <f>MATCH($BK819,NoteCommaRef!$H$4:$H$1000,0)</f>
        <v>11</v>
      </c>
      <c r="BJ819" s="47">
        <f>MATCH($BL819,NoteCommaRef!$H$4:$H$1000,0)</f>
        <v>11</v>
      </c>
      <c r="BK819" s="47">
        <f t="shared" si="271"/>
        <v>1</v>
      </c>
      <c r="BL819" s="47">
        <f t="shared" si="272"/>
        <v>1</v>
      </c>
      <c r="BM819" s="48">
        <f ca="1">IF(ISNA($BH819),1,OFFSET(NoteCommaRef!$E$3,$BH819,0))</f>
        <v>1</v>
      </c>
      <c r="BN819" s="48">
        <f t="shared" si="273"/>
        <v>1</v>
      </c>
      <c r="BO819" s="48">
        <f t="shared" si="274"/>
        <v>1</v>
      </c>
      <c r="BP819" s="48">
        <f t="shared" si="275"/>
        <v>1</v>
      </c>
      <c r="BQ819" s="48">
        <f ca="1">IF(ISNA($BI819),1,OFFSET(NoteCommaRef!$K$3,$BI819,0))</f>
        <v>1</v>
      </c>
      <c r="BR819" s="48">
        <f ca="1">IF(ISNA($BJ819),1,OFFSET(NoteCommaRef!$K$3,$BJ819,0))</f>
        <v>1</v>
      </c>
    </row>
    <row r="820" spans="3:70" x14ac:dyDescent="0.2">
      <c r="C820" s="1" t="str">
        <f t="shared" si="246"/>
        <v/>
      </c>
      <c r="D820" s="1" t="str">
        <f t="shared" si="247"/>
        <v/>
      </c>
      <c r="E820" s="1" t="str">
        <f t="shared" si="238"/>
        <v/>
      </c>
      <c r="F820" s="32" t="str">
        <f t="shared" si="239"/>
        <v/>
      </c>
      <c r="G820" s="1" t="str">
        <f t="shared" si="240"/>
        <v/>
      </c>
      <c r="H820" s="1" t="str">
        <f t="shared" si="241"/>
        <v/>
      </c>
      <c r="I820" s="1" t="str">
        <f t="shared" si="242"/>
        <v/>
      </c>
      <c r="J820" s="1" t="str">
        <f t="shared" si="243"/>
        <v/>
      </c>
      <c r="K820" s="1" t="str">
        <f t="shared" si="244"/>
        <v/>
      </c>
      <c r="L820" s="1" t="str">
        <f ca="1">IF(COUNTBLANK($AO820),IF(COUNTBLANK($D820),"",OFFSET(ChannelSetup!$E$6,0,$D820-1)),$AO820)</f>
        <v/>
      </c>
      <c r="M820" s="1" t="str">
        <f ca="1">IF(COUNTBLANK($AP820),IF(COUNTBLANK($D820),"",OFFSET(ChannelSetup!$E$7,0,$D820-1)),$AP820)</f>
        <v/>
      </c>
      <c r="N820" s="1" t="str">
        <f ca="1">IF(COUNTBLANK($D820),"",IF(COUNTBLANK($AI820),OFFSET(ChannelSetup!$E$4,0,$D820-1),$AI820))</f>
        <v/>
      </c>
      <c r="O820" s="1" t="str">
        <f t="shared" si="245"/>
        <v/>
      </c>
      <c r="Q820" s="32">
        <f t="shared" si="248"/>
        <v>6</v>
      </c>
      <c r="R820" s="32">
        <f t="shared" si="249"/>
        <v>4</v>
      </c>
      <c r="S820" s="32">
        <f t="shared" si="250"/>
        <v>4</v>
      </c>
      <c r="T820" s="32">
        <f t="shared" si="251"/>
        <v>2</v>
      </c>
      <c r="U820" s="32">
        <f t="shared" si="252"/>
        <v>2</v>
      </c>
      <c r="V820" s="32">
        <f t="shared" si="253"/>
        <v>2</v>
      </c>
      <c r="W820" s="32">
        <f t="shared" si="254"/>
        <v>2</v>
      </c>
      <c r="X820" s="32">
        <f t="shared" si="255"/>
        <v>2</v>
      </c>
      <c r="Y820" s="32">
        <f t="shared" si="256"/>
        <v>2</v>
      </c>
      <c r="Z820" s="32">
        <f t="shared" si="257"/>
        <v>2</v>
      </c>
      <c r="AA820" s="32">
        <f t="shared" si="258"/>
        <v>2</v>
      </c>
      <c r="AB820" s="32">
        <f t="shared" si="259"/>
        <v>2</v>
      </c>
      <c r="AD820" s="64"/>
      <c r="AE820" s="51"/>
      <c r="AF820" s="51"/>
      <c r="AG820" s="61"/>
      <c r="AH820" s="62"/>
      <c r="AI820" s="61"/>
      <c r="AJ820" s="62"/>
      <c r="AK820" s="61"/>
      <c r="AL820" s="62"/>
      <c r="AM820" s="60"/>
      <c r="AN820" s="60"/>
      <c r="AO820" s="60"/>
      <c r="AP820" s="60"/>
      <c r="AQ820" s="51"/>
      <c r="AT820" s="39" t="str">
        <f t="shared" si="261"/>
        <v/>
      </c>
      <c r="AU820" s="49" t="str">
        <f t="shared" si="269"/>
        <v/>
      </c>
      <c r="AV820" s="41">
        <f t="shared" ca="1" si="276"/>
        <v>256</v>
      </c>
      <c r="AW820" s="40">
        <f t="shared" ca="1" si="270"/>
        <v>1</v>
      </c>
      <c r="AX820" s="41">
        <f t="shared" ca="1" si="262"/>
        <v>0</v>
      </c>
      <c r="AY820" s="41">
        <f t="shared" ca="1" si="263"/>
        <v>0</v>
      </c>
      <c r="AZ820" s="42">
        <f t="shared" ca="1" si="264"/>
        <v>1</v>
      </c>
      <c r="BA820" s="47" t="str">
        <f t="shared" si="265"/>
        <v/>
      </c>
      <c r="BB820" s="47" t="e">
        <f t="shared" si="266"/>
        <v>#VALUE!</v>
      </c>
      <c r="BC820" s="47">
        <f t="shared" si="277"/>
        <v>0</v>
      </c>
      <c r="BD820" s="47">
        <f t="shared" si="278"/>
        <v>0</v>
      </c>
      <c r="BE820" s="47" t="e">
        <f t="shared" si="279"/>
        <v>#VALUE!</v>
      </c>
      <c r="BF820" s="47" t="e">
        <f t="shared" si="280"/>
        <v>#VALUE!</v>
      </c>
      <c r="BG820" s="47" t="e">
        <f t="shared" si="281"/>
        <v>#VALUE!</v>
      </c>
      <c r="BH820" s="47" t="e">
        <f>MATCH($BA820,NoteCommaRef!$B$4:$B$10,0)</f>
        <v>#N/A</v>
      </c>
      <c r="BI820" s="47">
        <f>MATCH($BK820,NoteCommaRef!$H$4:$H$1000,0)</f>
        <v>11</v>
      </c>
      <c r="BJ820" s="47">
        <f>MATCH($BL820,NoteCommaRef!$H$4:$H$1000,0)</f>
        <v>11</v>
      </c>
      <c r="BK820" s="47">
        <f t="shared" si="271"/>
        <v>1</v>
      </c>
      <c r="BL820" s="47">
        <f t="shared" si="272"/>
        <v>1</v>
      </c>
      <c r="BM820" s="48">
        <f ca="1">IF(ISNA($BH820),1,OFFSET(NoteCommaRef!$E$3,$BH820,0))</f>
        <v>1</v>
      </c>
      <c r="BN820" s="48">
        <f t="shared" si="273"/>
        <v>1</v>
      </c>
      <c r="BO820" s="48">
        <f t="shared" si="274"/>
        <v>1</v>
      </c>
      <c r="BP820" s="48">
        <f t="shared" si="275"/>
        <v>1</v>
      </c>
      <c r="BQ820" s="48">
        <f ca="1">IF(ISNA($BI820),1,OFFSET(NoteCommaRef!$K$3,$BI820,0))</f>
        <v>1</v>
      </c>
      <c r="BR820" s="48">
        <f ca="1">IF(ISNA($BJ820),1,OFFSET(NoteCommaRef!$K$3,$BJ820,0))</f>
        <v>1</v>
      </c>
    </row>
    <row r="821" spans="3:70" x14ac:dyDescent="0.2">
      <c r="C821" s="1" t="str">
        <f t="shared" si="246"/>
        <v/>
      </c>
      <c r="D821" s="1" t="str">
        <f t="shared" si="247"/>
        <v/>
      </c>
      <c r="E821" s="1" t="str">
        <f t="shared" ref="E821:E884" si="282">IF(COUNTBLANK($AF821),"",$AF821)</f>
        <v/>
      </c>
      <c r="F821" s="32" t="str">
        <f t="shared" ref="F821:F884" si="283">IF(OR(COUNTBLANK($AG821),$AG821="x"),"",$AV821)</f>
        <v/>
      </c>
      <c r="G821" s="1" t="str">
        <f t="shared" ref="G821:G884" si="284">IF(COUNTBLANK($AH821),"",$AH821)</f>
        <v/>
      </c>
      <c r="H821" s="1" t="str">
        <f t="shared" ref="H821:H884" si="285">IF(COUNTBLANK($AK821),"",$AK821)</f>
        <v/>
      </c>
      <c r="I821" s="1" t="str">
        <f t="shared" ref="I821:I884" si="286">IF(COUNTBLANK($D821),"",IF(COUNTBLANK($AL821),1,$AL821))</f>
        <v/>
      </c>
      <c r="J821" s="1" t="str">
        <f t="shared" ref="J821:J884" si="287">IF(COUNTBLANK($AM821),"",$AM821)</f>
        <v/>
      </c>
      <c r="K821" s="1" t="str">
        <f t="shared" ref="K821:K884" si="288">IF(COUNTBLANK($AN821),"",$AN821)</f>
        <v/>
      </c>
      <c r="L821" s="1" t="str">
        <f ca="1">IF(COUNTBLANK($AO821),IF(COUNTBLANK($D821),"",OFFSET(ChannelSetup!$E$6,0,$D821-1)),$AO821)</f>
        <v/>
      </c>
      <c r="M821" s="1" t="str">
        <f ca="1">IF(COUNTBLANK($AP821),IF(COUNTBLANK($D821),"",OFFSET(ChannelSetup!$E$7,0,$D821-1)),$AP821)</f>
        <v/>
      </c>
      <c r="N821" s="1" t="str">
        <f ca="1">IF(COUNTBLANK($D821),"",IF(COUNTBLANK($AI821),OFFSET(ChannelSetup!$E$4,0,$D821-1),$AI821))</f>
        <v/>
      </c>
      <c r="O821" s="1" t="str">
        <f t="shared" ref="O821:O884" si="289">IF(COUNTBLANK($AJ821),"",$AJ821)</f>
        <v/>
      </c>
      <c r="Q821" s="32">
        <f t="shared" si="248"/>
        <v>6</v>
      </c>
      <c r="R821" s="32">
        <f t="shared" si="249"/>
        <v>4</v>
      </c>
      <c r="S821" s="32">
        <f t="shared" si="250"/>
        <v>4</v>
      </c>
      <c r="T821" s="32">
        <f t="shared" si="251"/>
        <v>2</v>
      </c>
      <c r="U821" s="32">
        <f t="shared" si="252"/>
        <v>2</v>
      </c>
      <c r="V821" s="32">
        <f t="shared" si="253"/>
        <v>2</v>
      </c>
      <c r="W821" s="32">
        <f t="shared" si="254"/>
        <v>2</v>
      </c>
      <c r="X821" s="32">
        <f t="shared" si="255"/>
        <v>2</v>
      </c>
      <c r="Y821" s="32">
        <f t="shared" si="256"/>
        <v>2</v>
      </c>
      <c r="Z821" s="32">
        <f t="shared" si="257"/>
        <v>2</v>
      </c>
      <c r="AA821" s="32">
        <f t="shared" si="258"/>
        <v>2</v>
      </c>
      <c r="AB821" s="32">
        <f t="shared" si="259"/>
        <v>2</v>
      </c>
      <c r="AD821" s="64"/>
      <c r="AE821" s="51"/>
      <c r="AF821" s="51"/>
      <c r="AG821" s="61"/>
      <c r="AH821" s="62"/>
      <c r="AI821" s="61"/>
      <c r="AJ821" s="62"/>
      <c r="AK821" s="61"/>
      <c r="AL821" s="62"/>
      <c r="AM821" s="60"/>
      <c r="AN821" s="60"/>
      <c r="AO821" s="60"/>
      <c r="AP821" s="60"/>
      <c r="AQ821" s="51"/>
      <c r="AT821" s="39" t="str">
        <f t="shared" si="261"/>
        <v/>
      </c>
      <c r="AU821" s="49" t="str">
        <f t="shared" si="269"/>
        <v/>
      </c>
      <c r="AV821" s="41">
        <f t="shared" ca="1" si="276"/>
        <v>256</v>
      </c>
      <c r="AW821" s="40">
        <f t="shared" ca="1" si="270"/>
        <v>1</v>
      </c>
      <c r="AX821" s="41">
        <f t="shared" ca="1" si="262"/>
        <v>0</v>
      </c>
      <c r="AY821" s="41">
        <f t="shared" ca="1" si="263"/>
        <v>0</v>
      </c>
      <c r="AZ821" s="42">
        <f t="shared" ca="1" si="264"/>
        <v>1</v>
      </c>
      <c r="BA821" s="47" t="str">
        <f t="shared" si="265"/>
        <v/>
      </c>
      <c r="BB821" s="47" t="e">
        <f t="shared" si="266"/>
        <v>#VALUE!</v>
      </c>
      <c r="BC821" s="47">
        <f t="shared" si="277"/>
        <v>0</v>
      </c>
      <c r="BD821" s="47">
        <f t="shared" si="278"/>
        <v>0</v>
      </c>
      <c r="BE821" s="47" t="e">
        <f t="shared" si="279"/>
        <v>#VALUE!</v>
      </c>
      <c r="BF821" s="47" t="e">
        <f t="shared" si="280"/>
        <v>#VALUE!</v>
      </c>
      <c r="BG821" s="47" t="e">
        <f t="shared" si="281"/>
        <v>#VALUE!</v>
      </c>
      <c r="BH821" s="47" t="e">
        <f>MATCH($BA821,NoteCommaRef!$B$4:$B$10,0)</f>
        <v>#N/A</v>
      </c>
      <c r="BI821" s="47">
        <f>MATCH($BK821,NoteCommaRef!$H$4:$H$1000,0)</f>
        <v>11</v>
      </c>
      <c r="BJ821" s="47">
        <f>MATCH($BL821,NoteCommaRef!$H$4:$H$1000,0)</f>
        <v>11</v>
      </c>
      <c r="BK821" s="47">
        <f t="shared" si="271"/>
        <v>1</v>
      </c>
      <c r="BL821" s="47">
        <f t="shared" si="272"/>
        <v>1</v>
      </c>
      <c r="BM821" s="48">
        <f ca="1">IF(ISNA($BH821),1,OFFSET(NoteCommaRef!$E$3,$BH821,0))</f>
        <v>1</v>
      </c>
      <c r="BN821" s="48">
        <f t="shared" si="273"/>
        <v>1</v>
      </c>
      <c r="BO821" s="48">
        <f t="shared" si="274"/>
        <v>1</v>
      </c>
      <c r="BP821" s="48">
        <f t="shared" si="275"/>
        <v>1</v>
      </c>
      <c r="BQ821" s="48">
        <f ca="1">IF(ISNA($BI821),1,OFFSET(NoteCommaRef!$K$3,$BI821,0))</f>
        <v>1</v>
      </c>
      <c r="BR821" s="48">
        <f ca="1">IF(ISNA($BJ821),1,OFFSET(NoteCommaRef!$K$3,$BJ821,0))</f>
        <v>1</v>
      </c>
    </row>
    <row r="822" spans="3:70" x14ac:dyDescent="0.2">
      <c r="C822" s="1" t="str">
        <f t="shared" si="246"/>
        <v/>
      </c>
      <c r="D822" s="1" t="str">
        <f t="shared" si="247"/>
        <v/>
      </c>
      <c r="E822" s="1" t="str">
        <f t="shared" si="282"/>
        <v/>
      </c>
      <c r="F822" s="32" t="str">
        <f t="shared" si="283"/>
        <v/>
      </c>
      <c r="G822" s="1" t="str">
        <f t="shared" si="284"/>
        <v/>
      </c>
      <c r="H822" s="1" t="str">
        <f t="shared" si="285"/>
        <v/>
      </c>
      <c r="I822" s="1" t="str">
        <f t="shared" si="286"/>
        <v/>
      </c>
      <c r="J822" s="1" t="str">
        <f t="shared" si="287"/>
        <v/>
      </c>
      <c r="K822" s="1" t="str">
        <f t="shared" si="288"/>
        <v/>
      </c>
      <c r="L822" s="1" t="str">
        <f ca="1">IF(COUNTBLANK($AO822),IF(COUNTBLANK($D822),"",OFFSET(ChannelSetup!$E$6,0,$D822-1)),$AO822)</f>
        <v/>
      </c>
      <c r="M822" s="1" t="str">
        <f ca="1">IF(COUNTBLANK($AP822),IF(COUNTBLANK($D822),"",OFFSET(ChannelSetup!$E$7,0,$D822-1)),$AP822)</f>
        <v/>
      </c>
      <c r="N822" s="1" t="str">
        <f ca="1">IF(COUNTBLANK($D822),"",IF(COUNTBLANK($AI822),OFFSET(ChannelSetup!$E$4,0,$D822-1),$AI822))</f>
        <v/>
      </c>
      <c r="O822" s="1" t="str">
        <f t="shared" si="289"/>
        <v/>
      </c>
      <c r="Q822" s="32">
        <f t="shared" si="248"/>
        <v>6</v>
      </c>
      <c r="R822" s="32">
        <f t="shared" si="249"/>
        <v>4</v>
      </c>
      <c r="S822" s="32">
        <f t="shared" si="250"/>
        <v>4</v>
      </c>
      <c r="T822" s="32">
        <f t="shared" si="251"/>
        <v>2</v>
      </c>
      <c r="U822" s="32">
        <f t="shared" si="252"/>
        <v>2</v>
      </c>
      <c r="V822" s="32">
        <f t="shared" si="253"/>
        <v>2</v>
      </c>
      <c r="W822" s="32">
        <f t="shared" si="254"/>
        <v>2</v>
      </c>
      <c r="X822" s="32">
        <f t="shared" si="255"/>
        <v>2</v>
      </c>
      <c r="Y822" s="32">
        <f t="shared" si="256"/>
        <v>2</v>
      </c>
      <c r="Z822" s="32">
        <f t="shared" si="257"/>
        <v>2</v>
      </c>
      <c r="AA822" s="32">
        <f t="shared" si="258"/>
        <v>2</v>
      </c>
      <c r="AB822" s="32">
        <f t="shared" si="259"/>
        <v>2</v>
      </c>
      <c r="AD822" s="64"/>
      <c r="AE822" s="51"/>
      <c r="AF822" s="51"/>
      <c r="AG822" s="61"/>
      <c r="AH822" s="62"/>
      <c r="AI822" s="61"/>
      <c r="AJ822" s="62"/>
      <c r="AK822" s="61"/>
      <c r="AL822" s="62"/>
      <c r="AM822" s="60"/>
      <c r="AN822" s="60"/>
      <c r="AO822" s="60"/>
      <c r="AP822" s="60"/>
      <c r="AQ822" s="51"/>
      <c r="AT822" s="39" t="str">
        <f t="shared" si="261"/>
        <v/>
      </c>
      <c r="AU822" s="49" t="str">
        <f t="shared" si="269"/>
        <v/>
      </c>
      <c r="AV822" s="41">
        <f t="shared" ca="1" si="276"/>
        <v>256</v>
      </c>
      <c r="AW822" s="40">
        <f t="shared" ca="1" si="270"/>
        <v>1</v>
      </c>
      <c r="AX822" s="41">
        <f t="shared" ca="1" si="262"/>
        <v>0</v>
      </c>
      <c r="AY822" s="41">
        <f t="shared" ca="1" si="263"/>
        <v>0</v>
      </c>
      <c r="AZ822" s="42">
        <f t="shared" ca="1" si="264"/>
        <v>1</v>
      </c>
      <c r="BA822" s="47" t="str">
        <f t="shared" si="265"/>
        <v/>
      </c>
      <c r="BB822" s="47" t="e">
        <f t="shared" si="266"/>
        <v>#VALUE!</v>
      </c>
      <c r="BC822" s="47">
        <f t="shared" si="277"/>
        <v>0</v>
      </c>
      <c r="BD822" s="47">
        <f t="shared" si="278"/>
        <v>0</v>
      </c>
      <c r="BE822" s="47" t="e">
        <f t="shared" si="279"/>
        <v>#VALUE!</v>
      </c>
      <c r="BF822" s="47" t="e">
        <f t="shared" si="280"/>
        <v>#VALUE!</v>
      </c>
      <c r="BG822" s="47" t="e">
        <f t="shared" si="281"/>
        <v>#VALUE!</v>
      </c>
      <c r="BH822" s="47" t="e">
        <f>MATCH($BA822,NoteCommaRef!$B$4:$B$10,0)</f>
        <v>#N/A</v>
      </c>
      <c r="BI822" s="47">
        <f>MATCH($BK822,NoteCommaRef!$H$4:$H$1000,0)</f>
        <v>11</v>
      </c>
      <c r="BJ822" s="47">
        <f>MATCH($BL822,NoteCommaRef!$H$4:$H$1000,0)</f>
        <v>11</v>
      </c>
      <c r="BK822" s="47">
        <f t="shared" si="271"/>
        <v>1</v>
      </c>
      <c r="BL822" s="47">
        <f t="shared" si="272"/>
        <v>1</v>
      </c>
      <c r="BM822" s="48">
        <f ca="1">IF(ISNA($BH822),1,OFFSET(NoteCommaRef!$E$3,$BH822,0))</f>
        <v>1</v>
      </c>
      <c r="BN822" s="48">
        <f t="shared" si="273"/>
        <v>1</v>
      </c>
      <c r="BO822" s="48">
        <f t="shared" si="274"/>
        <v>1</v>
      </c>
      <c r="BP822" s="48">
        <f t="shared" si="275"/>
        <v>1</v>
      </c>
      <c r="BQ822" s="48">
        <f ca="1">IF(ISNA($BI822),1,OFFSET(NoteCommaRef!$K$3,$BI822,0))</f>
        <v>1</v>
      </c>
      <c r="BR822" s="48">
        <f ca="1">IF(ISNA($BJ822),1,OFFSET(NoteCommaRef!$K$3,$BJ822,0))</f>
        <v>1</v>
      </c>
    </row>
    <row r="823" spans="3:70" x14ac:dyDescent="0.2">
      <c r="C823" s="1" t="str">
        <f t="shared" si="246"/>
        <v/>
      </c>
      <c r="D823" s="1" t="str">
        <f t="shared" si="247"/>
        <v/>
      </c>
      <c r="E823" s="1" t="str">
        <f t="shared" si="282"/>
        <v/>
      </c>
      <c r="F823" s="32" t="str">
        <f t="shared" si="283"/>
        <v/>
      </c>
      <c r="G823" s="1" t="str">
        <f t="shared" si="284"/>
        <v/>
      </c>
      <c r="H823" s="1" t="str">
        <f t="shared" si="285"/>
        <v/>
      </c>
      <c r="I823" s="1" t="str">
        <f t="shared" si="286"/>
        <v/>
      </c>
      <c r="J823" s="1" t="str">
        <f t="shared" si="287"/>
        <v/>
      </c>
      <c r="K823" s="1" t="str">
        <f t="shared" si="288"/>
        <v/>
      </c>
      <c r="L823" s="1" t="str">
        <f ca="1">IF(COUNTBLANK($AO823),IF(COUNTBLANK($D823),"",OFFSET(ChannelSetup!$E$6,0,$D823-1)),$AO823)</f>
        <v/>
      </c>
      <c r="M823" s="1" t="str">
        <f ca="1">IF(COUNTBLANK($AP823),IF(COUNTBLANK($D823),"",OFFSET(ChannelSetup!$E$7,0,$D823-1)),$AP823)</f>
        <v/>
      </c>
      <c r="N823" s="1" t="str">
        <f ca="1">IF(COUNTBLANK($D823),"",IF(COUNTBLANK($AI823),OFFSET(ChannelSetup!$E$4,0,$D823-1),$AI823))</f>
        <v/>
      </c>
      <c r="O823" s="1" t="str">
        <f t="shared" si="289"/>
        <v/>
      </c>
      <c r="Q823" s="32">
        <f t="shared" si="248"/>
        <v>6</v>
      </c>
      <c r="R823" s="32">
        <f t="shared" si="249"/>
        <v>4</v>
      </c>
      <c r="S823" s="32">
        <f t="shared" si="250"/>
        <v>4</v>
      </c>
      <c r="T823" s="32">
        <f t="shared" si="251"/>
        <v>2</v>
      </c>
      <c r="U823" s="32">
        <f t="shared" si="252"/>
        <v>2</v>
      </c>
      <c r="V823" s="32">
        <f t="shared" si="253"/>
        <v>2</v>
      </c>
      <c r="W823" s="32">
        <f t="shared" si="254"/>
        <v>2</v>
      </c>
      <c r="X823" s="32">
        <f t="shared" si="255"/>
        <v>2</v>
      </c>
      <c r="Y823" s="32">
        <f t="shared" si="256"/>
        <v>2</v>
      </c>
      <c r="Z823" s="32">
        <f t="shared" si="257"/>
        <v>2</v>
      </c>
      <c r="AA823" s="32">
        <f t="shared" si="258"/>
        <v>2</v>
      </c>
      <c r="AB823" s="32">
        <f t="shared" si="259"/>
        <v>2</v>
      </c>
      <c r="AD823" s="64"/>
      <c r="AE823" s="51"/>
      <c r="AF823" s="51"/>
      <c r="AG823" s="61"/>
      <c r="AH823" s="62"/>
      <c r="AI823" s="61"/>
      <c r="AJ823" s="62"/>
      <c r="AK823" s="61"/>
      <c r="AL823" s="62"/>
      <c r="AM823" s="60"/>
      <c r="AN823" s="60"/>
      <c r="AO823" s="60"/>
      <c r="AP823" s="60"/>
      <c r="AQ823" s="51"/>
      <c r="AT823" s="39" t="str">
        <f t="shared" si="261"/>
        <v/>
      </c>
      <c r="AU823" s="49" t="str">
        <f t="shared" si="269"/>
        <v/>
      </c>
      <c r="AV823" s="41">
        <f t="shared" ca="1" si="276"/>
        <v>256</v>
      </c>
      <c r="AW823" s="40">
        <f t="shared" ca="1" si="270"/>
        <v>1</v>
      </c>
      <c r="AX823" s="41">
        <f t="shared" ca="1" si="262"/>
        <v>0</v>
      </c>
      <c r="AY823" s="41">
        <f t="shared" ca="1" si="263"/>
        <v>0</v>
      </c>
      <c r="AZ823" s="42">
        <f t="shared" ca="1" si="264"/>
        <v>1</v>
      </c>
      <c r="BA823" s="47" t="str">
        <f t="shared" si="265"/>
        <v/>
      </c>
      <c r="BB823" s="47" t="e">
        <f t="shared" si="266"/>
        <v>#VALUE!</v>
      </c>
      <c r="BC823" s="47">
        <f t="shared" si="277"/>
        <v>0</v>
      </c>
      <c r="BD823" s="47">
        <f t="shared" si="278"/>
        <v>0</v>
      </c>
      <c r="BE823" s="47" t="e">
        <f t="shared" si="279"/>
        <v>#VALUE!</v>
      </c>
      <c r="BF823" s="47" t="e">
        <f t="shared" si="280"/>
        <v>#VALUE!</v>
      </c>
      <c r="BG823" s="47" t="e">
        <f t="shared" si="281"/>
        <v>#VALUE!</v>
      </c>
      <c r="BH823" s="47" t="e">
        <f>MATCH($BA823,NoteCommaRef!$B$4:$B$10,0)</f>
        <v>#N/A</v>
      </c>
      <c r="BI823" s="47">
        <f>MATCH($BK823,NoteCommaRef!$H$4:$H$1000,0)</f>
        <v>11</v>
      </c>
      <c r="BJ823" s="47">
        <f>MATCH($BL823,NoteCommaRef!$H$4:$H$1000,0)</f>
        <v>11</v>
      </c>
      <c r="BK823" s="47">
        <f t="shared" si="271"/>
        <v>1</v>
      </c>
      <c r="BL823" s="47">
        <f t="shared" si="272"/>
        <v>1</v>
      </c>
      <c r="BM823" s="48">
        <f ca="1">IF(ISNA($BH823),1,OFFSET(NoteCommaRef!$E$3,$BH823,0))</f>
        <v>1</v>
      </c>
      <c r="BN823" s="48">
        <f t="shared" si="273"/>
        <v>1</v>
      </c>
      <c r="BO823" s="48">
        <f t="shared" si="274"/>
        <v>1</v>
      </c>
      <c r="BP823" s="48">
        <f t="shared" si="275"/>
        <v>1</v>
      </c>
      <c r="BQ823" s="48">
        <f ca="1">IF(ISNA($BI823),1,OFFSET(NoteCommaRef!$K$3,$BI823,0))</f>
        <v>1</v>
      </c>
      <c r="BR823" s="48">
        <f ca="1">IF(ISNA($BJ823),1,OFFSET(NoteCommaRef!$K$3,$BJ823,0))</f>
        <v>1</v>
      </c>
    </row>
    <row r="824" spans="3:70" x14ac:dyDescent="0.2">
      <c r="C824" s="1" t="str">
        <f t="shared" si="246"/>
        <v/>
      </c>
      <c r="D824" s="1" t="str">
        <f t="shared" si="247"/>
        <v/>
      </c>
      <c r="E824" s="1" t="str">
        <f t="shared" si="282"/>
        <v/>
      </c>
      <c r="F824" s="32" t="str">
        <f t="shared" si="283"/>
        <v/>
      </c>
      <c r="G824" s="1" t="str">
        <f t="shared" si="284"/>
        <v/>
      </c>
      <c r="H824" s="1" t="str">
        <f t="shared" si="285"/>
        <v/>
      </c>
      <c r="I824" s="1" t="str">
        <f t="shared" si="286"/>
        <v/>
      </c>
      <c r="J824" s="1" t="str">
        <f t="shared" si="287"/>
        <v/>
      </c>
      <c r="K824" s="1" t="str">
        <f t="shared" si="288"/>
        <v/>
      </c>
      <c r="L824" s="1" t="str">
        <f ca="1">IF(COUNTBLANK($AO824),IF(COUNTBLANK($D824),"",OFFSET(ChannelSetup!$E$6,0,$D824-1)),$AO824)</f>
        <v/>
      </c>
      <c r="M824" s="1" t="str">
        <f ca="1">IF(COUNTBLANK($AP824),IF(COUNTBLANK($D824),"",OFFSET(ChannelSetup!$E$7,0,$D824-1)),$AP824)</f>
        <v/>
      </c>
      <c r="N824" s="1" t="str">
        <f ca="1">IF(COUNTBLANK($D824),"",IF(COUNTBLANK($AI824),OFFSET(ChannelSetup!$E$4,0,$D824-1),$AI824))</f>
        <v/>
      </c>
      <c r="O824" s="1" t="str">
        <f t="shared" si="289"/>
        <v/>
      </c>
      <c r="Q824" s="32">
        <f t="shared" si="248"/>
        <v>6</v>
      </c>
      <c r="R824" s="32">
        <f t="shared" si="249"/>
        <v>4</v>
      </c>
      <c r="S824" s="32">
        <f t="shared" si="250"/>
        <v>4</v>
      </c>
      <c r="T824" s="32">
        <f t="shared" si="251"/>
        <v>2</v>
      </c>
      <c r="U824" s="32">
        <f t="shared" si="252"/>
        <v>2</v>
      </c>
      <c r="V824" s="32">
        <f t="shared" si="253"/>
        <v>2</v>
      </c>
      <c r="W824" s="32">
        <f t="shared" si="254"/>
        <v>2</v>
      </c>
      <c r="X824" s="32">
        <f t="shared" si="255"/>
        <v>2</v>
      </c>
      <c r="Y824" s="32">
        <f t="shared" si="256"/>
        <v>2</v>
      </c>
      <c r="Z824" s="32">
        <f t="shared" si="257"/>
        <v>2</v>
      </c>
      <c r="AA824" s="32">
        <f t="shared" si="258"/>
        <v>2</v>
      </c>
      <c r="AB824" s="32">
        <f t="shared" si="259"/>
        <v>2</v>
      </c>
      <c r="AD824" s="64"/>
      <c r="AE824" s="51"/>
      <c r="AF824" s="51"/>
      <c r="AG824" s="61"/>
      <c r="AH824" s="62"/>
      <c r="AI824" s="61"/>
      <c r="AJ824" s="62"/>
      <c r="AK824" s="61"/>
      <c r="AL824" s="62"/>
      <c r="AM824" s="60"/>
      <c r="AN824" s="60"/>
      <c r="AO824" s="60"/>
      <c r="AP824" s="60"/>
      <c r="AQ824" s="51"/>
      <c r="AT824" s="39" t="str">
        <f t="shared" si="261"/>
        <v/>
      </c>
      <c r="AU824" s="49" t="str">
        <f t="shared" si="269"/>
        <v/>
      </c>
      <c r="AV824" s="41">
        <f t="shared" ca="1" si="276"/>
        <v>256</v>
      </c>
      <c r="AW824" s="40">
        <f t="shared" ca="1" si="270"/>
        <v>1</v>
      </c>
      <c r="AX824" s="41">
        <f t="shared" ca="1" si="262"/>
        <v>0</v>
      </c>
      <c r="AY824" s="41">
        <f t="shared" ca="1" si="263"/>
        <v>0</v>
      </c>
      <c r="AZ824" s="42">
        <f t="shared" ca="1" si="264"/>
        <v>1</v>
      </c>
      <c r="BA824" s="47" t="str">
        <f t="shared" si="265"/>
        <v/>
      </c>
      <c r="BB824" s="47" t="e">
        <f t="shared" si="266"/>
        <v>#VALUE!</v>
      </c>
      <c r="BC824" s="47">
        <f t="shared" si="277"/>
        <v>0</v>
      </c>
      <c r="BD824" s="47">
        <f t="shared" si="278"/>
        <v>0</v>
      </c>
      <c r="BE824" s="47" t="e">
        <f t="shared" si="279"/>
        <v>#VALUE!</v>
      </c>
      <c r="BF824" s="47" t="e">
        <f t="shared" si="280"/>
        <v>#VALUE!</v>
      </c>
      <c r="BG824" s="47" t="e">
        <f t="shared" si="281"/>
        <v>#VALUE!</v>
      </c>
      <c r="BH824" s="47" t="e">
        <f>MATCH($BA824,NoteCommaRef!$B$4:$B$10,0)</f>
        <v>#N/A</v>
      </c>
      <c r="BI824" s="47">
        <f>MATCH($BK824,NoteCommaRef!$H$4:$H$1000,0)</f>
        <v>11</v>
      </c>
      <c r="BJ824" s="47">
        <f>MATCH($BL824,NoteCommaRef!$H$4:$H$1000,0)</f>
        <v>11</v>
      </c>
      <c r="BK824" s="47">
        <f t="shared" si="271"/>
        <v>1</v>
      </c>
      <c r="BL824" s="47">
        <f t="shared" si="272"/>
        <v>1</v>
      </c>
      <c r="BM824" s="48">
        <f ca="1">IF(ISNA($BH824),1,OFFSET(NoteCommaRef!$E$3,$BH824,0))</f>
        <v>1</v>
      </c>
      <c r="BN824" s="48">
        <f t="shared" si="273"/>
        <v>1</v>
      </c>
      <c r="BO824" s="48">
        <f t="shared" si="274"/>
        <v>1</v>
      </c>
      <c r="BP824" s="48">
        <f t="shared" si="275"/>
        <v>1</v>
      </c>
      <c r="BQ824" s="48">
        <f ca="1">IF(ISNA($BI824),1,OFFSET(NoteCommaRef!$K$3,$BI824,0))</f>
        <v>1</v>
      </c>
      <c r="BR824" s="48">
        <f ca="1">IF(ISNA($BJ824),1,OFFSET(NoteCommaRef!$K$3,$BJ824,0))</f>
        <v>1</v>
      </c>
    </row>
    <row r="825" spans="3:70" x14ac:dyDescent="0.2">
      <c r="C825" s="1" t="str">
        <f t="shared" si="246"/>
        <v/>
      </c>
      <c r="D825" s="1" t="str">
        <f t="shared" si="247"/>
        <v/>
      </c>
      <c r="E825" s="1" t="str">
        <f t="shared" si="282"/>
        <v/>
      </c>
      <c r="F825" s="32" t="str">
        <f t="shared" si="283"/>
        <v/>
      </c>
      <c r="G825" s="1" t="str">
        <f t="shared" si="284"/>
        <v/>
      </c>
      <c r="H825" s="1" t="str">
        <f t="shared" si="285"/>
        <v/>
      </c>
      <c r="I825" s="1" t="str">
        <f t="shared" si="286"/>
        <v/>
      </c>
      <c r="J825" s="1" t="str">
        <f t="shared" si="287"/>
        <v/>
      </c>
      <c r="K825" s="1" t="str">
        <f t="shared" si="288"/>
        <v/>
      </c>
      <c r="L825" s="1" t="str">
        <f ca="1">IF(COUNTBLANK($AO825),IF(COUNTBLANK($D825),"",OFFSET(ChannelSetup!$E$6,0,$D825-1)),$AO825)</f>
        <v/>
      </c>
      <c r="M825" s="1" t="str">
        <f ca="1">IF(COUNTBLANK($AP825),IF(COUNTBLANK($D825),"",OFFSET(ChannelSetup!$E$7,0,$D825-1)),$AP825)</f>
        <v/>
      </c>
      <c r="N825" s="1" t="str">
        <f ca="1">IF(COUNTBLANK($D825),"",IF(COUNTBLANK($AI825),OFFSET(ChannelSetup!$E$4,0,$D825-1),$AI825))</f>
        <v/>
      </c>
      <c r="O825" s="1" t="str">
        <f t="shared" si="289"/>
        <v/>
      </c>
      <c r="Q825" s="32">
        <f t="shared" si="248"/>
        <v>6</v>
      </c>
      <c r="R825" s="32">
        <f t="shared" si="249"/>
        <v>4</v>
      </c>
      <c r="S825" s="32">
        <f t="shared" si="250"/>
        <v>4</v>
      </c>
      <c r="T825" s="32">
        <f t="shared" si="251"/>
        <v>2</v>
      </c>
      <c r="U825" s="32">
        <f t="shared" si="252"/>
        <v>2</v>
      </c>
      <c r="V825" s="32">
        <f t="shared" si="253"/>
        <v>2</v>
      </c>
      <c r="W825" s="32">
        <f t="shared" si="254"/>
        <v>2</v>
      </c>
      <c r="X825" s="32">
        <f t="shared" si="255"/>
        <v>2</v>
      </c>
      <c r="Y825" s="32">
        <f t="shared" si="256"/>
        <v>2</v>
      </c>
      <c r="Z825" s="32">
        <f t="shared" si="257"/>
        <v>2</v>
      </c>
      <c r="AA825" s="32">
        <f t="shared" si="258"/>
        <v>2</v>
      </c>
      <c r="AB825" s="32">
        <f t="shared" si="259"/>
        <v>2</v>
      </c>
      <c r="AD825" s="64"/>
      <c r="AE825" s="51"/>
      <c r="AF825" s="51"/>
      <c r="AG825" s="61"/>
      <c r="AH825" s="62"/>
      <c r="AI825" s="61"/>
      <c r="AJ825" s="62"/>
      <c r="AK825" s="61"/>
      <c r="AL825" s="62"/>
      <c r="AM825" s="60"/>
      <c r="AN825" s="60"/>
      <c r="AO825" s="60"/>
      <c r="AP825" s="60"/>
      <c r="AQ825" s="51"/>
      <c r="AT825" s="39" t="str">
        <f t="shared" si="261"/>
        <v/>
      </c>
      <c r="AU825" s="49" t="str">
        <f t="shared" si="269"/>
        <v/>
      </c>
      <c r="AV825" s="41">
        <f t="shared" ca="1" si="276"/>
        <v>256</v>
      </c>
      <c r="AW825" s="40">
        <f t="shared" ca="1" si="270"/>
        <v>1</v>
      </c>
      <c r="AX825" s="41">
        <f t="shared" ca="1" si="262"/>
        <v>0</v>
      </c>
      <c r="AY825" s="41">
        <f t="shared" ca="1" si="263"/>
        <v>0</v>
      </c>
      <c r="AZ825" s="42">
        <f t="shared" ca="1" si="264"/>
        <v>1</v>
      </c>
      <c r="BA825" s="47" t="str">
        <f t="shared" si="265"/>
        <v/>
      </c>
      <c r="BB825" s="47" t="e">
        <f t="shared" si="266"/>
        <v>#VALUE!</v>
      </c>
      <c r="BC825" s="47">
        <f t="shared" si="277"/>
        <v>0</v>
      </c>
      <c r="BD825" s="47">
        <f t="shared" si="278"/>
        <v>0</v>
      </c>
      <c r="BE825" s="47" t="e">
        <f t="shared" si="279"/>
        <v>#VALUE!</v>
      </c>
      <c r="BF825" s="47" t="e">
        <f t="shared" si="280"/>
        <v>#VALUE!</v>
      </c>
      <c r="BG825" s="47" t="e">
        <f t="shared" si="281"/>
        <v>#VALUE!</v>
      </c>
      <c r="BH825" s="47" t="e">
        <f>MATCH($BA825,NoteCommaRef!$B$4:$B$10,0)</f>
        <v>#N/A</v>
      </c>
      <c r="BI825" s="47">
        <f>MATCH($BK825,NoteCommaRef!$H$4:$H$1000,0)</f>
        <v>11</v>
      </c>
      <c r="BJ825" s="47">
        <f>MATCH($BL825,NoteCommaRef!$H$4:$H$1000,0)</f>
        <v>11</v>
      </c>
      <c r="BK825" s="47">
        <f t="shared" si="271"/>
        <v>1</v>
      </c>
      <c r="BL825" s="47">
        <f t="shared" si="272"/>
        <v>1</v>
      </c>
      <c r="BM825" s="48">
        <f ca="1">IF(ISNA($BH825),1,OFFSET(NoteCommaRef!$E$3,$BH825,0))</f>
        <v>1</v>
      </c>
      <c r="BN825" s="48">
        <f t="shared" si="273"/>
        <v>1</v>
      </c>
      <c r="BO825" s="48">
        <f t="shared" si="274"/>
        <v>1</v>
      </c>
      <c r="BP825" s="48">
        <f t="shared" si="275"/>
        <v>1</v>
      </c>
      <c r="BQ825" s="48">
        <f ca="1">IF(ISNA($BI825),1,OFFSET(NoteCommaRef!$K$3,$BI825,0))</f>
        <v>1</v>
      </c>
      <c r="BR825" s="48">
        <f ca="1">IF(ISNA($BJ825),1,OFFSET(NoteCommaRef!$K$3,$BJ825,0))</f>
        <v>1</v>
      </c>
    </row>
    <row r="826" spans="3:70" x14ac:dyDescent="0.2">
      <c r="C826" s="1" t="str">
        <f t="shared" si="246"/>
        <v/>
      </c>
      <c r="D826" s="1" t="str">
        <f t="shared" si="247"/>
        <v/>
      </c>
      <c r="E826" s="1" t="str">
        <f t="shared" si="282"/>
        <v/>
      </c>
      <c r="F826" s="32" t="str">
        <f t="shared" si="283"/>
        <v/>
      </c>
      <c r="G826" s="1" t="str">
        <f t="shared" si="284"/>
        <v/>
      </c>
      <c r="H826" s="1" t="str">
        <f t="shared" si="285"/>
        <v/>
      </c>
      <c r="I826" s="1" t="str">
        <f t="shared" si="286"/>
        <v/>
      </c>
      <c r="J826" s="1" t="str">
        <f t="shared" si="287"/>
        <v/>
      </c>
      <c r="K826" s="1" t="str">
        <f t="shared" si="288"/>
        <v/>
      </c>
      <c r="L826" s="1" t="str">
        <f ca="1">IF(COUNTBLANK($AO826),IF(COUNTBLANK($D826),"",OFFSET(ChannelSetup!$E$6,0,$D826-1)),$AO826)</f>
        <v/>
      </c>
      <c r="M826" s="1" t="str">
        <f ca="1">IF(COUNTBLANK($AP826),IF(COUNTBLANK($D826),"",OFFSET(ChannelSetup!$E$7,0,$D826-1)),$AP826)</f>
        <v/>
      </c>
      <c r="N826" s="1" t="str">
        <f ca="1">IF(COUNTBLANK($D826),"",IF(COUNTBLANK($AI826),OFFSET(ChannelSetup!$E$4,0,$D826-1),$AI826))</f>
        <v/>
      </c>
      <c r="O826" s="1" t="str">
        <f t="shared" si="289"/>
        <v/>
      </c>
      <c r="Q826" s="32">
        <f t="shared" si="248"/>
        <v>6</v>
      </c>
      <c r="R826" s="32">
        <f t="shared" si="249"/>
        <v>4</v>
      </c>
      <c r="S826" s="32">
        <f t="shared" si="250"/>
        <v>4</v>
      </c>
      <c r="T826" s="32">
        <f t="shared" si="251"/>
        <v>2</v>
      </c>
      <c r="U826" s="32">
        <f t="shared" si="252"/>
        <v>2</v>
      </c>
      <c r="V826" s="32">
        <f t="shared" si="253"/>
        <v>2</v>
      </c>
      <c r="W826" s="32">
        <f t="shared" si="254"/>
        <v>2</v>
      </c>
      <c r="X826" s="32">
        <f t="shared" si="255"/>
        <v>2</v>
      </c>
      <c r="Y826" s="32">
        <f t="shared" si="256"/>
        <v>2</v>
      </c>
      <c r="Z826" s="32">
        <f t="shared" si="257"/>
        <v>2</v>
      </c>
      <c r="AA826" s="32">
        <f t="shared" si="258"/>
        <v>2</v>
      </c>
      <c r="AB826" s="32">
        <f t="shared" si="259"/>
        <v>2</v>
      </c>
      <c r="AD826" s="64"/>
      <c r="AE826" s="51"/>
      <c r="AF826" s="51"/>
      <c r="AG826" s="61"/>
      <c r="AH826" s="62"/>
      <c r="AI826" s="61"/>
      <c r="AJ826" s="62"/>
      <c r="AK826" s="61"/>
      <c r="AL826" s="62"/>
      <c r="AM826" s="60"/>
      <c r="AN826" s="60"/>
      <c r="AO826" s="60"/>
      <c r="AP826" s="60"/>
      <c r="AQ826" s="51"/>
      <c r="AT826" s="39" t="str">
        <f t="shared" si="261"/>
        <v/>
      </c>
      <c r="AU826" s="49" t="str">
        <f t="shared" si="269"/>
        <v/>
      </c>
      <c r="AV826" s="41">
        <f t="shared" ca="1" si="276"/>
        <v>256</v>
      </c>
      <c r="AW826" s="40">
        <f t="shared" ca="1" si="270"/>
        <v>1</v>
      </c>
      <c r="AX826" s="41">
        <f t="shared" ca="1" si="262"/>
        <v>0</v>
      </c>
      <c r="AY826" s="41">
        <f t="shared" ca="1" si="263"/>
        <v>0</v>
      </c>
      <c r="AZ826" s="42">
        <f t="shared" ca="1" si="264"/>
        <v>1</v>
      </c>
      <c r="BA826" s="47" t="str">
        <f t="shared" si="265"/>
        <v/>
      </c>
      <c r="BB826" s="47" t="e">
        <f t="shared" si="266"/>
        <v>#VALUE!</v>
      </c>
      <c r="BC826" s="47">
        <f t="shared" si="277"/>
        <v>0</v>
      </c>
      <c r="BD826" s="47">
        <f t="shared" si="278"/>
        <v>0</v>
      </c>
      <c r="BE826" s="47" t="e">
        <f t="shared" si="279"/>
        <v>#VALUE!</v>
      </c>
      <c r="BF826" s="47" t="e">
        <f t="shared" si="280"/>
        <v>#VALUE!</v>
      </c>
      <c r="BG826" s="47" t="e">
        <f t="shared" si="281"/>
        <v>#VALUE!</v>
      </c>
      <c r="BH826" s="47" t="e">
        <f>MATCH($BA826,NoteCommaRef!$B$4:$B$10,0)</f>
        <v>#N/A</v>
      </c>
      <c r="BI826" s="47">
        <f>MATCH($BK826,NoteCommaRef!$H$4:$H$1000,0)</f>
        <v>11</v>
      </c>
      <c r="BJ826" s="47">
        <f>MATCH($BL826,NoteCommaRef!$H$4:$H$1000,0)</f>
        <v>11</v>
      </c>
      <c r="BK826" s="47">
        <f t="shared" si="271"/>
        <v>1</v>
      </c>
      <c r="BL826" s="47">
        <f t="shared" si="272"/>
        <v>1</v>
      </c>
      <c r="BM826" s="48">
        <f ca="1">IF(ISNA($BH826),1,OFFSET(NoteCommaRef!$E$3,$BH826,0))</f>
        <v>1</v>
      </c>
      <c r="BN826" s="48">
        <f t="shared" si="273"/>
        <v>1</v>
      </c>
      <c r="BO826" s="48">
        <f t="shared" si="274"/>
        <v>1</v>
      </c>
      <c r="BP826" s="48">
        <f t="shared" si="275"/>
        <v>1</v>
      </c>
      <c r="BQ826" s="48">
        <f ca="1">IF(ISNA($BI826),1,OFFSET(NoteCommaRef!$K$3,$BI826,0))</f>
        <v>1</v>
      </c>
      <c r="BR826" s="48">
        <f ca="1">IF(ISNA($BJ826),1,OFFSET(NoteCommaRef!$K$3,$BJ826,0))</f>
        <v>1</v>
      </c>
    </row>
    <row r="827" spans="3:70" x14ac:dyDescent="0.2">
      <c r="C827" s="1" t="str">
        <f t="shared" si="246"/>
        <v/>
      </c>
      <c r="D827" s="1" t="str">
        <f t="shared" si="247"/>
        <v/>
      </c>
      <c r="E827" s="1" t="str">
        <f t="shared" si="282"/>
        <v/>
      </c>
      <c r="F827" s="32" t="str">
        <f t="shared" si="283"/>
        <v/>
      </c>
      <c r="G827" s="1" t="str">
        <f t="shared" si="284"/>
        <v/>
      </c>
      <c r="H827" s="1" t="str">
        <f t="shared" si="285"/>
        <v/>
      </c>
      <c r="I827" s="1" t="str">
        <f t="shared" si="286"/>
        <v/>
      </c>
      <c r="J827" s="1" t="str">
        <f t="shared" si="287"/>
        <v/>
      </c>
      <c r="K827" s="1" t="str">
        <f t="shared" si="288"/>
        <v/>
      </c>
      <c r="L827" s="1" t="str">
        <f ca="1">IF(COUNTBLANK($AO827),IF(COUNTBLANK($D827),"",OFFSET(ChannelSetup!$E$6,0,$D827-1)),$AO827)</f>
        <v/>
      </c>
      <c r="M827" s="1" t="str">
        <f ca="1">IF(COUNTBLANK($AP827),IF(COUNTBLANK($D827),"",OFFSET(ChannelSetup!$E$7,0,$D827-1)),$AP827)</f>
        <v/>
      </c>
      <c r="N827" s="1" t="str">
        <f ca="1">IF(COUNTBLANK($D827),"",IF(COUNTBLANK($AI827),OFFSET(ChannelSetup!$E$4,0,$D827-1),$AI827))</f>
        <v/>
      </c>
      <c r="O827" s="1" t="str">
        <f t="shared" si="289"/>
        <v/>
      </c>
      <c r="Q827" s="32">
        <f t="shared" si="248"/>
        <v>6</v>
      </c>
      <c r="R827" s="32">
        <f t="shared" si="249"/>
        <v>4</v>
      </c>
      <c r="S827" s="32">
        <f t="shared" si="250"/>
        <v>4</v>
      </c>
      <c r="T827" s="32">
        <f t="shared" si="251"/>
        <v>2</v>
      </c>
      <c r="U827" s="32">
        <f t="shared" si="252"/>
        <v>2</v>
      </c>
      <c r="V827" s="32">
        <f t="shared" si="253"/>
        <v>2</v>
      </c>
      <c r="W827" s="32">
        <f t="shared" si="254"/>
        <v>2</v>
      </c>
      <c r="X827" s="32">
        <f t="shared" si="255"/>
        <v>2</v>
      </c>
      <c r="Y827" s="32">
        <f t="shared" si="256"/>
        <v>2</v>
      </c>
      <c r="Z827" s="32">
        <f t="shared" si="257"/>
        <v>2</v>
      </c>
      <c r="AA827" s="32">
        <f t="shared" si="258"/>
        <v>2</v>
      </c>
      <c r="AB827" s="32">
        <f t="shared" si="259"/>
        <v>2</v>
      </c>
      <c r="AD827" s="64"/>
      <c r="AE827" s="51"/>
      <c r="AF827" s="51"/>
      <c r="AG827" s="61"/>
      <c r="AH827" s="62"/>
      <c r="AI827" s="61"/>
      <c r="AJ827" s="62"/>
      <c r="AK827" s="61"/>
      <c r="AL827" s="62"/>
      <c r="AM827" s="60"/>
      <c r="AN827" s="60"/>
      <c r="AO827" s="60"/>
      <c r="AP827" s="60"/>
      <c r="AQ827" s="51"/>
      <c r="AT827" s="39" t="str">
        <f t="shared" si="261"/>
        <v/>
      </c>
      <c r="AU827" s="49" t="str">
        <f t="shared" si="269"/>
        <v/>
      </c>
      <c r="AV827" s="41">
        <f t="shared" ca="1" si="276"/>
        <v>256</v>
      </c>
      <c r="AW827" s="40">
        <f t="shared" ca="1" si="270"/>
        <v>1</v>
      </c>
      <c r="AX827" s="41">
        <f t="shared" ca="1" si="262"/>
        <v>0</v>
      </c>
      <c r="AY827" s="41">
        <f t="shared" ca="1" si="263"/>
        <v>0</v>
      </c>
      <c r="AZ827" s="42">
        <f t="shared" ca="1" si="264"/>
        <v>1</v>
      </c>
      <c r="BA827" s="47" t="str">
        <f t="shared" si="265"/>
        <v/>
      </c>
      <c r="BB827" s="47" t="e">
        <f t="shared" si="266"/>
        <v>#VALUE!</v>
      </c>
      <c r="BC827" s="47">
        <f t="shared" si="277"/>
        <v>0</v>
      </c>
      <c r="BD827" s="47">
        <f t="shared" si="278"/>
        <v>0</v>
      </c>
      <c r="BE827" s="47" t="e">
        <f t="shared" si="279"/>
        <v>#VALUE!</v>
      </c>
      <c r="BF827" s="47" t="e">
        <f t="shared" si="280"/>
        <v>#VALUE!</v>
      </c>
      <c r="BG827" s="47" t="e">
        <f t="shared" si="281"/>
        <v>#VALUE!</v>
      </c>
      <c r="BH827" s="47" t="e">
        <f>MATCH($BA827,NoteCommaRef!$B$4:$B$10,0)</f>
        <v>#N/A</v>
      </c>
      <c r="BI827" s="47">
        <f>MATCH($BK827,NoteCommaRef!$H$4:$H$1000,0)</f>
        <v>11</v>
      </c>
      <c r="BJ827" s="47">
        <f>MATCH($BL827,NoteCommaRef!$H$4:$H$1000,0)</f>
        <v>11</v>
      </c>
      <c r="BK827" s="47">
        <f t="shared" si="271"/>
        <v>1</v>
      </c>
      <c r="BL827" s="47">
        <f t="shared" si="272"/>
        <v>1</v>
      </c>
      <c r="BM827" s="48">
        <f ca="1">IF(ISNA($BH827),1,OFFSET(NoteCommaRef!$E$3,$BH827,0))</f>
        <v>1</v>
      </c>
      <c r="BN827" s="48">
        <f t="shared" si="273"/>
        <v>1</v>
      </c>
      <c r="BO827" s="48">
        <f t="shared" si="274"/>
        <v>1</v>
      </c>
      <c r="BP827" s="48">
        <f t="shared" si="275"/>
        <v>1</v>
      </c>
      <c r="BQ827" s="48">
        <f ca="1">IF(ISNA($BI827),1,OFFSET(NoteCommaRef!$K$3,$BI827,0))</f>
        <v>1</v>
      </c>
      <c r="BR827" s="48">
        <f ca="1">IF(ISNA($BJ827),1,OFFSET(NoteCommaRef!$K$3,$BJ827,0))</f>
        <v>1</v>
      </c>
    </row>
    <row r="828" spans="3:70" x14ac:dyDescent="0.2">
      <c r="C828" s="1" t="str">
        <f t="shared" si="246"/>
        <v/>
      </c>
      <c r="D828" s="1" t="str">
        <f t="shared" si="247"/>
        <v/>
      </c>
      <c r="E828" s="1" t="str">
        <f t="shared" si="282"/>
        <v/>
      </c>
      <c r="F828" s="32" t="str">
        <f t="shared" si="283"/>
        <v/>
      </c>
      <c r="G828" s="1" t="str">
        <f t="shared" si="284"/>
        <v/>
      </c>
      <c r="H828" s="1" t="str">
        <f t="shared" si="285"/>
        <v/>
      </c>
      <c r="I828" s="1" t="str">
        <f t="shared" si="286"/>
        <v/>
      </c>
      <c r="J828" s="1" t="str">
        <f t="shared" si="287"/>
        <v/>
      </c>
      <c r="K828" s="1" t="str">
        <f t="shared" si="288"/>
        <v/>
      </c>
      <c r="L828" s="1" t="str">
        <f ca="1">IF(COUNTBLANK($AO828),IF(COUNTBLANK($D828),"",OFFSET(ChannelSetup!$E$6,0,$D828-1)),$AO828)</f>
        <v/>
      </c>
      <c r="M828" s="1" t="str">
        <f ca="1">IF(COUNTBLANK($AP828),IF(COUNTBLANK($D828),"",OFFSET(ChannelSetup!$E$7,0,$D828-1)),$AP828)</f>
        <v/>
      </c>
      <c r="N828" s="1" t="str">
        <f ca="1">IF(COUNTBLANK($D828),"",IF(COUNTBLANK($AI828),OFFSET(ChannelSetup!$E$4,0,$D828-1),$AI828))</f>
        <v/>
      </c>
      <c r="O828" s="1" t="str">
        <f t="shared" si="289"/>
        <v/>
      </c>
      <c r="Q828" s="32">
        <f t="shared" si="248"/>
        <v>6</v>
      </c>
      <c r="R828" s="32">
        <f t="shared" si="249"/>
        <v>4</v>
      </c>
      <c r="S828" s="32">
        <f t="shared" si="250"/>
        <v>4</v>
      </c>
      <c r="T828" s="32">
        <f t="shared" si="251"/>
        <v>2</v>
      </c>
      <c r="U828" s="32">
        <f t="shared" si="252"/>
        <v>2</v>
      </c>
      <c r="V828" s="32">
        <f t="shared" si="253"/>
        <v>2</v>
      </c>
      <c r="W828" s="32">
        <f t="shared" si="254"/>
        <v>2</v>
      </c>
      <c r="X828" s="32">
        <f t="shared" si="255"/>
        <v>2</v>
      </c>
      <c r="Y828" s="32">
        <f t="shared" si="256"/>
        <v>2</v>
      </c>
      <c r="Z828" s="32">
        <f t="shared" si="257"/>
        <v>2</v>
      </c>
      <c r="AA828" s="32">
        <f t="shared" si="258"/>
        <v>2</v>
      </c>
      <c r="AB828" s="32">
        <f t="shared" si="259"/>
        <v>2</v>
      </c>
      <c r="AD828" s="64"/>
      <c r="AE828" s="51"/>
      <c r="AF828" s="51"/>
      <c r="AG828" s="61"/>
      <c r="AH828" s="62"/>
      <c r="AI828" s="61"/>
      <c r="AJ828" s="62"/>
      <c r="AK828" s="61"/>
      <c r="AL828" s="62"/>
      <c r="AM828" s="60"/>
      <c r="AN828" s="60"/>
      <c r="AO828" s="60"/>
      <c r="AP828" s="60"/>
      <c r="AQ828" s="51"/>
      <c r="AT828" s="39" t="str">
        <f t="shared" si="261"/>
        <v/>
      </c>
      <c r="AU828" s="49" t="str">
        <f t="shared" si="269"/>
        <v/>
      </c>
      <c r="AV828" s="41">
        <f t="shared" ca="1" si="276"/>
        <v>256</v>
      </c>
      <c r="AW828" s="40">
        <f t="shared" ca="1" si="270"/>
        <v>1</v>
      </c>
      <c r="AX828" s="41">
        <f t="shared" ca="1" si="262"/>
        <v>0</v>
      </c>
      <c r="AY828" s="41">
        <f t="shared" ca="1" si="263"/>
        <v>0</v>
      </c>
      <c r="AZ828" s="42">
        <f t="shared" ca="1" si="264"/>
        <v>1</v>
      </c>
      <c r="BA828" s="47" t="str">
        <f t="shared" si="265"/>
        <v/>
      </c>
      <c r="BB828" s="47" t="e">
        <f t="shared" si="266"/>
        <v>#VALUE!</v>
      </c>
      <c r="BC828" s="47">
        <f t="shared" si="277"/>
        <v>0</v>
      </c>
      <c r="BD828" s="47">
        <f t="shared" si="278"/>
        <v>0</v>
      </c>
      <c r="BE828" s="47" t="e">
        <f t="shared" si="279"/>
        <v>#VALUE!</v>
      </c>
      <c r="BF828" s="47" t="e">
        <f t="shared" si="280"/>
        <v>#VALUE!</v>
      </c>
      <c r="BG828" s="47" t="e">
        <f t="shared" si="281"/>
        <v>#VALUE!</v>
      </c>
      <c r="BH828" s="47" t="e">
        <f>MATCH($BA828,NoteCommaRef!$B$4:$B$10,0)</f>
        <v>#N/A</v>
      </c>
      <c r="BI828" s="47">
        <f>MATCH($BK828,NoteCommaRef!$H$4:$H$1000,0)</f>
        <v>11</v>
      </c>
      <c r="BJ828" s="47">
        <f>MATCH($BL828,NoteCommaRef!$H$4:$H$1000,0)</f>
        <v>11</v>
      </c>
      <c r="BK828" s="47">
        <f t="shared" si="271"/>
        <v>1</v>
      </c>
      <c r="BL828" s="47">
        <f t="shared" si="272"/>
        <v>1</v>
      </c>
      <c r="BM828" s="48">
        <f ca="1">IF(ISNA($BH828),1,OFFSET(NoteCommaRef!$E$3,$BH828,0))</f>
        <v>1</v>
      </c>
      <c r="BN828" s="48">
        <f t="shared" si="273"/>
        <v>1</v>
      </c>
      <c r="BO828" s="48">
        <f t="shared" si="274"/>
        <v>1</v>
      </c>
      <c r="BP828" s="48">
        <f t="shared" si="275"/>
        <v>1</v>
      </c>
      <c r="BQ828" s="48">
        <f ca="1">IF(ISNA($BI828),1,OFFSET(NoteCommaRef!$K$3,$BI828,0))</f>
        <v>1</v>
      </c>
      <c r="BR828" s="48">
        <f ca="1">IF(ISNA($BJ828),1,OFFSET(NoteCommaRef!$K$3,$BJ828,0))</f>
        <v>1</v>
      </c>
    </row>
    <row r="829" spans="3:70" x14ac:dyDescent="0.2">
      <c r="C829" s="1" t="str">
        <f t="shared" si="246"/>
        <v/>
      </c>
      <c r="D829" s="1" t="str">
        <f t="shared" si="247"/>
        <v/>
      </c>
      <c r="E829" s="1" t="str">
        <f t="shared" si="282"/>
        <v/>
      </c>
      <c r="F829" s="32" t="str">
        <f t="shared" si="283"/>
        <v/>
      </c>
      <c r="G829" s="1" t="str">
        <f t="shared" si="284"/>
        <v/>
      </c>
      <c r="H829" s="1" t="str">
        <f t="shared" si="285"/>
        <v/>
      </c>
      <c r="I829" s="1" t="str">
        <f t="shared" si="286"/>
        <v/>
      </c>
      <c r="J829" s="1" t="str">
        <f t="shared" si="287"/>
        <v/>
      </c>
      <c r="K829" s="1" t="str">
        <f t="shared" si="288"/>
        <v/>
      </c>
      <c r="L829" s="1" t="str">
        <f ca="1">IF(COUNTBLANK($AO829),IF(COUNTBLANK($D829),"",OFFSET(ChannelSetup!$E$6,0,$D829-1)),$AO829)</f>
        <v/>
      </c>
      <c r="M829" s="1" t="str">
        <f ca="1">IF(COUNTBLANK($AP829),IF(COUNTBLANK($D829),"",OFFSET(ChannelSetup!$E$7,0,$D829-1)),$AP829)</f>
        <v/>
      </c>
      <c r="N829" s="1" t="str">
        <f ca="1">IF(COUNTBLANK($D829),"",IF(COUNTBLANK($AI829),OFFSET(ChannelSetup!$E$4,0,$D829-1),$AI829))</f>
        <v/>
      </c>
      <c r="O829" s="1" t="str">
        <f t="shared" si="289"/>
        <v/>
      </c>
      <c r="Q829" s="32">
        <f t="shared" si="248"/>
        <v>6</v>
      </c>
      <c r="R829" s="32">
        <f t="shared" si="249"/>
        <v>4</v>
      </c>
      <c r="S829" s="32">
        <f t="shared" si="250"/>
        <v>4</v>
      </c>
      <c r="T829" s="32">
        <f t="shared" si="251"/>
        <v>2</v>
      </c>
      <c r="U829" s="32">
        <f t="shared" si="252"/>
        <v>2</v>
      </c>
      <c r="V829" s="32">
        <f t="shared" si="253"/>
        <v>2</v>
      </c>
      <c r="W829" s="32">
        <f t="shared" si="254"/>
        <v>2</v>
      </c>
      <c r="X829" s="32">
        <f t="shared" si="255"/>
        <v>2</v>
      </c>
      <c r="Y829" s="32">
        <f t="shared" si="256"/>
        <v>2</v>
      </c>
      <c r="Z829" s="32">
        <f t="shared" si="257"/>
        <v>2</v>
      </c>
      <c r="AA829" s="32">
        <f t="shared" si="258"/>
        <v>2</v>
      </c>
      <c r="AB829" s="32">
        <f t="shared" si="259"/>
        <v>2</v>
      </c>
      <c r="AD829" s="64"/>
      <c r="AE829" s="51"/>
      <c r="AF829" s="51"/>
      <c r="AG829" s="61"/>
      <c r="AH829" s="62"/>
      <c r="AI829" s="61"/>
      <c r="AJ829" s="62"/>
      <c r="AK829" s="61"/>
      <c r="AL829" s="62"/>
      <c r="AM829" s="60"/>
      <c r="AN829" s="60"/>
      <c r="AO829" s="60"/>
      <c r="AP829" s="60"/>
      <c r="AQ829" s="51"/>
      <c r="AT829" s="39" t="str">
        <f t="shared" si="261"/>
        <v/>
      </c>
      <c r="AU829" s="49" t="str">
        <f t="shared" si="269"/>
        <v/>
      </c>
      <c r="AV829" s="41">
        <f t="shared" ca="1" si="276"/>
        <v>256</v>
      </c>
      <c r="AW829" s="40">
        <f t="shared" ca="1" si="270"/>
        <v>1</v>
      </c>
      <c r="AX829" s="41">
        <f t="shared" ca="1" si="262"/>
        <v>0</v>
      </c>
      <c r="AY829" s="41">
        <f t="shared" ca="1" si="263"/>
        <v>0</v>
      </c>
      <c r="AZ829" s="42">
        <f t="shared" ca="1" si="264"/>
        <v>1</v>
      </c>
      <c r="BA829" s="47" t="str">
        <f t="shared" si="265"/>
        <v/>
      </c>
      <c r="BB829" s="47" t="e">
        <f t="shared" si="266"/>
        <v>#VALUE!</v>
      </c>
      <c r="BC829" s="47">
        <f t="shared" si="277"/>
        <v>0</v>
      </c>
      <c r="BD829" s="47">
        <f t="shared" si="278"/>
        <v>0</v>
      </c>
      <c r="BE829" s="47" t="e">
        <f t="shared" si="279"/>
        <v>#VALUE!</v>
      </c>
      <c r="BF829" s="47" t="e">
        <f t="shared" si="280"/>
        <v>#VALUE!</v>
      </c>
      <c r="BG829" s="47" t="e">
        <f t="shared" si="281"/>
        <v>#VALUE!</v>
      </c>
      <c r="BH829" s="47" t="e">
        <f>MATCH($BA829,NoteCommaRef!$B$4:$B$10,0)</f>
        <v>#N/A</v>
      </c>
      <c r="BI829" s="47">
        <f>MATCH($BK829,NoteCommaRef!$H$4:$H$1000,0)</f>
        <v>11</v>
      </c>
      <c r="BJ829" s="47">
        <f>MATCH($BL829,NoteCommaRef!$H$4:$H$1000,0)</f>
        <v>11</v>
      </c>
      <c r="BK829" s="47">
        <f t="shared" si="271"/>
        <v>1</v>
      </c>
      <c r="BL829" s="47">
        <f t="shared" si="272"/>
        <v>1</v>
      </c>
      <c r="BM829" s="48">
        <f ca="1">IF(ISNA($BH829),1,OFFSET(NoteCommaRef!$E$3,$BH829,0))</f>
        <v>1</v>
      </c>
      <c r="BN829" s="48">
        <f t="shared" si="273"/>
        <v>1</v>
      </c>
      <c r="BO829" s="48">
        <f t="shared" si="274"/>
        <v>1</v>
      </c>
      <c r="BP829" s="48">
        <f t="shared" si="275"/>
        <v>1</v>
      </c>
      <c r="BQ829" s="48">
        <f ca="1">IF(ISNA($BI829),1,OFFSET(NoteCommaRef!$K$3,$BI829,0))</f>
        <v>1</v>
      </c>
      <c r="BR829" s="48">
        <f ca="1">IF(ISNA($BJ829),1,OFFSET(NoteCommaRef!$K$3,$BJ829,0))</f>
        <v>1</v>
      </c>
    </row>
    <row r="830" spans="3:70" x14ac:dyDescent="0.2">
      <c r="C830" s="1" t="str">
        <f t="shared" si="246"/>
        <v/>
      </c>
      <c r="D830" s="1" t="str">
        <f t="shared" si="247"/>
        <v/>
      </c>
      <c r="E830" s="1" t="str">
        <f t="shared" si="282"/>
        <v/>
      </c>
      <c r="F830" s="32" t="str">
        <f t="shared" si="283"/>
        <v/>
      </c>
      <c r="G830" s="1" t="str">
        <f t="shared" si="284"/>
        <v/>
      </c>
      <c r="H830" s="1" t="str">
        <f t="shared" si="285"/>
        <v/>
      </c>
      <c r="I830" s="1" t="str">
        <f t="shared" si="286"/>
        <v/>
      </c>
      <c r="J830" s="1" t="str">
        <f t="shared" si="287"/>
        <v/>
      </c>
      <c r="K830" s="1" t="str">
        <f t="shared" si="288"/>
        <v/>
      </c>
      <c r="L830" s="1" t="str">
        <f ca="1">IF(COUNTBLANK($AO830),IF(COUNTBLANK($D830),"",OFFSET(ChannelSetup!$E$6,0,$D830-1)),$AO830)</f>
        <v/>
      </c>
      <c r="M830" s="1" t="str">
        <f ca="1">IF(COUNTBLANK($AP830),IF(COUNTBLANK($D830),"",OFFSET(ChannelSetup!$E$7,0,$D830-1)),$AP830)</f>
        <v/>
      </c>
      <c r="N830" s="1" t="str">
        <f ca="1">IF(COUNTBLANK($D830),"",IF(COUNTBLANK($AI830),OFFSET(ChannelSetup!$E$4,0,$D830-1),$AI830))</f>
        <v/>
      </c>
      <c r="O830" s="1" t="str">
        <f t="shared" si="289"/>
        <v/>
      </c>
      <c r="Q830" s="32">
        <f t="shared" si="248"/>
        <v>6</v>
      </c>
      <c r="R830" s="32">
        <f t="shared" si="249"/>
        <v>4</v>
      </c>
      <c r="S830" s="32">
        <f t="shared" si="250"/>
        <v>4</v>
      </c>
      <c r="T830" s="32">
        <f t="shared" si="251"/>
        <v>2</v>
      </c>
      <c r="U830" s="32">
        <f t="shared" si="252"/>
        <v>2</v>
      </c>
      <c r="V830" s="32">
        <f t="shared" si="253"/>
        <v>2</v>
      </c>
      <c r="W830" s="32">
        <f t="shared" si="254"/>
        <v>2</v>
      </c>
      <c r="X830" s="32">
        <f t="shared" si="255"/>
        <v>2</v>
      </c>
      <c r="Y830" s="32">
        <f t="shared" si="256"/>
        <v>2</v>
      </c>
      <c r="Z830" s="32">
        <f t="shared" si="257"/>
        <v>2</v>
      </c>
      <c r="AA830" s="32">
        <f t="shared" si="258"/>
        <v>2</v>
      </c>
      <c r="AB830" s="32">
        <f t="shared" si="259"/>
        <v>2</v>
      </c>
      <c r="AD830" s="64"/>
      <c r="AE830" s="51"/>
      <c r="AF830" s="51"/>
      <c r="AG830" s="61"/>
      <c r="AH830" s="62"/>
      <c r="AI830" s="61"/>
      <c r="AJ830" s="62"/>
      <c r="AK830" s="61"/>
      <c r="AL830" s="62"/>
      <c r="AM830" s="60"/>
      <c r="AN830" s="60"/>
      <c r="AO830" s="60"/>
      <c r="AP830" s="60"/>
      <c r="AQ830" s="51"/>
      <c r="AT830" s="39" t="str">
        <f t="shared" si="261"/>
        <v/>
      </c>
      <c r="AU830" s="49" t="str">
        <f t="shared" si="269"/>
        <v/>
      </c>
      <c r="AV830" s="41">
        <f t="shared" ca="1" si="276"/>
        <v>256</v>
      </c>
      <c r="AW830" s="40">
        <f t="shared" ca="1" si="270"/>
        <v>1</v>
      </c>
      <c r="AX830" s="41">
        <f t="shared" ca="1" si="262"/>
        <v>0</v>
      </c>
      <c r="AY830" s="41">
        <f t="shared" ca="1" si="263"/>
        <v>0</v>
      </c>
      <c r="AZ830" s="42">
        <f t="shared" ca="1" si="264"/>
        <v>1</v>
      </c>
      <c r="BA830" s="47" t="str">
        <f t="shared" si="265"/>
        <v/>
      </c>
      <c r="BB830" s="47" t="e">
        <f t="shared" si="266"/>
        <v>#VALUE!</v>
      </c>
      <c r="BC830" s="47">
        <f t="shared" si="277"/>
        <v>0</v>
      </c>
      <c r="BD830" s="47">
        <f t="shared" si="278"/>
        <v>0</v>
      </c>
      <c r="BE830" s="47" t="e">
        <f t="shared" si="279"/>
        <v>#VALUE!</v>
      </c>
      <c r="BF830" s="47" t="e">
        <f t="shared" si="280"/>
        <v>#VALUE!</v>
      </c>
      <c r="BG830" s="47" t="e">
        <f t="shared" si="281"/>
        <v>#VALUE!</v>
      </c>
      <c r="BH830" s="47" t="e">
        <f>MATCH($BA830,NoteCommaRef!$B$4:$B$10,0)</f>
        <v>#N/A</v>
      </c>
      <c r="BI830" s="47">
        <f>MATCH($BK830,NoteCommaRef!$H$4:$H$1000,0)</f>
        <v>11</v>
      </c>
      <c r="BJ830" s="47">
        <f>MATCH($BL830,NoteCommaRef!$H$4:$H$1000,0)</f>
        <v>11</v>
      </c>
      <c r="BK830" s="47">
        <f t="shared" si="271"/>
        <v>1</v>
      </c>
      <c r="BL830" s="47">
        <f t="shared" si="272"/>
        <v>1</v>
      </c>
      <c r="BM830" s="48">
        <f ca="1">IF(ISNA($BH830),1,OFFSET(NoteCommaRef!$E$3,$BH830,0))</f>
        <v>1</v>
      </c>
      <c r="BN830" s="48">
        <f t="shared" si="273"/>
        <v>1</v>
      </c>
      <c r="BO830" s="48">
        <f t="shared" si="274"/>
        <v>1</v>
      </c>
      <c r="BP830" s="48">
        <f t="shared" si="275"/>
        <v>1</v>
      </c>
      <c r="BQ830" s="48">
        <f ca="1">IF(ISNA($BI830),1,OFFSET(NoteCommaRef!$K$3,$BI830,0))</f>
        <v>1</v>
      </c>
      <c r="BR830" s="48">
        <f ca="1">IF(ISNA($BJ830),1,OFFSET(NoteCommaRef!$K$3,$BJ830,0))</f>
        <v>1</v>
      </c>
    </row>
    <row r="831" spans="3:70" x14ac:dyDescent="0.2">
      <c r="C831" s="1" t="str">
        <f t="shared" ref="C831:C894" si="290">IF(COUNTBLANK($AQ831),"",$AQ831)</f>
        <v/>
      </c>
      <c r="D831" s="1" t="str">
        <f t="shared" ref="D831:D894" si="291">IF(COUNTBLANK($AE831),"",$AE831)</f>
        <v/>
      </c>
      <c r="E831" s="1" t="str">
        <f t="shared" si="282"/>
        <v/>
      </c>
      <c r="F831" s="32" t="str">
        <f t="shared" si="283"/>
        <v/>
      </c>
      <c r="G831" s="1" t="str">
        <f t="shared" si="284"/>
        <v/>
      </c>
      <c r="H831" s="1" t="str">
        <f t="shared" si="285"/>
        <v/>
      </c>
      <c r="I831" s="1" t="str">
        <f t="shared" si="286"/>
        <v/>
      </c>
      <c r="J831" s="1" t="str">
        <f t="shared" si="287"/>
        <v/>
      </c>
      <c r="K831" s="1" t="str">
        <f t="shared" si="288"/>
        <v/>
      </c>
      <c r="L831" s="1" t="str">
        <f ca="1">IF(COUNTBLANK($AO831),IF(COUNTBLANK($D831),"",OFFSET(ChannelSetup!$E$6,0,$D831-1)),$AO831)</f>
        <v/>
      </c>
      <c r="M831" s="1" t="str">
        <f ca="1">IF(COUNTBLANK($AP831),IF(COUNTBLANK($D831),"",OFFSET(ChannelSetup!$E$7,0,$D831-1)),$AP831)</f>
        <v/>
      </c>
      <c r="N831" s="1" t="str">
        <f ca="1">IF(COUNTBLANK($D831),"",IF(COUNTBLANK($AI831),OFFSET(ChannelSetup!$E$4,0,$D831-1),$AI831))</f>
        <v/>
      </c>
      <c r="O831" s="1" t="str">
        <f t="shared" si="289"/>
        <v/>
      </c>
      <c r="Q831" s="32">
        <f t="shared" si="248"/>
        <v>6</v>
      </c>
      <c r="R831" s="32">
        <f t="shared" si="249"/>
        <v>4</v>
      </c>
      <c r="S831" s="32">
        <f t="shared" si="250"/>
        <v>4</v>
      </c>
      <c r="T831" s="32">
        <f t="shared" si="251"/>
        <v>2</v>
      </c>
      <c r="U831" s="32">
        <f t="shared" si="252"/>
        <v>2</v>
      </c>
      <c r="V831" s="32">
        <f t="shared" si="253"/>
        <v>2</v>
      </c>
      <c r="W831" s="32">
        <f t="shared" si="254"/>
        <v>2</v>
      </c>
      <c r="X831" s="32">
        <f t="shared" si="255"/>
        <v>2</v>
      </c>
      <c r="Y831" s="32">
        <f t="shared" si="256"/>
        <v>2</v>
      </c>
      <c r="Z831" s="32">
        <f t="shared" si="257"/>
        <v>2</v>
      </c>
      <c r="AA831" s="32">
        <f t="shared" si="258"/>
        <v>2</v>
      </c>
      <c r="AB831" s="32">
        <f t="shared" si="259"/>
        <v>2</v>
      </c>
      <c r="AD831" s="64"/>
      <c r="AE831" s="51"/>
      <c r="AF831" s="51"/>
      <c r="AG831" s="61"/>
      <c r="AH831" s="62"/>
      <c r="AI831" s="61"/>
      <c r="AJ831" s="62"/>
      <c r="AK831" s="61"/>
      <c r="AL831" s="62"/>
      <c r="AM831" s="60"/>
      <c r="AN831" s="60"/>
      <c r="AO831" s="60"/>
      <c r="AP831" s="60"/>
      <c r="AQ831" s="51"/>
      <c r="AT831" s="39" t="str">
        <f t="shared" si="261"/>
        <v/>
      </c>
      <c r="AU831" s="49" t="str">
        <f t="shared" si="269"/>
        <v/>
      </c>
      <c r="AV831" s="41">
        <f t="shared" ca="1" si="276"/>
        <v>256</v>
      </c>
      <c r="AW831" s="40">
        <f t="shared" ca="1" si="270"/>
        <v>1</v>
      </c>
      <c r="AX831" s="41">
        <f t="shared" ca="1" si="262"/>
        <v>0</v>
      </c>
      <c r="AY831" s="41">
        <f t="shared" ca="1" si="263"/>
        <v>0</v>
      </c>
      <c r="AZ831" s="42">
        <f t="shared" ca="1" si="264"/>
        <v>1</v>
      </c>
      <c r="BA831" s="47" t="str">
        <f t="shared" si="265"/>
        <v/>
      </c>
      <c r="BB831" s="47" t="e">
        <f t="shared" si="266"/>
        <v>#VALUE!</v>
      </c>
      <c r="BC831" s="47">
        <f t="shared" si="277"/>
        <v>0</v>
      </c>
      <c r="BD831" s="47">
        <f t="shared" si="278"/>
        <v>0</v>
      </c>
      <c r="BE831" s="47" t="e">
        <f t="shared" si="279"/>
        <v>#VALUE!</v>
      </c>
      <c r="BF831" s="47" t="e">
        <f t="shared" si="280"/>
        <v>#VALUE!</v>
      </c>
      <c r="BG831" s="47" t="e">
        <f t="shared" si="281"/>
        <v>#VALUE!</v>
      </c>
      <c r="BH831" s="47" t="e">
        <f>MATCH($BA831,NoteCommaRef!$B$4:$B$10,0)</f>
        <v>#N/A</v>
      </c>
      <c r="BI831" s="47">
        <f>MATCH($BK831,NoteCommaRef!$H$4:$H$1000,0)</f>
        <v>11</v>
      </c>
      <c r="BJ831" s="47">
        <f>MATCH($BL831,NoteCommaRef!$H$4:$H$1000,0)</f>
        <v>11</v>
      </c>
      <c r="BK831" s="47">
        <f t="shared" si="271"/>
        <v>1</v>
      </c>
      <c r="BL831" s="47">
        <f t="shared" si="272"/>
        <v>1</v>
      </c>
      <c r="BM831" s="48">
        <f ca="1">IF(ISNA($BH831),1,OFFSET(NoteCommaRef!$E$3,$BH831,0))</f>
        <v>1</v>
      </c>
      <c r="BN831" s="48">
        <f t="shared" si="273"/>
        <v>1</v>
      </c>
      <c r="BO831" s="48">
        <f t="shared" si="274"/>
        <v>1</v>
      </c>
      <c r="BP831" s="48">
        <f t="shared" si="275"/>
        <v>1</v>
      </c>
      <c r="BQ831" s="48">
        <f ca="1">IF(ISNA($BI831),1,OFFSET(NoteCommaRef!$K$3,$BI831,0))</f>
        <v>1</v>
      </c>
      <c r="BR831" s="48">
        <f ca="1">IF(ISNA($BJ831),1,OFFSET(NoteCommaRef!$K$3,$BJ831,0))</f>
        <v>1</v>
      </c>
    </row>
    <row r="832" spans="3:70" x14ac:dyDescent="0.2">
      <c r="C832" s="1" t="str">
        <f t="shared" si="290"/>
        <v/>
      </c>
      <c r="D832" s="1" t="str">
        <f t="shared" si="291"/>
        <v/>
      </c>
      <c r="E832" s="1" t="str">
        <f t="shared" si="282"/>
        <v/>
      </c>
      <c r="F832" s="32" t="str">
        <f t="shared" si="283"/>
        <v/>
      </c>
      <c r="G832" s="1" t="str">
        <f t="shared" si="284"/>
        <v/>
      </c>
      <c r="H832" s="1" t="str">
        <f t="shared" si="285"/>
        <v/>
      </c>
      <c r="I832" s="1" t="str">
        <f t="shared" si="286"/>
        <v/>
      </c>
      <c r="J832" s="1" t="str">
        <f t="shared" si="287"/>
        <v/>
      </c>
      <c r="K832" s="1" t="str">
        <f t="shared" si="288"/>
        <v/>
      </c>
      <c r="L832" s="1" t="str">
        <f ca="1">IF(COUNTBLANK($AO832),IF(COUNTBLANK($D832),"",OFFSET(ChannelSetup!$E$6,0,$D832-1)),$AO832)</f>
        <v/>
      </c>
      <c r="M832" s="1" t="str">
        <f ca="1">IF(COUNTBLANK($AP832),IF(COUNTBLANK($D832),"",OFFSET(ChannelSetup!$E$7,0,$D832-1)),$AP832)</f>
        <v/>
      </c>
      <c r="N832" s="1" t="str">
        <f ca="1">IF(COUNTBLANK($D832),"",IF(COUNTBLANK($AI832),OFFSET(ChannelSetup!$E$4,0,$D832-1),$AI832))</f>
        <v/>
      </c>
      <c r="O832" s="1" t="str">
        <f t="shared" si="289"/>
        <v/>
      </c>
      <c r="Q832" s="32">
        <f t="shared" si="248"/>
        <v>6</v>
      </c>
      <c r="R832" s="32">
        <f t="shared" si="249"/>
        <v>4</v>
      </c>
      <c r="S832" s="32">
        <f t="shared" si="250"/>
        <v>4</v>
      </c>
      <c r="T832" s="32">
        <f t="shared" si="251"/>
        <v>2</v>
      </c>
      <c r="U832" s="32">
        <f t="shared" si="252"/>
        <v>2</v>
      </c>
      <c r="V832" s="32">
        <f t="shared" si="253"/>
        <v>2</v>
      </c>
      <c r="W832" s="32">
        <f t="shared" si="254"/>
        <v>2</v>
      </c>
      <c r="X832" s="32">
        <f t="shared" si="255"/>
        <v>2</v>
      </c>
      <c r="Y832" s="32">
        <f t="shared" si="256"/>
        <v>2</v>
      </c>
      <c r="Z832" s="32">
        <f t="shared" si="257"/>
        <v>2</v>
      </c>
      <c r="AA832" s="32">
        <f t="shared" si="258"/>
        <v>2</v>
      </c>
      <c r="AB832" s="32">
        <f t="shared" si="259"/>
        <v>2</v>
      </c>
      <c r="AD832" s="64"/>
      <c r="AE832" s="51"/>
      <c r="AF832" s="51"/>
      <c r="AG832" s="61"/>
      <c r="AH832" s="62"/>
      <c r="AI832" s="61"/>
      <c r="AJ832" s="62"/>
      <c r="AK832" s="61"/>
      <c r="AL832" s="62"/>
      <c r="AM832" s="60"/>
      <c r="AN832" s="60"/>
      <c r="AO832" s="60"/>
      <c r="AP832" s="60"/>
      <c r="AQ832" s="51"/>
      <c r="AT832" s="39" t="str">
        <f t="shared" si="261"/>
        <v/>
      </c>
      <c r="AU832" s="49" t="str">
        <f t="shared" si="269"/>
        <v/>
      </c>
      <c r="AV832" s="41">
        <f t="shared" ca="1" si="276"/>
        <v>256</v>
      </c>
      <c r="AW832" s="40">
        <f t="shared" ca="1" si="270"/>
        <v>1</v>
      </c>
      <c r="AX832" s="41">
        <f t="shared" ca="1" si="262"/>
        <v>0</v>
      </c>
      <c r="AY832" s="41">
        <f t="shared" ca="1" si="263"/>
        <v>0</v>
      </c>
      <c r="AZ832" s="42">
        <f t="shared" ca="1" si="264"/>
        <v>1</v>
      </c>
      <c r="BA832" s="47" t="str">
        <f t="shared" si="265"/>
        <v/>
      </c>
      <c r="BB832" s="47" t="e">
        <f t="shared" si="266"/>
        <v>#VALUE!</v>
      </c>
      <c r="BC832" s="47">
        <f t="shared" si="277"/>
        <v>0</v>
      </c>
      <c r="BD832" s="47">
        <f t="shared" si="278"/>
        <v>0</v>
      </c>
      <c r="BE832" s="47" t="e">
        <f t="shared" si="279"/>
        <v>#VALUE!</v>
      </c>
      <c r="BF832" s="47" t="e">
        <f t="shared" si="280"/>
        <v>#VALUE!</v>
      </c>
      <c r="BG832" s="47" t="e">
        <f t="shared" si="281"/>
        <v>#VALUE!</v>
      </c>
      <c r="BH832" s="47" t="e">
        <f>MATCH($BA832,NoteCommaRef!$B$4:$B$10,0)</f>
        <v>#N/A</v>
      </c>
      <c r="BI832" s="47">
        <f>MATCH($BK832,NoteCommaRef!$H$4:$H$1000,0)</f>
        <v>11</v>
      </c>
      <c r="BJ832" s="47">
        <f>MATCH($BL832,NoteCommaRef!$H$4:$H$1000,0)</f>
        <v>11</v>
      </c>
      <c r="BK832" s="47">
        <f t="shared" si="271"/>
        <v>1</v>
      </c>
      <c r="BL832" s="47">
        <f t="shared" si="272"/>
        <v>1</v>
      </c>
      <c r="BM832" s="48">
        <f ca="1">IF(ISNA($BH832),1,OFFSET(NoteCommaRef!$E$3,$BH832,0))</f>
        <v>1</v>
      </c>
      <c r="BN832" s="48">
        <f t="shared" si="273"/>
        <v>1</v>
      </c>
      <c r="BO832" s="48">
        <f t="shared" si="274"/>
        <v>1</v>
      </c>
      <c r="BP832" s="48">
        <f t="shared" si="275"/>
        <v>1</v>
      </c>
      <c r="BQ832" s="48">
        <f ca="1">IF(ISNA($BI832),1,OFFSET(NoteCommaRef!$K$3,$BI832,0))</f>
        <v>1</v>
      </c>
      <c r="BR832" s="48">
        <f ca="1">IF(ISNA($BJ832),1,OFFSET(NoteCommaRef!$K$3,$BJ832,0))</f>
        <v>1</v>
      </c>
    </row>
    <row r="833" spans="3:70" x14ac:dyDescent="0.2">
      <c r="C833" s="1" t="str">
        <f t="shared" si="290"/>
        <v/>
      </c>
      <c r="D833" s="1" t="str">
        <f t="shared" si="291"/>
        <v/>
      </c>
      <c r="E833" s="1" t="str">
        <f t="shared" si="282"/>
        <v/>
      </c>
      <c r="F833" s="32" t="str">
        <f t="shared" si="283"/>
        <v/>
      </c>
      <c r="G833" s="1" t="str">
        <f t="shared" si="284"/>
        <v/>
      </c>
      <c r="H833" s="1" t="str">
        <f t="shared" si="285"/>
        <v/>
      </c>
      <c r="I833" s="1" t="str">
        <f t="shared" si="286"/>
        <v/>
      </c>
      <c r="J833" s="1" t="str">
        <f t="shared" si="287"/>
        <v/>
      </c>
      <c r="K833" s="1" t="str">
        <f t="shared" si="288"/>
        <v/>
      </c>
      <c r="L833" s="1" t="str">
        <f ca="1">IF(COUNTBLANK($AO833),IF(COUNTBLANK($D833),"",OFFSET(ChannelSetup!$E$6,0,$D833-1)),$AO833)</f>
        <v/>
      </c>
      <c r="M833" s="1" t="str">
        <f ca="1">IF(COUNTBLANK($AP833),IF(COUNTBLANK($D833),"",OFFSET(ChannelSetup!$E$7,0,$D833-1)),$AP833)</f>
        <v/>
      </c>
      <c r="N833" s="1" t="str">
        <f ca="1">IF(COUNTBLANK($D833),"",IF(COUNTBLANK($AI833),OFFSET(ChannelSetup!$E$4,0,$D833-1),$AI833))</f>
        <v/>
      </c>
      <c r="O833" s="1" t="str">
        <f t="shared" si="289"/>
        <v/>
      </c>
      <c r="Q833" s="32">
        <f t="shared" si="248"/>
        <v>6</v>
      </c>
      <c r="R833" s="32">
        <f t="shared" si="249"/>
        <v>4</v>
      </c>
      <c r="S833" s="32">
        <f t="shared" si="250"/>
        <v>4</v>
      </c>
      <c r="T833" s="32">
        <f t="shared" si="251"/>
        <v>2</v>
      </c>
      <c r="U833" s="32">
        <f t="shared" si="252"/>
        <v>2</v>
      </c>
      <c r="V833" s="32">
        <f t="shared" si="253"/>
        <v>2</v>
      </c>
      <c r="W833" s="32">
        <f t="shared" si="254"/>
        <v>2</v>
      </c>
      <c r="X833" s="32">
        <f t="shared" si="255"/>
        <v>2</v>
      </c>
      <c r="Y833" s="32">
        <f t="shared" si="256"/>
        <v>2</v>
      </c>
      <c r="Z833" s="32">
        <f t="shared" si="257"/>
        <v>2</v>
      </c>
      <c r="AA833" s="32">
        <f t="shared" si="258"/>
        <v>2</v>
      </c>
      <c r="AB833" s="32">
        <f t="shared" si="259"/>
        <v>2</v>
      </c>
      <c r="AD833" s="64"/>
      <c r="AE833" s="51"/>
      <c r="AF833" s="51"/>
      <c r="AG833" s="61"/>
      <c r="AH833" s="62"/>
      <c r="AI833" s="61"/>
      <c r="AJ833" s="62"/>
      <c r="AK833" s="61"/>
      <c r="AL833" s="62"/>
      <c r="AM833" s="60"/>
      <c r="AN833" s="60"/>
      <c r="AO833" s="60"/>
      <c r="AP833" s="60"/>
      <c r="AQ833" s="51"/>
      <c r="AT833" s="39" t="str">
        <f t="shared" si="261"/>
        <v/>
      </c>
      <c r="AU833" s="49" t="str">
        <f t="shared" si="269"/>
        <v/>
      </c>
      <c r="AV833" s="41">
        <f t="shared" ca="1" si="276"/>
        <v>256</v>
      </c>
      <c r="AW833" s="40">
        <f t="shared" ca="1" si="270"/>
        <v>1</v>
      </c>
      <c r="AX833" s="41">
        <f t="shared" ca="1" si="262"/>
        <v>0</v>
      </c>
      <c r="AY833" s="41">
        <f t="shared" ca="1" si="263"/>
        <v>0</v>
      </c>
      <c r="AZ833" s="42">
        <f t="shared" ca="1" si="264"/>
        <v>1</v>
      </c>
      <c r="BA833" s="47" t="str">
        <f t="shared" si="265"/>
        <v/>
      </c>
      <c r="BB833" s="47" t="e">
        <f t="shared" si="266"/>
        <v>#VALUE!</v>
      </c>
      <c r="BC833" s="47">
        <f t="shared" si="277"/>
        <v>0</v>
      </c>
      <c r="BD833" s="47">
        <f t="shared" si="278"/>
        <v>0</v>
      </c>
      <c r="BE833" s="47" t="e">
        <f t="shared" si="279"/>
        <v>#VALUE!</v>
      </c>
      <c r="BF833" s="47" t="e">
        <f t="shared" si="280"/>
        <v>#VALUE!</v>
      </c>
      <c r="BG833" s="47" t="e">
        <f t="shared" si="281"/>
        <v>#VALUE!</v>
      </c>
      <c r="BH833" s="47" t="e">
        <f>MATCH($BA833,NoteCommaRef!$B$4:$B$10,0)</f>
        <v>#N/A</v>
      </c>
      <c r="BI833" s="47">
        <f>MATCH($BK833,NoteCommaRef!$H$4:$H$1000,0)</f>
        <v>11</v>
      </c>
      <c r="BJ833" s="47">
        <f>MATCH($BL833,NoteCommaRef!$H$4:$H$1000,0)</f>
        <v>11</v>
      </c>
      <c r="BK833" s="47">
        <f t="shared" si="271"/>
        <v>1</v>
      </c>
      <c r="BL833" s="47">
        <f t="shared" si="272"/>
        <v>1</v>
      </c>
      <c r="BM833" s="48">
        <f ca="1">IF(ISNA($BH833),1,OFFSET(NoteCommaRef!$E$3,$BH833,0))</f>
        <v>1</v>
      </c>
      <c r="BN833" s="48">
        <f t="shared" si="273"/>
        <v>1</v>
      </c>
      <c r="BO833" s="48">
        <f t="shared" si="274"/>
        <v>1</v>
      </c>
      <c r="BP833" s="48">
        <f t="shared" si="275"/>
        <v>1</v>
      </c>
      <c r="BQ833" s="48">
        <f ca="1">IF(ISNA($BI833),1,OFFSET(NoteCommaRef!$K$3,$BI833,0))</f>
        <v>1</v>
      </c>
      <c r="BR833" s="48">
        <f ca="1">IF(ISNA($BJ833),1,OFFSET(NoteCommaRef!$K$3,$BJ833,0))</f>
        <v>1</v>
      </c>
    </row>
    <row r="834" spans="3:70" x14ac:dyDescent="0.2">
      <c r="C834" s="1" t="str">
        <f t="shared" si="290"/>
        <v/>
      </c>
      <c r="D834" s="1" t="str">
        <f t="shared" si="291"/>
        <v/>
      </c>
      <c r="E834" s="1" t="str">
        <f t="shared" si="282"/>
        <v/>
      </c>
      <c r="F834" s="32" t="str">
        <f t="shared" si="283"/>
        <v/>
      </c>
      <c r="G834" s="1" t="str">
        <f t="shared" si="284"/>
        <v/>
      </c>
      <c r="H834" s="1" t="str">
        <f t="shared" si="285"/>
        <v/>
      </c>
      <c r="I834" s="1" t="str">
        <f t="shared" si="286"/>
        <v/>
      </c>
      <c r="J834" s="1" t="str">
        <f t="shared" si="287"/>
        <v/>
      </c>
      <c r="K834" s="1" t="str">
        <f t="shared" si="288"/>
        <v/>
      </c>
      <c r="L834" s="1" t="str">
        <f ca="1">IF(COUNTBLANK($AO834),IF(COUNTBLANK($D834),"",OFFSET(ChannelSetup!$E$6,0,$D834-1)),$AO834)</f>
        <v/>
      </c>
      <c r="M834" s="1" t="str">
        <f ca="1">IF(COUNTBLANK($AP834),IF(COUNTBLANK($D834),"",OFFSET(ChannelSetup!$E$7,0,$D834-1)),$AP834)</f>
        <v/>
      </c>
      <c r="N834" s="1" t="str">
        <f ca="1">IF(COUNTBLANK($D834),"",IF(COUNTBLANK($AI834),OFFSET(ChannelSetup!$E$4,0,$D834-1),$AI834))</f>
        <v/>
      </c>
      <c r="O834" s="1" t="str">
        <f t="shared" si="289"/>
        <v/>
      </c>
      <c r="Q834" s="32">
        <f t="shared" si="248"/>
        <v>6</v>
      </c>
      <c r="R834" s="32">
        <f t="shared" si="249"/>
        <v>4</v>
      </c>
      <c r="S834" s="32">
        <f t="shared" si="250"/>
        <v>4</v>
      </c>
      <c r="T834" s="32">
        <f t="shared" si="251"/>
        <v>2</v>
      </c>
      <c r="U834" s="32">
        <f t="shared" si="252"/>
        <v>2</v>
      </c>
      <c r="V834" s="32">
        <f t="shared" si="253"/>
        <v>2</v>
      </c>
      <c r="W834" s="32">
        <f t="shared" si="254"/>
        <v>2</v>
      </c>
      <c r="X834" s="32">
        <f t="shared" si="255"/>
        <v>2</v>
      </c>
      <c r="Y834" s="32">
        <f t="shared" si="256"/>
        <v>2</v>
      </c>
      <c r="Z834" s="32">
        <f t="shared" si="257"/>
        <v>2</v>
      </c>
      <c r="AA834" s="32">
        <f t="shared" si="258"/>
        <v>2</v>
      </c>
      <c r="AB834" s="32">
        <f t="shared" si="259"/>
        <v>2</v>
      </c>
      <c r="AD834" s="64"/>
      <c r="AE834" s="51"/>
      <c r="AF834" s="51"/>
      <c r="AG834" s="61"/>
      <c r="AH834" s="62"/>
      <c r="AI834" s="61"/>
      <c r="AJ834" s="62"/>
      <c r="AK834" s="61"/>
      <c r="AL834" s="62"/>
      <c r="AM834" s="60"/>
      <c r="AN834" s="60"/>
      <c r="AO834" s="60"/>
      <c r="AP834" s="60"/>
      <c r="AQ834" s="51"/>
      <c r="AT834" s="39" t="str">
        <f t="shared" si="261"/>
        <v/>
      </c>
      <c r="AU834" s="49" t="str">
        <f t="shared" si="269"/>
        <v/>
      </c>
      <c r="AV834" s="41">
        <f t="shared" ca="1" si="276"/>
        <v>256</v>
      </c>
      <c r="AW834" s="40">
        <f t="shared" ca="1" si="270"/>
        <v>1</v>
      </c>
      <c r="AX834" s="41">
        <f t="shared" ca="1" si="262"/>
        <v>0</v>
      </c>
      <c r="AY834" s="41">
        <f t="shared" ca="1" si="263"/>
        <v>0</v>
      </c>
      <c r="AZ834" s="42">
        <f t="shared" ca="1" si="264"/>
        <v>1</v>
      </c>
      <c r="BA834" s="47" t="str">
        <f t="shared" si="265"/>
        <v/>
      </c>
      <c r="BB834" s="47" t="e">
        <f t="shared" si="266"/>
        <v>#VALUE!</v>
      </c>
      <c r="BC834" s="47">
        <f t="shared" si="277"/>
        <v>0</v>
      </c>
      <c r="BD834" s="47">
        <f t="shared" si="278"/>
        <v>0</v>
      </c>
      <c r="BE834" s="47" t="e">
        <f t="shared" si="279"/>
        <v>#VALUE!</v>
      </c>
      <c r="BF834" s="47" t="e">
        <f t="shared" si="280"/>
        <v>#VALUE!</v>
      </c>
      <c r="BG834" s="47" t="e">
        <f t="shared" si="281"/>
        <v>#VALUE!</v>
      </c>
      <c r="BH834" s="47" t="e">
        <f>MATCH($BA834,NoteCommaRef!$B$4:$B$10,0)</f>
        <v>#N/A</v>
      </c>
      <c r="BI834" s="47">
        <f>MATCH($BK834,NoteCommaRef!$H$4:$H$1000,0)</f>
        <v>11</v>
      </c>
      <c r="BJ834" s="47">
        <f>MATCH($BL834,NoteCommaRef!$H$4:$H$1000,0)</f>
        <v>11</v>
      </c>
      <c r="BK834" s="47">
        <f t="shared" si="271"/>
        <v>1</v>
      </c>
      <c r="BL834" s="47">
        <f t="shared" si="272"/>
        <v>1</v>
      </c>
      <c r="BM834" s="48">
        <f ca="1">IF(ISNA($BH834),1,OFFSET(NoteCommaRef!$E$3,$BH834,0))</f>
        <v>1</v>
      </c>
      <c r="BN834" s="48">
        <f t="shared" si="273"/>
        <v>1</v>
      </c>
      <c r="BO834" s="48">
        <f t="shared" si="274"/>
        <v>1</v>
      </c>
      <c r="BP834" s="48">
        <f t="shared" si="275"/>
        <v>1</v>
      </c>
      <c r="BQ834" s="48">
        <f ca="1">IF(ISNA($BI834),1,OFFSET(NoteCommaRef!$K$3,$BI834,0))</f>
        <v>1</v>
      </c>
      <c r="BR834" s="48">
        <f ca="1">IF(ISNA($BJ834),1,OFFSET(NoteCommaRef!$K$3,$BJ834,0))</f>
        <v>1</v>
      </c>
    </row>
    <row r="835" spans="3:70" x14ac:dyDescent="0.2">
      <c r="C835" s="1" t="str">
        <f t="shared" si="290"/>
        <v/>
      </c>
      <c r="D835" s="1" t="str">
        <f t="shared" si="291"/>
        <v/>
      </c>
      <c r="E835" s="1" t="str">
        <f t="shared" si="282"/>
        <v/>
      </c>
      <c r="F835" s="32" t="str">
        <f t="shared" si="283"/>
        <v/>
      </c>
      <c r="G835" s="1" t="str">
        <f t="shared" si="284"/>
        <v/>
      </c>
      <c r="H835" s="1" t="str">
        <f t="shared" si="285"/>
        <v/>
      </c>
      <c r="I835" s="1" t="str">
        <f t="shared" si="286"/>
        <v/>
      </c>
      <c r="J835" s="1" t="str">
        <f t="shared" si="287"/>
        <v/>
      </c>
      <c r="K835" s="1" t="str">
        <f t="shared" si="288"/>
        <v/>
      </c>
      <c r="L835" s="1" t="str">
        <f ca="1">IF(COUNTBLANK($AO835),IF(COUNTBLANK($D835),"",OFFSET(ChannelSetup!$E$6,0,$D835-1)),$AO835)</f>
        <v/>
      </c>
      <c r="M835" s="1" t="str">
        <f ca="1">IF(COUNTBLANK($AP835),IF(COUNTBLANK($D835),"",OFFSET(ChannelSetup!$E$7,0,$D835-1)),$AP835)</f>
        <v/>
      </c>
      <c r="N835" s="1" t="str">
        <f ca="1">IF(COUNTBLANK($D835),"",IF(COUNTBLANK($AI835),OFFSET(ChannelSetup!$E$4,0,$D835-1),$AI835))</f>
        <v/>
      </c>
      <c r="O835" s="1" t="str">
        <f t="shared" si="289"/>
        <v/>
      </c>
      <c r="Q835" s="32">
        <f t="shared" ref="Q835:Q898" si="292">Q834+IF($D835=Q$3,IF(COUNTBLANK($E835),0,$E835/$AF$2),0)</f>
        <v>6</v>
      </c>
      <c r="R835" s="32">
        <f t="shared" ref="R835:R898" si="293">R834+IF($D835=R$3,IF(COUNTBLANK($E835),0,$E835/$AF$2),0)</f>
        <v>4</v>
      </c>
      <c r="S835" s="32">
        <f t="shared" ref="S835:S898" si="294">S834+IF($D835=S$3,IF(COUNTBLANK($E835),0,$E835/$AF$2),0)</f>
        <v>4</v>
      </c>
      <c r="T835" s="32">
        <f t="shared" ref="T835:T898" si="295">T834+IF($D835=T$3,IF(COUNTBLANK($E835),0,$E835/$AF$2),0)</f>
        <v>2</v>
      </c>
      <c r="U835" s="32">
        <f t="shared" ref="U835:U898" si="296">U834+IF($D835=U$3,IF(COUNTBLANK($E835),0,$E835/$AF$2),0)</f>
        <v>2</v>
      </c>
      <c r="V835" s="32">
        <f t="shared" ref="V835:V898" si="297">V834+IF($D835=V$3,IF(COUNTBLANK($E835),0,$E835/$AF$2),0)</f>
        <v>2</v>
      </c>
      <c r="W835" s="32">
        <f t="shared" ref="W835:W898" si="298">W834+IF($D835=W$3,IF(COUNTBLANK($E835),0,$E835/$AF$2),0)</f>
        <v>2</v>
      </c>
      <c r="X835" s="32">
        <f t="shared" ref="X835:X898" si="299">X834+IF($D835=X$3,IF(COUNTBLANK($E835),0,$E835/$AF$2),0)</f>
        <v>2</v>
      </c>
      <c r="Y835" s="32">
        <f t="shared" ref="Y835:Y898" si="300">Y834+IF($D835=Y$3,IF(COUNTBLANK($E835),0,$E835/$AF$2),0)</f>
        <v>2</v>
      </c>
      <c r="Z835" s="32">
        <f t="shared" ref="Z835:Z898" si="301">Z834+IF($D835=Z$3,IF(COUNTBLANK($E835),0,$E835/$AF$2),0)</f>
        <v>2</v>
      </c>
      <c r="AA835" s="32">
        <f t="shared" ref="AA835:AA898" si="302">AA834+IF($D835=AA$3,IF(COUNTBLANK($E835),0,$E835/$AF$2),0)</f>
        <v>2</v>
      </c>
      <c r="AB835" s="32">
        <f t="shared" ref="AB835:AB898" si="303">AB834+IF($D835=AB$3,IF(COUNTBLANK($E835),0,$E835/$AF$2),0)</f>
        <v>2</v>
      </c>
      <c r="AD835" s="64"/>
      <c r="AE835" s="51"/>
      <c r="AF835" s="51"/>
      <c r="AG835" s="61"/>
      <c r="AH835" s="62"/>
      <c r="AI835" s="61"/>
      <c r="AJ835" s="62"/>
      <c r="AK835" s="61"/>
      <c r="AL835" s="62"/>
      <c r="AM835" s="60"/>
      <c r="AN835" s="60"/>
      <c r="AO835" s="60"/>
      <c r="AP835" s="60"/>
      <c r="AQ835" s="51"/>
      <c r="AT835" s="39" t="str">
        <f t="shared" si="261"/>
        <v/>
      </c>
      <c r="AU835" s="49" t="str">
        <f t="shared" si="269"/>
        <v/>
      </c>
      <c r="AV835" s="41">
        <f t="shared" ca="1" si="276"/>
        <v>256</v>
      </c>
      <c r="AW835" s="40">
        <f t="shared" ca="1" si="270"/>
        <v>1</v>
      </c>
      <c r="AX835" s="41">
        <f t="shared" ca="1" si="262"/>
        <v>0</v>
      </c>
      <c r="AY835" s="41">
        <f t="shared" ca="1" si="263"/>
        <v>0</v>
      </c>
      <c r="AZ835" s="42">
        <f t="shared" ca="1" si="264"/>
        <v>1</v>
      </c>
      <c r="BA835" s="47" t="str">
        <f t="shared" si="265"/>
        <v/>
      </c>
      <c r="BB835" s="47" t="e">
        <f t="shared" si="266"/>
        <v>#VALUE!</v>
      </c>
      <c r="BC835" s="47">
        <f t="shared" si="277"/>
        <v>0</v>
      </c>
      <c r="BD835" s="47">
        <f t="shared" si="278"/>
        <v>0</v>
      </c>
      <c r="BE835" s="47" t="e">
        <f t="shared" si="279"/>
        <v>#VALUE!</v>
      </c>
      <c r="BF835" s="47" t="e">
        <f t="shared" si="280"/>
        <v>#VALUE!</v>
      </c>
      <c r="BG835" s="47" t="e">
        <f t="shared" si="281"/>
        <v>#VALUE!</v>
      </c>
      <c r="BH835" s="47" t="e">
        <f>MATCH($BA835,NoteCommaRef!$B$4:$B$10,0)</f>
        <v>#N/A</v>
      </c>
      <c r="BI835" s="47">
        <f>MATCH($BK835,NoteCommaRef!$H$4:$H$1000,0)</f>
        <v>11</v>
      </c>
      <c r="BJ835" s="47">
        <f>MATCH($BL835,NoteCommaRef!$H$4:$H$1000,0)</f>
        <v>11</v>
      </c>
      <c r="BK835" s="47">
        <f t="shared" si="271"/>
        <v>1</v>
      </c>
      <c r="BL835" s="47">
        <f t="shared" si="272"/>
        <v>1</v>
      </c>
      <c r="BM835" s="48">
        <f ca="1">IF(ISNA($BH835),1,OFFSET(NoteCommaRef!$E$3,$BH835,0))</f>
        <v>1</v>
      </c>
      <c r="BN835" s="48">
        <f t="shared" si="273"/>
        <v>1</v>
      </c>
      <c r="BO835" s="48">
        <f t="shared" si="274"/>
        <v>1</v>
      </c>
      <c r="BP835" s="48">
        <f t="shared" si="275"/>
        <v>1</v>
      </c>
      <c r="BQ835" s="48">
        <f ca="1">IF(ISNA($BI835),1,OFFSET(NoteCommaRef!$K$3,$BI835,0))</f>
        <v>1</v>
      </c>
      <c r="BR835" s="48">
        <f ca="1">IF(ISNA($BJ835),1,OFFSET(NoteCommaRef!$K$3,$BJ835,0))</f>
        <v>1</v>
      </c>
    </row>
    <row r="836" spans="3:70" x14ac:dyDescent="0.2">
      <c r="C836" s="1" t="str">
        <f t="shared" si="290"/>
        <v/>
      </c>
      <c r="D836" s="1" t="str">
        <f t="shared" si="291"/>
        <v/>
      </c>
      <c r="E836" s="1" t="str">
        <f t="shared" si="282"/>
        <v/>
      </c>
      <c r="F836" s="32" t="str">
        <f t="shared" si="283"/>
        <v/>
      </c>
      <c r="G836" s="1" t="str">
        <f t="shared" si="284"/>
        <v/>
      </c>
      <c r="H836" s="1" t="str">
        <f t="shared" si="285"/>
        <v/>
      </c>
      <c r="I836" s="1" t="str">
        <f t="shared" si="286"/>
        <v/>
      </c>
      <c r="J836" s="1" t="str">
        <f t="shared" si="287"/>
        <v/>
      </c>
      <c r="K836" s="1" t="str">
        <f t="shared" si="288"/>
        <v/>
      </c>
      <c r="L836" s="1" t="str">
        <f ca="1">IF(COUNTBLANK($AO836),IF(COUNTBLANK($D836),"",OFFSET(ChannelSetup!$E$6,0,$D836-1)),$AO836)</f>
        <v/>
      </c>
      <c r="M836" s="1" t="str">
        <f ca="1">IF(COUNTBLANK($AP836),IF(COUNTBLANK($D836),"",OFFSET(ChannelSetup!$E$7,0,$D836-1)),$AP836)</f>
        <v/>
      </c>
      <c r="N836" s="1" t="str">
        <f ca="1">IF(COUNTBLANK($D836),"",IF(COUNTBLANK($AI836),OFFSET(ChannelSetup!$E$4,0,$D836-1),$AI836))</f>
        <v/>
      </c>
      <c r="O836" s="1" t="str">
        <f t="shared" si="289"/>
        <v/>
      </c>
      <c r="Q836" s="32">
        <f t="shared" si="292"/>
        <v>6</v>
      </c>
      <c r="R836" s="32">
        <f t="shared" si="293"/>
        <v>4</v>
      </c>
      <c r="S836" s="32">
        <f t="shared" si="294"/>
        <v>4</v>
      </c>
      <c r="T836" s="32">
        <f t="shared" si="295"/>
        <v>2</v>
      </c>
      <c r="U836" s="32">
        <f t="shared" si="296"/>
        <v>2</v>
      </c>
      <c r="V836" s="32">
        <f t="shared" si="297"/>
        <v>2</v>
      </c>
      <c r="W836" s="32">
        <f t="shared" si="298"/>
        <v>2</v>
      </c>
      <c r="X836" s="32">
        <f t="shared" si="299"/>
        <v>2</v>
      </c>
      <c r="Y836" s="32">
        <f t="shared" si="300"/>
        <v>2</v>
      </c>
      <c r="Z836" s="32">
        <f t="shared" si="301"/>
        <v>2</v>
      </c>
      <c r="AA836" s="32">
        <f t="shared" si="302"/>
        <v>2</v>
      </c>
      <c r="AB836" s="32">
        <f t="shared" si="303"/>
        <v>2</v>
      </c>
      <c r="AD836" s="64"/>
      <c r="AE836" s="51"/>
      <c r="AF836" s="51"/>
      <c r="AG836" s="61"/>
      <c r="AH836" s="62"/>
      <c r="AI836" s="61"/>
      <c r="AJ836" s="62"/>
      <c r="AK836" s="61"/>
      <c r="AL836" s="62"/>
      <c r="AM836" s="60"/>
      <c r="AN836" s="60"/>
      <c r="AO836" s="60"/>
      <c r="AP836" s="60"/>
      <c r="AQ836" s="51"/>
      <c r="AT836" s="39" t="str">
        <f t="shared" si="261"/>
        <v/>
      </c>
      <c r="AU836" s="49" t="str">
        <f t="shared" si="269"/>
        <v/>
      </c>
      <c r="AV836" s="41">
        <f t="shared" ca="1" si="276"/>
        <v>256</v>
      </c>
      <c r="AW836" s="40">
        <f t="shared" ca="1" si="270"/>
        <v>1</v>
      </c>
      <c r="AX836" s="41">
        <f t="shared" ca="1" si="262"/>
        <v>0</v>
      </c>
      <c r="AY836" s="41">
        <f t="shared" ca="1" si="263"/>
        <v>0</v>
      </c>
      <c r="AZ836" s="42">
        <f t="shared" ca="1" si="264"/>
        <v>1</v>
      </c>
      <c r="BA836" s="47" t="str">
        <f t="shared" si="265"/>
        <v/>
      </c>
      <c r="BB836" s="47" t="e">
        <f t="shared" si="266"/>
        <v>#VALUE!</v>
      </c>
      <c r="BC836" s="47">
        <f t="shared" si="277"/>
        <v>0</v>
      </c>
      <c r="BD836" s="47">
        <f t="shared" si="278"/>
        <v>0</v>
      </c>
      <c r="BE836" s="47" t="e">
        <f t="shared" si="279"/>
        <v>#VALUE!</v>
      </c>
      <c r="BF836" s="47" t="e">
        <f t="shared" si="280"/>
        <v>#VALUE!</v>
      </c>
      <c r="BG836" s="47" t="e">
        <f t="shared" si="281"/>
        <v>#VALUE!</v>
      </c>
      <c r="BH836" s="47" t="e">
        <f>MATCH($BA836,NoteCommaRef!$B$4:$B$10,0)</f>
        <v>#N/A</v>
      </c>
      <c r="BI836" s="47">
        <f>MATCH($BK836,NoteCommaRef!$H$4:$H$1000,0)</f>
        <v>11</v>
      </c>
      <c r="BJ836" s="47">
        <f>MATCH($BL836,NoteCommaRef!$H$4:$H$1000,0)</f>
        <v>11</v>
      </c>
      <c r="BK836" s="47">
        <f t="shared" si="271"/>
        <v>1</v>
      </c>
      <c r="BL836" s="47">
        <f t="shared" si="272"/>
        <v>1</v>
      </c>
      <c r="BM836" s="48">
        <f ca="1">IF(ISNA($BH836),1,OFFSET(NoteCommaRef!$E$3,$BH836,0))</f>
        <v>1</v>
      </c>
      <c r="BN836" s="48">
        <f t="shared" si="273"/>
        <v>1</v>
      </c>
      <c r="BO836" s="48">
        <f t="shared" si="274"/>
        <v>1</v>
      </c>
      <c r="BP836" s="48">
        <f t="shared" si="275"/>
        <v>1</v>
      </c>
      <c r="BQ836" s="48">
        <f ca="1">IF(ISNA($BI836),1,OFFSET(NoteCommaRef!$K$3,$BI836,0))</f>
        <v>1</v>
      </c>
      <c r="BR836" s="48">
        <f ca="1">IF(ISNA($BJ836),1,OFFSET(NoteCommaRef!$K$3,$BJ836,0))</f>
        <v>1</v>
      </c>
    </row>
    <row r="837" spans="3:70" x14ac:dyDescent="0.2">
      <c r="C837" s="1" t="str">
        <f t="shared" si="290"/>
        <v/>
      </c>
      <c r="D837" s="1" t="str">
        <f t="shared" si="291"/>
        <v/>
      </c>
      <c r="E837" s="1" t="str">
        <f t="shared" si="282"/>
        <v/>
      </c>
      <c r="F837" s="32" t="str">
        <f t="shared" si="283"/>
        <v/>
      </c>
      <c r="G837" s="1" t="str">
        <f t="shared" si="284"/>
        <v/>
      </c>
      <c r="H837" s="1" t="str">
        <f t="shared" si="285"/>
        <v/>
      </c>
      <c r="I837" s="1" t="str">
        <f t="shared" si="286"/>
        <v/>
      </c>
      <c r="J837" s="1" t="str">
        <f t="shared" si="287"/>
        <v/>
      </c>
      <c r="K837" s="1" t="str">
        <f t="shared" si="288"/>
        <v/>
      </c>
      <c r="L837" s="1" t="str">
        <f ca="1">IF(COUNTBLANK($AO837),IF(COUNTBLANK($D837),"",OFFSET(ChannelSetup!$E$6,0,$D837-1)),$AO837)</f>
        <v/>
      </c>
      <c r="M837" s="1" t="str">
        <f ca="1">IF(COUNTBLANK($AP837),IF(COUNTBLANK($D837),"",OFFSET(ChannelSetup!$E$7,0,$D837-1)),$AP837)</f>
        <v/>
      </c>
      <c r="N837" s="1" t="str">
        <f ca="1">IF(COUNTBLANK($D837),"",IF(COUNTBLANK($AI837),OFFSET(ChannelSetup!$E$4,0,$D837-1),$AI837))</f>
        <v/>
      </c>
      <c r="O837" s="1" t="str">
        <f t="shared" si="289"/>
        <v/>
      </c>
      <c r="Q837" s="32">
        <f t="shared" si="292"/>
        <v>6</v>
      </c>
      <c r="R837" s="32">
        <f t="shared" si="293"/>
        <v>4</v>
      </c>
      <c r="S837" s="32">
        <f t="shared" si="294"/>
        <v>4</v>
      </c>
      <c r="T837" s="32">
        <f t="shared" si="295"/>
        <v>2</v>
      </c>
      <c r="U837" s="32">
        <f t="shared" si="296"/>
        <v>2</v>
      </c>
      <c r="V837" s="32">
        <f t="shared" si="297"/>
        <v>2</v>
      </c>
      <c r="W837" s="32">
        <f t="shared" si="298"/>
        <v>2</v>
      </c>
      <c r="X837" s="32">
        <f t="shared" si="299"/>
        <v>2</v>
      </c>
      <c r="Y837" s="32">
        <f t="shared" si="300"/>
        <v>2</v>
      </c>
      <c r="Z837" s="32">
        <f t="shared" si="301"/>
        <v>2</v>
      </c>
      <c r="AA837" s="32">
        <f t="shared" si="302"/>
        <v>2</v>
      </c>
      <c r="AB837" s="32">
        <f t="shared" si="303"/>
        <v>2</v>
      </c>
      <c r="AD837" s="64"/>
      <c r="AE837" s="51"/>
      <c r="AF837" s="51"/>
      <c r="AG837" s="61"/>
      <c r="AH837" s="62"/>
      <c r="AI837" s="61"/>
      <c r="AJ837" s="62"/>
      <c r="AK837" s="61"/>
      <c r="AL837" s="62"/>
      <c r="AM837" s="60"/>
      <c r="AN837" s="60"/>
      <c r="AO837" s="60"/>
      <c r="AP837" s="60"/>
      <c r="AQ837" s="51"/>
      <c r="AT837" s="39" t="str">
        <f t="shared" si="261"/>
        <v/>
      </c>
      <c r="AU837" s="49" t="str">
        <f t="shared" si="269"/>
        <v/>
      </c>
      <c r="AV837" s="41">
        <f t="shared" ca="1" si="276"/>
        <v>256</v>
      </c>
      <c r="AW837" s="40">
        <f t="shared" ca="1" si="270"/>
        <v>1</v>
      </c>
      <c r="AX837" s="41">
        <f t="shared" ca="1" si="262"/>
        <v>0</v>
      </c>
      <c r="AY837" s="41">
        <f t="shared" ca="1" si="263"/>
        <v>0</v>
      </c>
      <c r="AZ837" s="42">
        <f t="shared" ca="1" si="264"/>
        <v>1</v>
      </c>
      <c r="BA837" s="47" t="str">
        <f t="shared" si="265"/>
        <v/>
      </c>
      <c r="BB837" s="47" t="e">
        <f t="shared" si="266"/>
        <v>#VALUE!</v>
      </c>
      <c r="BC837" s="47">
        <f t="shared" si="277"/>
        <v>0</v>
      </c>
      <c r="BD837" s="47">
        <f t="shared" si="278"/>
        <v>0</v>
      </c>
      <c r="BE837" s="47" t="e">
        <f t="shared" si="279"/>
        <v>#VALUE!</v>
      </c>
      <c r="BF837" s="47" t="e">
        <f t="shared" si="280"/>
        <v>#VALUE!</v>
      </c>
      <c r="BG837" s="47" t="e">
        <f t="shared" si="281"/>
        <v>#VALUE!</v>
      </c>
      <c r="BH837" s="47" t="e">
        <f>MATCH($BA837,NoteCommaRef!$B$4:$B$10,0)</f>
        <v>#N/A</v>
      </c>
      <c r="BI837" s="47">
        <f>MATCH($BK837,NoteCommaRef!$H$4:$H$1000,0)</f>
        <v>11</v>
      </c>
      <c r="BJ837" s="47">
        <f>MATCH($BL837,NoteCommaRef!$H$4:$H$1000,0)</f>
        <v>11</v>
      </c>
      <c r="BK837" s="47">
        <f t="shared" si="271"/>
        <v>1</v>
      </c>
      <c r="BL837" s="47">
        <f t="shared" si="272"/>
        <v>1</v>
      </c>
      <c r="BM837" s="48">
        <f ca="1">IF(ISNA($BH837),1,OFFSET(NoteCommaRef!$E$3,$BH837,0))</f>
        <v>1</v>
      </c>
      <c r="BN837" s="48">
        <f t="shared" si="273"/>
        <v>1</v>
      </c>
      <c r="BO837" s="48">
        <f t="shared" si="274"/>
        <v>1</v>
      </c>
      <c r="BP837" s="48">
        <f t="shared" si="275"/>
        <v>1</v>
      </c>
      <c r="BQ837" s="48">
        <f ca="1">IF(ISNA($BI837),1,OFFSET(NoteCommaRef!$K$3,$BI837,0))</f>
        <v>1</v>
      </c>
      <c r="BR837" s="48">
        <f ca="1">IF(ISNA($BJ837),1,OFFSET(NoteCommaRef!$K$3,$BJ837,0))</f>
        <v>1</v>
      </c>
    </row>
    <row r="838" spans="3:70" x14ac:dyDescent="0.2">
      <c r="C838" s="1" t="str">
        <f t="shared" si="290"/>
        <v/>
      </c>
      <c r="D838" s="1" t="str">
        <f t="shared" si="291"/>
        <v/>
      </c>
      <c r="E838" s="1" t="str">
        <f t="shared" si="282"/>
        <v/>
      </c>
      <c r="F838" s="32" t="str">
        <f t="shared" si="283"/>
        <v/>
      </c>
      <c r="G838" s="1" t="str">
        <f t="shared" si="284"/>
        <v/>
      </c>
      <c r="H838" s="1" t="str">
        <f t="shared" si="285"/>
        <v/>
      </c>
      <c r="I838" s="1" t="str">
        <f t="shared" si="286"/>
        <v/>
      </c>
      <c r="J838" s="1" t="str">
        <f t="shared" si="287"/>
        <v/>
      </c>
      <c r="K838" s="1" t="str">
        <f t="shared" si="288"/>
        <v/>
      </c>
      <c r="L838" s="1" t="str">
        <f ca="1">IF(COUNTBLANK($AO838),IF(COUNTBLANK($D838),"",OFFSET(ChannelSetup!$E$6,0,$D838-1)),$AO838)</f>
        <v/>
      </c>
      <c r="M838" s="1" t="str">
        <f ca="1">IF(COUNTBLANK($AP838),IF(COUNTBLANK($D838),"",OFFSET(ChannelSetup!$E$7,0,$D838-1)),$AP838)</f>
        <v/>
      </c>
      <c r="N838" s="1" t="str">
        <f ca="1">IF(COUNTBLANK($D838),"",IF(COUNTBLANK($AI838),OFFSET(ChannelSetup!$E$4,0,$D838-1),$AI838))</f>
        <v/>
      </c>
      <c r="O838" s="1" t="str">
        <f t="shared" si="289"/>
        <v/>
      </c>
      <c r="Q838" s="32">
        <f t="shared" si="292"/>
        <v>6</v>
      </c>
      <c r="R838" s="32">
        <f t="shared" si="293"/>
        <v>4</v>
      </c>
      <c r="S838" s="32">
        <f t="shared" si="294"/>
        <v>4</v>
      </c>
      <c r="T838" s="32">
        <f t="shared" si="295"/>
        <v>2</v>
      </c>
      <c r="U838" s="32">
        <f t="shared" si="296"/>
        <v>2</v>
      </c>
      <c r="V838" s="32">
        <f t="shared" si="297"/>
        <v>2</v>
      </c>
      <c r="W838" s="32">
        <f t="shared" si="298"/>
        <v>2</v>
      </c>
      <c r="X838" s="32">
        <f t="shared" si="299"/>
        <v>2</v>
      </c>
      <c r="Y838" s="32">
        <f t="shared" si="300"/>
        <v>2</v>
      </c>
      <c r="Z838" s="32">
        <f t="shared" si="301"/>
        <v>2</v>
      </c>
      <c r="AA838" s="32">
        <f t="shared" si="302"/>
        <v>2</v>
      </c>
      <c r="AB838" s="32">
        <f t="shared" si="303"/>
        <v>2</v>
      </c>
      <c r="AD838" s="64"/>
      <c r="AE838" s="51"/>
      <c r="AF838" s="51"/>
      <c r="AG838" s="61"/>
      <c r="AH838" s="62"/>
      <c r="AI838" s="61"/>
      <c r="AJ838" s="62"/>
      <c r="AK838" s="61"/>
      <c r="AL838" s="62"/>
      <c r="AM838" s="60"/>
      <c r="AN838" s="60"/>
      <c r="AO838" s="60"/>
      <c r="AP838" s="60"/>
      <c r="AQ838" s="51"/>
      <c r="AT838" s="39" t="str">
        <f t="shared" si="261"/>
        <v/>
      </c>
      <c r="AU838" s="49" t="str">
        <f t="shared" si="269"/>
        <v/>
      </c>
      <c r="AV838" s="41">
        <f t="shared" ca="1" si="276"/>
        <v>256</v>
      </c>
      <c r="AW838" s="40">
        <f t="shared" ca="1" si="270"/>
        <v>1</v>
      </c>
      <c r="AX838" s="41">
        <f t="shared" ca="1" si="262"/>
        <v>0</v>
      </c>
      <c r="AY838" s="41">
        <f t="shared" ca="1" si="263"/>
        <v>0</v>
      </c>
      <c r="AZ838" s="42">
        <f t="shared" ca="1" si="264"/>
        <v>1</v>
      </c>
      <c r="BA838" s="47" t="str">
        <f t="shared" si="265"/>
        <v/>
      </c>
      <c r="BB838" s="47" t="e">
        <f t="shared" si="266"/>
        <v>#VALUE!</v>
      </c>
      <c r="BC838" s="47">
        <f t="shared" si="277"/>
        <v>0</v>
      </c>
      <c r="BD838" s="47">
        <f t="shared" si="278"/>
        <v>0</v>
      </c>
      <c r="BE838" s="47" t="e">
        <f t="shared" si="279"/>
        <v>#VALUE!</v>
      </c>
      <c r="BF838" s="47" t="e">
        <f t="shared" si="280"/>
        <v>#VALUE!</v>
      </c>
      <c r="BG838" s="47" t="e">
        <f t="shared" si="281"/>
        <v>#VALUE!</v>
      </c>
      <c r="BH838" s="47" t="e">
        <f>MATCH($BA838,NoteCommaRef!$B$4:$B$10,0)</f>
        <v>#N/A</v>
      </c>
      <c r="BI838" s="47">
        <f>MATCH($BK838,NoteCommaRef!$H$4:$H$1000,0)</f>
        <v>11</v>
      </c>
      <c r="BJ838" s="47">
        <f>MATCH($BL838,NoteCommaRef!$H$4:$H$1000,0)</f>
        <v>11</v>
      </c>
      <c r="BK838" s="47">
        <f t="shared" si="271"/>
        <v>1</v>
      </c>
      <c r="BL838" s="47">
        <f t="shared" si="272"/>
        <v>1</v>
      </c>
      <c r="BM838" s="48">
        <f ca="1">IF(ISNA($BH838),1,OFFSET(NoteCommaRef!$E$3,$BH838,0))</f>
        <v>1</v>
      </c>
      <c r="BN838" s="48">
        <f t="shared" si="273"/>
        <v>1</v>
      </c>
      <c r="BO838" s="48">
        <f t="shared" si="274"/>
        <v>1</v>
      </c>
      <c r="BP838" s="48">
        <f t="shared" si="275"/>
        <v>1</v>
      </c>
      <c r="BQ838" s="48">
        <f ca="1">IF(ISNA($BI838),1,OFFSET(NoteCommaRef!$K$3,$BI838,0))</f>
        <v>1</v>
      </c>
      <c r="BR838" s="48">
        <f ca="1">IF(ISNA($BJ838),1,OFFSET(NoteCommaRef!$K$3,$BJ838,0))</f>
        <v>1</v>
      </c>
    </row>
    <row r="839" spans="3:70" x14ac:dyDescent="0.2">
      <c r="C839" s="1" t="str">
        <f t="shared" si="290"/>
        <v/>
      </c>
      <c r="D839" s="1" t="str">
        <f t="shared" si="291"/>
        <v/>
      </c>
      <c r="E839" s="1" t="str">
        <f t="shared" si="282"/>
        <v/>
      </c>
      <c r="F839" s="32" t="str">
        <f t="shared" si="283"/>
        <v/>
      </c>
      <c r="G839" s="1" t="str">
        <f t="shared" si="284"/>
        <v/>
      </c>
      <c r="H839" s="1" t="str">
        <f t="shared" si="285"/>
        <v/>
      </c>
      <c r="I839" s="1" t="str">
        <f t="shared" si="286"/>
        <v/>
      </c>
      <c r="J839" s="1" t="str">
        <f t="shared" si="287"/>
        <v/>
      </c>
      <c r="K839" s="1" t="str">
        <f t="shared" si="288"/>
        <v/>
      </c>
      <c r="L839" s="1" t="str">
        <f ca="1">IF(COUNTBLANK($AO839),IF(COUNTBLANK($D839),"",OFFSET(ChannelSetup!$E$6,0,$D839-1)),$AO839)</f>
        <v/>
      </c>
      <c r="M839" s="1" t="str">
        <f ca="1">IF(COUNTBLANK($AP839),IF(COUNTBLANK($D839),"",OFFSET(ChannelSetup!$E$7,0,$D839-1)),$AP839)</f>
        <v/>
      </c>
      <c r="N839" s="1" t="str">
        <f ca="1">IF(COUNTBLANK($D839),"",IF(COUNTBLANK($AI839),OFFSET(ChannelSetup!$E$4,0,$D839-1),$AI839))</f>
        <v/>
      </c>
      <c r="O839" s="1" t="str">
        <f t="shared" si="289"/>
        <v/>
      </c>
      <c r="Q839" s="32">
        <f t="shared" si="292"/>
        <v>6</v>
      </c>
      <c r="R839" s="32">
        <f t="shared" si="293"/>
        <v>4</v>
      </c>
      <c r="S839" s="32">
        <f t="shared" si="294"/>
        <v>4</v>
      </c>
      <c r="T839" s="32">
        <f t="shared" si="295"/>
        <v>2</v>
      </c>
      <c r="U839" s="32">
        <f t="shared" si="296"/>
        <v>2</v>
      </c>
      <c r="V839" s="32">
        <f t="shared" si="297"/>
        <v>2</v>
      </c>
      <c r="W839" s="32">
        <f t="shared" si="298"/>
        <v>2</v>
      </c>
      <c r="X839" s="32">
        <f t="shared" si="299"/>
        <v>2</v>
      </c>
      <c r="Y839" s="32">
        <f t="shared" si="300"/>
        <v>2</v>
      </c>
      <c r="Z839" s="32">
        <f t="shared" si="301"/>
        <v>2</v>
      </c>
      <c r="AA839" s="32">
        <f t="shared" si="302"/>
        <v>2</v>
      </c>
      <c r="AB839" s="32">
        <f t="shared" si="303"/>
        <v>2</v>
      </c>
      <c r="AD839" s="64"/>
      <c r="AE839" s="51"/>
      <c r="AF839" s="51"/>
      <c r="AG839" s="61"/>
      <c r="AH839" s="62"/>
      <c r="AI839" s="61"/>
      <c r="AJ839" s="62"/>
      <c r="AK839" s="61"/>
      <c r="AL839" s="62"/>
      <c r="AM839" s="60"/>
      <c r="AN839" s="60"/>
      <c r="AO839" s="60"/>
      <c r="AP839" s="60"/>
      <c r="AQ839" s="51"/>
      <c r="AT839" s="39" t="str">
        <f t="shared" si="261"/>
        <v/>
      </c>
      <c r="AU839" s="49" t="str">
        <f t="shared" si="269"/>
        <v/>
      </c>
      <c r="AV839" s="41">
        <f t="shared" ca="1" si="276"/>
        <v>256</v>
      </c>
      <c r="AW839" s="40">
        <f t="shared" ca="1" si="270"/>
        <v>1</v>
      </c>
      <c r="AX839" s="41">
        <f t="shared" ca="1" si="262"/>
        <v>0</v>
      </c>
      <c r="AY839" s="41">
        <f t="shared" ca="1" si="263"/>
        <v>0</v>
      </c>
      <c r="AZ839" s="42">
        <f t="shared" ca="1" si="264"/>
        <v>1</v>
      </c>
      <c r="BA839" s="47" t="str">
        <f t="shared" si="265"/>
        <v/>
      </c>
      <c r="BB839" s="47" t="e">
        <f t="shared" si="266"/>
        <v>#VALUE!</v>
      </c>
      <c r="BC839" s="47">
        <f t="shared" si="277"/>
        <v>0</v>
      </c>
      <c r="BD839" s="47">
        <f t="shared" si="278"/>
        <v>0</v>
      </c>
      <c r="BE839" s="47" t="e">
        <f t="shared" si="279"/>
        <v>#VALUE!</v>
      </c>
      <c r="BF839" s="47" t="e">
        <f t="shared" si="280"/>
        <v>#VALUE!</v>
      </c>
      <c r="BG839" s="47" t="e">
        <f t="shared" si="281"/>
        <v>#VALUE!</v>
      </c>
      <c r="BH839" s="47" t="e">
        <f>MATCH($BA839,NoteCommaRef!$B$4:$B$10,0)</f>
        <v>#N/A</v>
      </c>
      <c r="BI839" s="47">
        <f>MATCH($BK839,NoteCommaRef!$H$4:$H$1000,0)</f>
        <v>11</v>
      </c>
      <c r="BJ839" s="47">
        <f>MATCH($BL839,NoteCommaRef!$H$4:$H$1000,0)</f>
        <v>11</v>
      </c>
      <c r="BK839" s="47">
        <f t="shared" si="271"/>
        <v>1</v>
      </c>
      <c r="BL839" s="47">
        <f t="shared" si="272"/>
        <v>1</v>
      </c>
      <c r="BM839" s="48">
        <f ca="1">IF(ISNA($BH839),1,OFFSET(NoteCommaRef!$E$3,$BH839,0))</f>
        <v>1</v>
      </c>
      <c r="BN839" s="48">
        <f t="shared" si="273"/>
        <v>1</v>
      </c>
      <c r="BO839" s="48">
        <f t="shared" si="274"/>
        <v>1</v>
      </c>
      <c r="BP839" s="48">
        <f t="shared" si="275"/>
        <v>1</v>
      </c>
      <c r="BQ839" s="48">
        <f ca="1">IF(ISNA($BI839),1,OFFSET(NoteCommaRef!$K$3,$BI839,0))</f>
        <v>1</v>
      </c>
      <c r="BR839" s="48">
        <f ca="1">IF(ISNA($BJ839),1,OFFSET(NoteCommaRef!$K$3,$BJ839,0))</f>
        <v>1</v>
      </c>
    </row>
    <row r="840" spans="3:70" x14ac:dyDescent="0.2">
      <c r="C840" s="1" t="str">
        <f t="shared" si="290"/>
        <v/>
      </c>
      <c r="D840" s="1" t="str">
        <f t="shared" si="291"/>
        <v/>
      </c>
      <c r="E840" s="1" t="str">
        <f t="shared" si="282"/>
        <v/>
      </c>
      <c r="F840" s="32" t="str">
        <f t="shared" si="283"/>
        <v/>
      </c>
      <c r="G840" s="1" t="str">
        <f t="shared" si="284"/>
        <v/>
      </c>
      <c r="H840" s="1" t="str">
        <f t="shared" si="285"/>
        <v/>
      </c>
      <c r="I840" s="1" t="str">
        <f t="shared" si="286"/>
        <v/>
      </c>
      <c r="J840" s="1" t="str">
        <f t="shared" si="287"/>
        <v/>
      </c>
      <c r="K840" s="1" t="str">
        <f t="shared" si="288"/>
        <v/>
      </c>
      <c r="L840" s="1" t="str">
        <f ca="1">IF(COUNTBLANK($AO840),IF(COUNTBLANK($D840),"",OFFSET(ChannelSetup!$E$6,0,$D840-1)),$AO840)</f>
        <v/>
      </c>
      <c r="M840" s="1" t="str">
        <f ca="1">IF(COUNTBLANK($AP840),IF(COUNTBLANK($D840),"",OFFSET(ChannelSetup!$E$7,0,$D840-1)),$AP840)</f>
        <v/>
      </c>
      <c r="N840" s="1" t="str">
        <f ca="1">IF(COUNTBLANK($D840),"",IF(COUNTBLANK($AI840),OFFSET(ChannelSetup!$E$4,0,$D840-1),$AI840))</f>
        <v/>
      </c>
      <c r="O840" s="1" t="str">
        <f t="shared" si="289"/>
        <v/>
      </c>
      <c r="Q840" s="32">
        <f t="shared" si="292"/>
        <v>6</v>
      </c>
      <c r="R840" s="32">
        <f t="shared" si="293"/>
        <v>4</v>
      </c>
      <c r="S840" s="32">
        <f t="shared" si="294"/>
        <v>4</v>
      </c>
      <c r="T840" s="32">
        <f t="shared" si="295"/>
        <v>2</v>
      </c>
      <c r="U840" s="32">
        <f t="shared" si="296"/>
        <v>2</v>
      </c>
      <c r="V840" s="32">
        <f t="shared" si="297"/>
        <v>2</v>
      </c>
      <c r="W840" s="32">
        <f t="shared" si="298"/>
        <v>2</v>
      </c>
      <c r="X840" s="32">
        <f t="shared" si="299"/>
        <v>2</v>
      </c>
      <c r="Y840" s="32">
        <f t="shared" si="300"/>
        <v>2</v>
      </c>
      <c r="Z840" s="32">
        <f t="shared" si="301"/>
        <v>2</v>
      </c>
      <c r="AA840" s="32">
        <f t="shared" si="302"/>
        <v>2</v>
      </c>
      <c r="AB840" s="32">
        <f t="shared" si="303"/>
        <v>2</v>
      </c>
      <c r="AD840" s="64"/>
      <c r="AE840" s="51"/>
      <c r="AF840" s="51"/>
      <c r="AG840" s="61"/>
      <c r="AH840" s="62"/>
      <c r="AI840" s="61"/>
      <c r="AJ840" s="62"/>
      <c r="AK840" s="61"/>
      <c r="AL840" s="62"/>
      <c r="AM840" s="60"/>
      <c r="AN840" s="60"/>
      <c r="AO840" s="60"/>
      <c r="AP840" s="60"/>
      <c r="AQ840" s="51"/>
      <c r="AT840" s="39" t="str">
        <f t="shared" si="261"/>
        <v/>
      </c>
      <c r="AU840" s="49" t="str">
        <f t="shared" si="269"/>
        <v/>
      </c>
      <c r="AV840" s="41">
        <f t="shared" ca="1" si="276"/>
        <v>256</v>
      </c>
      <c r="AW840" s="40">
        <f t="shared" ca="1" si="270"/>
        <v>1</v>
      </c>
      <c r="AX840" s="41">
        <f t="shared" ca="1" si="262"/>
        <v>0</v>
      </c>
      <c r="AY840" s="41">
        <f t="shared" ca="1" si="263"/>
        <v>0</v>
      </c>
      <c r="AZ840" s="42">
        <f t="shared" ca="1" si="264"/>
        <v>1</v>
      </c>
      <c r="BA840" s="47" t="str">
        <f t="shared" si="265"/>
        <v/>
      </c>
      <c r="BB840" s="47" t="e">
        <f t="shared" si="266"/>
        <v>#VALUE!</v>
      </c>
      <c r="BC840" s="47">
        <f t="shared" si="277"/>
        <v>0</v>
      </c>
      <c r="BD840" s="47">
        <f t="shared" si="278"/>
        <v>0</v>
      </c>
      <c r="BE840" s="47" t="e">
        <f t="shared" si="279"/>
        <v>#VALUE!</v>
      </c>
      <c r="BF840" s="47" t="e">
        <f t="shared" si="280"/>
        <v>#VALUE!</v>
      </c>
      <c r="BG840" s="47" t="e">
        <f t="shared" si="281"/>
        <v>#VALUE!</v>
      </c>
      <c r="BH840" s="47" t="e">
        <f>MATCH($BA840,NoteCommaRef!$B$4:$B$10,0)</f>
        <v>#N/A</v>
      </c>
      <c r="BI840" s="47">
        <f>MATCH($BK840,NoteCommaRef!$H$4:$H$1000,0)</f>
        <v>11</v>
      </c>
      <c r="BJ840" s="47">
        <f>MATCH($BL840,NoteCommaRef!$H$4:$H$1000,0)</f>
        <v>11</v>
      </c>
      <c r="BK840" s="47">
        <f t="shared" si="271"/>
        <v>1</v>
      </c>
      <c r="BL840" s="47">
        <f t="shared" si="272"/>
        <v>1</v>
      </c>
      <c r="BM840" s="48">
        <f ca="1">IF(ISNA($BH840),1,OFFSET(NoteCommaRef!$E$3,$BH840,0))</f>
        <v>1</v>
      </c>
      <c r="BN840" s="48">
        <f t="shared" si="273"/>
        <v>1</v>
      </c>
      <c r="BO840" s="48">
        <f t="shared" si="274"/>
        <v>1</v>
      </c>
      <c r="BP840" s="48">
        <f t="shared" si="275"/>
        <v>1</v>
      </c>
      <c r="BQ840" s="48">
        <f ca="1">IF(ISNA($BI840),1,OFFSET(NoteCommaRef!$K$3,$BI840,0))</f>
        <v>1</v>
      </c>
      <c r="BR840" s="48">
        <f ca="1">IF(ISNA($BJ840),1,OFFSET(NoteCommaRef!$K$3,$BJ840,0))</f>
        <v>1</v>
      </c>
    </row>
    <row r="841" spans="3:70" x14ac:dyDescent="0.2">
      <c r="C841" s="1" t="str">
        <f t="shared" si="290"/>
        <v/>
      </c>
      <c r="D841" s="1" t="str">
        <f t="shared" si="291"/>
        <v/>
      </c>
      <c r="E841" s="1" t="str">
        <f t="shared" si="282"/>
        <v/>
      </c>
      <c r="F841" s="32" t="str">
        <f t="shared" si="283"/>
        <v/>
      </c>
      <c r="G841" s="1" t="str">
        <f t="shared" si="284"/>
        <v/>
      </c>
      <c r="H841" s="1" t="str">
        <f t="shared" si="285"/>
        <v/>
      </c>
      <c r="I841" s="1" t="str">
        <f t="shared" si="286"/>
        <v/>
      </c>
      <c r="J841" s="1" t="str">
        <f t="shared" si="287"/>
        <v/>
      </c>
      <c r="K841" s="1" t="str">
        <f t="shared" si="288"/>
        <v/>
      </c>
      <c r="L841" s="1" t="str">
        <f ca="1">IF(COUNTBLANK($AO841),IF(COUNTBLANK($D841),"",OFFSET(ChannelSetup!$E$6,0,$D841-1)),$AO841)</f>
        <v/>
      </c>
      <c r="M841" s="1" t="str">
        <f ca="1">IF(COUNTBLANK($AP841),IF(COUNTBLANK($D841),"",OFFSET(ChannelSetup!$E$7,0,$D841-1)),$AP841)</f>
        <v/>
      </c>
      <c r="N841" s="1" t="str">
        <f ca="1">IF(COUNTBLANK($D841),"",IF(COUNTBLANK($AI841),OFFSET(ChannelSetup!$E$4,0,$D841-1),$AI841))</f>
        <v/>
      </c>
      <c r="O841" s="1" t="str">
        <f t="shared" si="289"/>
        <v/>
      </c>
      <c r="Q841" s="32">
        <f t="shared" si="292"/>
        <v>6</v>
      </c>
      <c r="R841" s="32">
        <f t="shared" si="293"/>
        <v>4</v>
      </c>
      <c r="S841" s="32">
        <f t="shared" si="294"/>
        <v>4</v>
      </c>
      <c r="T841" s="32">
        <f t="shared" si="295"/>
        <v>2</v>
      </c>
      <c r="U841" s="32">
        <f t="shared" si="296"/>
        <v>2</v>
      </c>
      <c r="V841" s="32">
        <f t="shared" si="297"/>
        <v>2</v>
      </c>
      <c r="W841" s="32">
        <f t="shared" si="298"/>
        <v>2</v>
      </c>
      <c r="X841" s="32">
        <f t="shared" si="299"/>
        <v>2</v>
      </c>
      <c r="Y841" s="32">
        <f t="shared" si="300"/>
        <v>2</v>
      </c>
      <c r="Z841" s="32">
        <f t="shared" si="301"/>
        <v>2</v>
      </c>
      <c r="AA841" s="32">
        <f t="shared" si="302"/>
        <v>2</v>
      </c>
      <c r="AB841" s="32">
        <f t="shared" si="303"/>
        <v>2</v>
      </c>
      <c r="AD841" s="64"/>
      <c r="AE841" s="51"/>
      <c r="AF841" s="51"/>
      <c r="AG841" s="61"/>
      <c r="AH841" s="62"/>
      <c r="AI841" s="61"/>
      <c r="AJ841" s="62"/>
      <c r="AK841" s="61"/>
      <c r="AL841" s="62"/>
      <c r="AM841" s="60"/>
      <c r="AN841" s="60"/>
      <c r="AO841" s="60"/>
      <c r="AP841" s="60"/>
      <c r="AQ841" s="51"/>
      <c r="AT841" s="39" t="str">
        <f t="shared" si="261"/>
        <v/>
      </c>
      <c r="AU841" s="49" t="str">
        <f t="shared" si="269"/>
        <v/>
      </c>
      <c r="AV841" s="41">
        <f t="shared" ca="1" si="276"/>
        <v>256</v>
      </c>
      <c r="AW841" s="40">
        <f t="shared" ca="1" si="270"/>
        <v>1</v>
      </c>
      <c r="AX841" s="41">
        <f t="shared" ca="1" si="262"/>
        <v>0</v>
      </c>
      <c r="AY841" s="41">
        <f t="shared" ca="1" si="263"/>
        <v>0</v>
      </c>
      <c r="AZ841" s="42">
        <f t="shared" ca="1" si="264"/>
        <v>1</v>
      </c>
      <c r="BA841" s="47" t="str">
        <f t="shared" si="265"/>
        <v/>
      </c>
      <c r="BB841" s="47" t="e">
        <f t="shared" si="266"/>
        <v>#VALUE!</v>
      </c>
      <c r="BC841" s="47">
        <f t="shared" si="277"/>
        <v>0</v>
      </c>
      <c r="BD841" s="47">
        <f t="shared" si="278"/>
        <v>0</v>
      </c>
      <c r="BE841" s="47" t="e">
        <f t="shared" si="279"/>
        <v>#VALUE!</v>
      </c>
      <c r="BF841" s="47" t="e">
        <f t="shared" si="280"/>
        <v>#VALUE!</v>
      </c>
      <c r="BG841" s="47" t="e">
        <f t="shared" si="281"/>
        <v>#VALUE!</v>
      </c>
      <c r="BH841" s="47" t="e">
        <f>MATCH($BA841,NoteCommaRef!$B$4:$B$10,0)</f>
        <v>#N/A</v>
      </c>
      <c r="BI841" s="47">
        <f>MATCH($BK841,NoteCommaRef!$H$4:$H$1000,0)</f>
        <v>11</v>
      </c>
      <c r="BJ841" s="47">
        <f>MATCH($BL841,NoteCommaRef!$H$4:$H$1000,0)</f>
        <v>11</v>
      </c>
      <c r="BK841" s="47">
        <f t="shared" si="271"/>
        <v>1</v>
      </c>
      <c r="BL841" s="47">
        <f t="shared" si="272"/>
        <v>1</v>
      </c>
      <c r="BM841" s="48">
        <f ca="1">IF(ISNA($BH841),1,OFFSET(NoteCommaRef!$E$3,$BH841,0))</f>
        <v>1</v>
      </c>
      <c r="BN841" s="48">
        <f t="shared" si="273"/>
        <v>1</v>
      </c>
      <c r="BO841" s="48">
        <f t="shared" si="274"/>
        <v>1</v>
      </c>
      <c r="BP841" s="48">
        <f t="shared" si="275"/>
        <v>1</v>
      </c>
      <c r="BQ841" s="48">
        <f ca="1">IF(ISNA($BI841),1,OFFSET(NoteCommaRef!$K$3,$BI841,0))</f>
        <v>1</v>
      </c>
      <c r="BR841" s="48">
        <f ca="1">IF(ISNA($BJ841),1,OFFSET(NoteCommaRef!$K$3,$BJ841,0))</f>
        <v>1</v>
      </c>
    </row>
    <row r="842" spans="3:70" x14ac:dyDescent="0.2">
      <c r="C842" s="1" t="str">
        <f t="shared" si="290"/>
        <v/>
      </c>
      <c r="D842" s="1" t="str">
        <f t="shared" si="291"/>
        <v/>
      </c>
      <c r="E842" s="1" t="str">
        <f t="shared" si="282"/>
        <v/>
      </c>
      <c r="F842" s="32" t="str">
        <f t="shared" si="283"/>
        <v/>
      </c>
      <c r="G842" s="1" t="str">
        <f t="shared" si="284"/>
        <v/>
      </c>
      <c r="H842" s="1" t="str">
        <f t="shared" si="285"/>
        <v/>
      </c>
      <c r="I842" s="1" t="str">
        <f t="shared" si="286"/>
        <v/>
      </c>
      <c r="J842" s="1" t="str">
        <f t="shared" si="287"/>
        <v/>
      </c>
      <c r="K842" s="1" t="str">
        <f t="shared" si="288"/>
        <v/>
      </c>
      <c r="L842" s="1" t="str">
        <f ca="1">IF(COUNTBLANK($AO842),IF(COUNTBLANK($D842),"",OFFSET(ChannelSetup!$E$6,0,$D842-1)),$AO842)</f>
        <v/>
      </c>
      <c r="M842" s="1" t="str">
        <f ca="1">IF(COUNTBLANK($AP842),IF(COUNTBLANK($D842),"",OFFSET(ChannelSetup!$E$7,0,$D842-1)),$AP842)</f>
        <v/>
      </c>
      <c r="N842" s="1" t="str">
        <f ca="1">IF(COUNTBLANK($D842),"",IF(COUNTBLANK($AI842),OFFSET(ChannelSetup!$E$4,0,$D842-1),$AI842))</f>
        <v/>
      </c>
      <c r="O842" s="1" t="str">
        <f t="shared" si="289"/>
        <v/>
      </c>
      <c r="Q842" s="32">
        <f t="shared" si="292"/>
        <v>6</v>
      </c>
      <c r="R842" s="32">
        <f t="shared" si="293"/>
        <v>4</v>
      </c>
      <c r="S842" s="32">
        <f t="shared" si="294"/>
        <v>4</v>
      </c>
      <c r="T842" s="32">
        <f t="shared" si="295"/>
        <v>2</v>
      </c>
      <c r="U842" s="32">
        <f t="shared" si="296"/>
        <v>2</v>
      </c>
      <c r="V842" s="32">
        <f t="shared" si="297"/>
        <v>2</v>
      </c>
      <c r="W842" s="32">
        <f t="shared" si="298"/>
        <v>2</v>
      </c>
      <c r="X842" s="32">
        <f t="shared" si="299"/>
        <v>2</v>
      </c>
      <c r="Y842" s="32">
        <f t="shared" si="300"/>
        <v>2</v>
      </c>
      <c r="Z842" s="32">
        <f t="shared" si="301"/>
        <v>2</v>
      </c>
      <c r="AA842" s="32">
        <f t="shared" si="302"/>
        <v>2</v>
      </c>
      <c r="AB842" s="32">
        <f t="shared" si="303"/>
        <v>2</v>
      </c>
      <c r="AD842" s="64"/>
      <c r="AE842" s="51"/>
      <c r="AF842" s="51"/>
      <c r="AG842" s="61"/>
      <c r="AH842" s="62"/>
      <c r="AI842" s="61"/>
      <c r="AJ842" s="62"/>
      <c r="AK842" s="61"/>
      <c r="AL842" s="62"/>
      <c r="AM842" s="60"/>
      <c r="AN842" s="60"/>
      <c r="AO842" s="60"/>
      <c r="AP842" s="60"/>
      <c r="AQ842" s="51"/>
      <c r="AT842" s="39" t="str">
        <f t="shared" si="261"/>
        <v/>
      </c>
      <c r="AU842" s="49" t="str">
        <f t="shared" si="269"/>
        <v/>
      </c>
      <c r="AV842" s="41">
        <f t="shared" ca="1" si="276"/>
        <v>256</v>
      </c>
      <c r="AW842" s="40">
        <f t="shared" ca="1" si="270"/>
        <v>1</v>
      </c>
      <c r="AX842" s="41">
        <f t="shared" ca="1" si="262"/>
        <v>0</v>
      </c>
      <c r="AY842" s="41">
        <f t="shared" ca="1" si="263"/>
        <v>0</v>
      </c>
      <c r="AZ842" s="42">
        <f t="shared" ca="1" si="264"/>
        <v>1</v>
      </c>
      <c r="BA842" s="47" t="str">
        <f t="shared" si="265"/>
        <v/>
      </c>
      <c r="BB842" s="47" t="e">
        <f t="shared" si="266"/>
        <v>#VALUE!</v>
      </c>
      <c r="BC842" s="47">
        <f t="shared" si="277"/>
        <v>0</v>
      </c>
      <c r="BD842" s="47">
        <f t="shared" si="278"/>
        <v>0</v>
      </c>
      <c r="BE842" s="47" t="e">
        <f t="shared" si="279"/>
        <v>#VALUE!</v>
      </c>
      <c r="BF842" s="47" t="e">
        <f t="shared" si="280"/>
        <v>#VALUE!</v>
      </c>
      <c r="BG842" s="47" t="e">
        <f t="shared" si="281"/>
        <v>#VALUE!</v>
      </c>
      <c r="BH842" s="47" t="e">
        <f>MATCH($BA842,NoteCommaRef!$B$4:$B$10,0)</f>
        <v>#N/A</v>
      </c>
      <c r="BI842" s="47">
        <f>MATCH($BK842,NoteCommaRef!$H$4:$H$1000,0)</f>
        <v>11</v>
      </c>
      <c r="BJ842" s="47">
        <f>MATCH($BL842,NoteCommaRef!$H$4:$H$1000,0)</f>
        <v>11</v>
      </c>
      <c r="BK842" s="47">
        <f t="shared" si="271"/>
        <v>1</v>
      </c>
      <c r="BL842" s="47">
        <f t="shared" si="272"/>
        <v>1</v>
      </c>
      <c r="BM842" s="48">
        <f ca="1">IF(ISNA($BH842),1,OFFSET(NoteCommaRef!$E$3,$BH842,0))</f>
        <v>1</v>
      </c>
      <c r="BN842" s="48">
        <f t="shared" si="273"/>
        <v>1</v>
      </c>
      <c r="BO842" s="48">
        <f t="shared" si="274"/>
        <v>1</v>
      </c>
      <c r="BP842" s="48">
        <f t="shared" si="275"/>
        <v>1</v>
      </c>
      <c r="BQ842" s="48">
        <f ca="1">IF(ISNA($BI842),1,OFFSET(NoteCommaRef!$K$3,$BI842,0))</f>
        <v>1</v>
      </c>
      <c r="BR842" s="48">
        <f ca="1">IF(ISNA($BJ842),1,OFFSET(NoteCommaRef!$K$3,$BJ842,0))</f>
        <v>1</v>
      </c>
    </row>
    <row r="843" spans="3:70" x14ac:dyDescent="0.2">
      <c r="C843" s="1" t="str">
        <f t="shared" si="290"/>
        <v/>
      </c>
      <c r="D843" s="1" t="str">
        <f t="shared" si="291"/>
        <v/>
      </c>
      <c r="E843" s="1" t="str">
        <f t="shared" si="282"/>
        <v/>
      </c>
      <c r="F843" s="32" t="str">
        <f t="shared" si="283"/>
        <v/>
      </c>
      <c r="G843" s="1" t="str">
        <f t="shared" si="284"/>
        <v/>
      </c>
      <c r="H843" s="1" t="str">
        <f t="shared" si="285"/>
        <v/>
      </c>
      <c r="I843" s="1" t="str">
        <f t="shared" si="286"/>
        <v/>
      </c>
      <c r="J843" s="1" t="str">
        <f t="shared" si="287"/>
        <v/>
      </c>
      <c r="K843" s="1" t="str">
        <f t="shared" si="288"/>
        <v/>
      </c>
      <c r="L843" s="1" t="str">
        <f ca="1">IF(COUNTBLANK($AO843),IF(COUNTBLANK($D843),"",OFFSET(ChannelSetup!$E$6,0,$D843-1)),$AO843)</f>
        <v/>
      </c>
      <c r="M843" s="1" t="str">
        <f ca="1">IF(COUNTBLANK($AP843),IF(COUNTBLANK($D843),"",OFFSET(ChannelSetup!$E$7,0,$D843-1)),$AP843)</f>
        <v/>
      </c>
      <c r="N843" s="1" t="str">
        <f ca="1">IF(COUNTBLANK($D843),"",IF(COUNTBLANK($AI843),OFFSET(ChannelSetup!$E$4,0,$D843-1),$AI843))</f>
        <v/>
      </c>
      <c r="O843" s="1" t="str">
        <f t="shared" si="289"/>
        <v/>
      </c>
      <c r="Q843" s="32">
        <f t="shared" si="292"/>
        <v>6</v>
      </c>
      <c r="R843" s="32">
        <f t="shared" si="293"/>
        <v>4</v>
      </c>
      <c r="S843" s="32">
        <f t="shared" si="294"/>
        <v>4</v>
      </c>
      <c r="T843" s="32">
        <f t="shared" si="295"/>
        <v>2</v>
      </c>
      <c r="U843" s="32">
        <f t="shared" si="296"/>
        <v>2</v>
      </c>
      <c r="V843" s="32">
        <f t="shared" si="297"/>
        <v>2</v>
      </c>
      <c r="W843" s="32">
        <f t="shared" si="298"/>
        <v>2</v>
      </c>
      <c r="X843" s="32">
        <f t="shared" si="299"/>
        <v>2</v>
      </c>
      <c r="Y843" s="32">
        <f t="shared" si="300"/>
        <v>2</v>
      </c>
      <c r="Z843" s="32">
        <f t="shared" si="301"/>
        <v>2</v>
      </c>
      <c r="AA843" s="32">
        <f t="shared" si="302"/>
        <v>2</v>
      </c>
      <c r="AB843" s="32">
        <f t="shared" si="303"/>
        <v>2</v>
      </c>
      <c r="AD843" s="64"/>
      <c r="AE843" s="51"/>
      <c r="AF843" s="51"/>
      <c r="AG843" s="61"/>
      <c r="AH843" s="62"/>
      <c r="AI843" s="61"/>
      <c r="AJ843" s="62"/>
      <c r="AK843" s="61"/>
      <c r="AL843" s="62"/>
      <c r="AM843" s="60"/>
      <c r="AN843" s="60"/>
      <c r="AO843" s="60"/>
      <c r="AP843" s="60"/>
      <c r="AQ843" s="51"/>
      <c r="AT843" s="39" t="str">
        <f t="shared" si="261"/>
        <v/>
      </c>
      <c r="AU843" s="49" t="str">
        <f t="shared" si="269"/>
        <v/>
      </c>
      <c r="AV843" s="41">
        <f t="shared" ca="1" si="276"/>
        <v>256</v>
      </c>
      <c r="AW843" s="40">
        <f t="shared" ca="1" si="270"/>
        <v>1</v>
      </c>
      <c r="AX843" s="41">
        <f t="shared" ca="1" si="262"/>
        <v>0</v>
      </c>
      <c r="AY843" s="41">
        <f t="shared" ca="1" si="263"/>
        <v>0</v>
      </c>
      <c r="AZ843" s="42">
        <f t="shared" ca="1" si="264"/>
        <v>1</v>
      </c>
      <c r="BA843" s="47" t="str">
        <f t="shared" si="265"/>
        <v/>
      </c>
      <c r="BB843" s="47" t="e">
        <f t="shared" si="266"/>
        <v>#VALUE!</v>
      </c>
      <c r="BC843" s="47">
        <f t="shared" si="277"/>
        <v>0</v>
      </c>
      <c r="BD843" s="47">
        <f t="shared" si="278"/>
        <v>0</v>
      </c>
      <c r="BE843" s="47" t="e">
        <f t="shared" si="279"/>
        <v>#VALUE!</v>
      </c>
      <c r="BF843" s="47" t="e">
        <f t="shared" si="280"/>
        <v>#VALUE!</v>
      </c>
      <c r="BG843" s="47" t="e">
        <f t="shared" si="281"/>
        <v>#VALUE!</v>
      </c>
      <c r="BH843" s="47" t="e">
        <f>MATCH($BA843,NoteCommaRef!$B$4:$B$10,0)</f>
        <v>#N/A</v>
      </c>
      <c r="BI843" s="47">
        <f>MATCH($BK843,NoteCommaRef!$H$4:$H$1000,0)</f>
        <v>11</v>
      </c>
      <c r="BJ843" s="47">
        <f>MATCH($BL843,NoteCommaRef!$H$4:$H$1000,0)</f>
        <v>11</v>
      </c>
      <c r="BK843" s="47">
        <f t="shared" si="271"/>
        <v>1</v>
      </c>
      <c r="BL843" s="47">
        <f t="shared" si="272"/>
        <v>1</v>
      </c>
      <c r="BM843" s="48">
        <f ca="1">IF(ISNA($BH843),1,OFFSET(NoteCommaRef!$E$3,$BH843,0))</f>
        <v>1</v>
      </c>
      <c r="BN843" s="48">
        <f t="shared" si="273"/>
        <v>1</v>
      </c>
      <c r="BO843" s="48">
        <f t="shared" si="274"/>
        <v>1</v>
      </c>
      <c r="BP843" s="48">
        <f t="shared" si="275"/>
        <v>1</v>
      </c>
      <c r="BQ843" s="48">
        <f ca="1">IF(ISNA($BI843),1,OFFSET(NoteCommaRef!$K$3,$BI843,0))</f>
        <v>1</v>
      </c>
      <c r="BR843" s="48">
        <f ca="1">IF(ISNA($BJ843),1,OFFSET(NoteCommaRef!$K$3,$BJ843,0))</f>
        <v>1</v>
      </c>
    </row>
    <row r="844" spans="3:70" x14ac:dyDescent="0.2">
      <c r="C844" s="1" t="str">
        <f t="shared" si="290"/>
        <v/>
      </c>
      <c r="D844" s="1" t="str">
        <f t="shared" si="291"/>
        <v/>
      </c>
      <c r="E844" s="1" t="str">
        <f t="shared" si="282"/>
        <v/>
      </c>
      <c r="F844" s="32" t="str">
        <f t="shared" si="283"/>
        <v/>
      </c>
      <c r="G844" s="1" t="str">
        <f t="shared" si="284"/>
        <v/>
      </c>
      <c r="H844" s="1" t="str">
        <f t="shared" si="285"/>
        <v/>
      </c>
      <c r="I844" s="1" t="str">
        <f t="shared" si="286"/>
        <v/>
      </c>
      <c r="J844" s="1" t="str">
        <f t="shared" si="287"/>
        <v/>
      </c>
      <c r="K844" s="1" t="str">
        <f t="shared" si="288"/>
        <v/>
      </c>
      <c r="L844" s="1" t="str">
        <f ca="1">IF(COUNTBLANK($AO844),IF(COUNTBLANK($D844),"",OFFSET(ChannelSetup!$E$6,0,$D844-1)),$AO844)</f>
        <v/>
      </c>
      <c r="M844" s="1" t="str">
        <f ca="1">IF(COUNTBLANK($AP844),IF(COUNTBLANK($D844),"",OFFSET(ChannelSetup!$E$7,0,$D844-1)),$AP844)</f>
        <v/>
      </c>
      <c r="N844" s="1" t="str">
        <f ca="1">IF(COUNTBLANK($D844),"",IF(COUNTBLANK($AI844),OFFSET(ChannelSetup!$E$4,0,$D844-1),$AI844))</f>
        <v/>
      </c>
      <c r="O844" s="1" t="str">
        <f t="shared" si="289"/>
        <v/>
      </c>
      <c r="Q844" s="32">
        <f t="shared" si="292"/>
        <v>6</v>
      </c>
      <c r="R844" s="32">
        <f t="shared" si="293"/>
        <v>4</v>
      </c>
      <c r="S844" s="32">
        <f t="shared" si="294"/>
        <v>4</v>
      </c>
      <c r="T844" s="32">
        <f t="shared" si="295"/>
        <v>2</v>
      </c>
      <c r="U844" s="32">
        <f t="shared" si="296"/>
        <v>2</v>
      </c>
      <c r="V844" s="32">
        <f t="shared" si="297"/>
        <v>2</v>
      </c>
      <c r="W844" s="32">
        <f t="shared" si="298"/>
        <v>2</v>
      </c>
      <c r="X844" s="32">
        <f t="shared" si="299"/>
        <v>2</v>
      </c>
      <c r="Y844" s="32">
        <f t="shared" si="300"/>
        <v>2</v>
      </c>
      <c r="Z844" s="32">
        <f t="shared" si="301"/>
        <v>2</v>
      </c>
      <c r="AA844" s="32">
        <f t="shared" si="302"/>
        <v>2</v>
      </c>
      <c r="AB844" s="32">
        <f t="shared" si="303"/>
        <v>2</v>
      </c>
      <c r="AD844" s="64"/>
      <c r="AE844" s="51"/>
      <c r="AF844" s="51"/>
      <c r="AG844" s="61"/>
      <c r="AH844" s="62"/>
      <c r="AI844" s="61"/>
      <c r="AJ844" s="62"/>
      <c r="AK844" s="61"/>
      <c r="AL844" s="62"/>
      <c r="AM844" s="60"/>
      <c r="AN844" s="60"/>
      <c r="AO844" s="60"/>
      <c r="AP844" s="60"/>
      <c r="AQ844" s="51"/>
      <c r="AT844" s="39" t="str">
        <f t="shared" si="261"/>
        <v/>
      </c>
      <c r="AU844" s="49" t="str">
        <f t="shared" si="269"/>
        <v/>
      </c>
      <c r="AV844" s="41">
        <f t="shared" ca="1" si="276"/>
        <v>256</v>
      </c>
      <c r="AW844" s="40">
        <f t="shared" ca="1" si="270"/>
        <v>1</v>
      </c>
      <c r="AX844" s="41">
        <f t="shared" ca="1" si="262"/>
        <v>0</v>
      </c>
      <c r="AY844" s="41">
        <f t="shared" ca="1" si="263"/>
        <v>0</v>
      </c>
      <c r="AZ844" s="42">
        <f t="shared" ca="1" si="264"/>
        <v>1</v>
      </c>
      <c r="BA844" s="47" t="str">
        <f t="shared" si="265"/>
        <v/>
      </c>
      <c r="BB844" s="47" t="e">
        <f t="shared" si="266"/>
        <v>#VALUE!</v>
      </c>
      <c r="BC844" s="47">
        <f t="shared" si="277"/>
        <v>0</v>
      </c>
      <c r="BD844" s="47">
        <f t="shared" si="278"/>
        <v>0</v>
      </c>
      <c r="BE844" s="47" t="e">
        <f t="shared" si="279"/>
        <v>#VALUE!</v>
      </c>
      <c r="BF844" s="47" t="e">
        <f t="shared" si="280"/>
        <v>#VALUE!</v>
      </c>
      <c r="BG844" s="47" t="e">
        <f t="shared" si="281"/>
        <v>#VALUE!</v>
      </c>
      <c r="BH844" s="47" t="e">
        <f>MATCH($BA844,NoteCommaRef!$B$4:$B$10,0)</f>
        <v>#N/A</v>
      </c>
      <c r="BI844" s="47">
        <f>MATCH($BK844,NoteCommaRef!$H$4:$H$1000,0)</f>
        <v>11</v>
      </c>
      <c r="BJ844" s="47">
        <f>MATCH($BL844,NoteCommaRef!$H$4:$H$1000,0)</f>
        <v>11</v>
      </c>
      <c r="BK844" s="47">
        <f t="shared" si="271"/>
        <v>1</v>
      </c>
      <c r="BL844" s="47">
        <f t="shared" si="272"/>
        <v>1</v>
      </c>
      <c r="BM844" s="48">
        <f ca="1">IF(ISNA($BH844),1,OFFSET(NoteCommaRef!$E$3,$BH844,0))</f>
        <v>1</v>
      </c>
      <c r="BN844" s="48">
        <f t="shared" si="273"/>
        <v>1</v>
      </c>
      <c r="BO844" s="48">
        <f t="shared" si="274"/>
        <v>1</v>
      </c>
      <c r="BP844" s="48">
        <f t="shared" si="275"/>
        <v>1</v>
      </c>
      <c r="BQ844" s="48">
        <f ca="1">IF(ISNA($BI844),1,OFFSET(NoteCommaRef!$K$3,$BI844,0))</f>
        <v>1</v>
      </c>
      <c r="BR844" s="48">
        <f ca="1">IF(ISNA($BJ844),1,OFFSET(NoteCommaRef!$K$3,$BJ844,0))</f>
        <v>1</v>
      </c>
    </row>
    <row r="845" spans="3:70" x14ac:dyDescent="0.2">
      <c r="C845" s="1" t="str">
        <f t="shared" si="290"/>
        <v/>
      </c>
      <c r="D845" s="1" t="str">
        <f t="shared" si="291"/>
        <v/>
      </c>
      <c r="E845" s="1" t="str">
        <f t="shared" si="282"/>
        <v/>
      </c>
      <c r="F845" s="32" t="str">
        <f t="shared" si="283"/>
        <v/>
      </c>
      <c r="G845" s="1" t="str">
        <f t="shared" si="284"/>
        <v/>
      </c>
      <c r="H845" s="1" t="str">
        <f t="shared" si="285"/>
        <v/>
      </c>
      <c r="I845" s="1" t="str">
        <f t="shared" si="286"/>
        <v/>
      </c>
      <c r="J845" s="1" t="str">
        <f t="shared" si="287"/>
        <v/>
      </c>
      <c r="K845" s="1" t="str">
        <f t="shared" si="288"/>
        <v/>
      </c>
      <c r="L845" s="1" t="str">
        <f ca="1">IF(COUNTBLANK($AO845),IF(COUNTBLANK($D845),"",OFFSET(ChannelSetup!$E$6,0,$D845-1)),$AO845)</f>
        <v/>
      </c>
      <c r="M845" s="1" t="str">
        <f ca="1">IF(COUNTBLANK($AP845),IF(COUNTBLANK($D845),"",OFFSET(ChannelSetup!$E$7,0,$D845-1)),$AP845)</f>
        <v/>
      </c>
      <c r="N845" s="1" t="str">
        <f ca="1">IF(COUNTBLANK($D845),"",IF(COUNTBLANK($AI845),OFFSET(ChannelSetup!$E$4,0,$D845-1),$AI845))</f>
        <v/>
      </c>
      <c r="O845" s="1" t="str">
        <f t="shared" si="289"/>
        <v/>
      </c>
      <c r="Q845" s="32">
        <f t="shared" si="292"/>
        <v>6</v>
      </c>
      <c r="R845" s="32">
        <f t="shared" si="293"/>
        <v>4</v>
      </c>
      <c r="S845" s="32">
        <f t="shared" si="294"/>
        <v>4</v>
      </c>
      <c r="T845" s="32">
        <f t="shared" si="295"/>
        <v>2</v>
      </c>
      <c r="U845" s="32">
        <f t="shared" si="296"/>
        <v>2</v>
      </c>
      <c r="V845" s="32">
        <f t="shared" si="297"/>
        <v>2</v>
      </c>
      <c r="W845" s="32">
        <f t="shared" si="298"/>
        <v>2</v>
      </c>
      <c r="X845" s="32">
        <f t="shared" si="299"/>
        <v>2</v>
      </c>
      <c r="Y845" s="32">
        <f t="shared" si="300"/>
        <v>2</v>
      </c>
      <c r="Z845" s="32">
        <f t="shared" si="301"/>
        <v>2</v>
      </c>
      <c r="AA845" s="32">
        <f t="shared" si="302"/>
        <v>2</v>
      </c>
      <c r="AB845" s="32">
        <f t="shared" si="303"/>
        <v>2</v>
      </c>
      <c r="AD845" s="64"/>
      <c r="AE845" s="51"/>
      <c r="AF845" s="51"/>
      <c r="AG845" s="61"/>
      <c r="AH845" s="62"/>
      <c r="AI845" s="61"/>
      <c r="AJ845" s="62"/>
      <c r="AK845" s="61"/>
      <c r="AL845" s="62"/>
      <c r="AM845" s="60"/>
      <c r="AN845" s="60"/>
      <c r="AO845" s="60"/>
      <c r="AP845" s="60"/>
      <c r="AQ845" s="51"/>
      <c r="AT845" s="39" t="str">
        <f t="shared" si="261"/>
        <v/>
      </c>
      <c r="AU845" s="49" t="str">
        <f t="shared" si="269"/>
        <v/>
      </c>
      <c r="AV845" s="41">
        <f t="shared" ca="1" si="276"/>
        <v>256</v>
      </c>
      <c r="AW845" s="40">
        <f t="shared" ca="1" si="270"/>
        <v>1</v>
      </c>
      <c r="AX845" s="41">
        <f t="shared" ca="1" si="262"/>
        <v>0</v>
      </c>
      <c r="AY845" s="41">
        <f t="shared" ca="1" si="263"/>
        <v>0</v>
      </c>
      <c r="AZ845" s="42">
        <f t="shared" ca="1" si="264"/>
        <v>1</v>
      </c>
      <c r="BA845" s="47" t="str">
        <f t="shared" si="265"/>
        <v/>
      </c>
      <c r="BB845" s="47" t="e">
        <f t="shared" si="266"/>
        <v>#VALUE!</v>
      </c>
      <c r="BC845" s="47">
        <f t="shared" si="277"/>
        <v>0</v>
      </c>
      <c r="BD845" s="47">
        <f t="shared" si="278"/>
        <v>0</v>
      </c>
      <c r="BE845" s="47" t="e">
        <f t="shared" si="279"/>
        <v>#VALUE!</v>
      </c>
      <c r="BF845" s="47" t="e">
        <f t="shared" si="280"/>
        <v>#VALUE!</v>
      </c>
      <c r="BG845" s="47" t="e">
        <f t="shared" si="281"/>
        <v>#VALUE!</v>
      </c>
      <c r="BH845" s="47" t="e">
        <f>MATCH($BA845,NoteCommaRef!$B$4:$B$10,0)</f>
        <v>#N/A</v>
      </c>
      <c r="BI845" s="47">
        <f>MATCH($BK845,NoteCommaRef!$H$4:$H$1000,0)</f>
        <v>11</v>
      </c>
      <c r="BJ845" s="47">
        <f>MATCH($BL845,NoteCommaRef!$H$4:$H$1000,0)</f>
        <v>11</v>
      </c>
      <c r="BK845" s="47">
        <f t="shared" si="271"/>
        <v>1</v>
      </c>
      <c r="BL845" s="47">
        <f t="shared" si="272"/>
        <v>1</v>
      </c>
      <c r="BM845" s="48">
        <f ca="1">IF(ISNA($BH845),1,OFFSET(NoteCommaRef!$E$3,$BH845,0))</f>
        <v>1</v>
      </c>
      <c r="BN845" s="48">
        <f t="shared" si="273"/>
        <v>1</v>
      </c>
      <c r="BO845" s="48">
        <f t="shared" si="274"/>
        <v>1</v>
      </c>
      <c r="BP845" s="48">
        <f t="shared" si="275"/>
        <v>1</v>
      </c>
      <c r="BQ845" s="48">
        <f ca="1">IF(ISNA($BI845),1,OFFSET(NoteCommaRef!$K$3,$BI845,0))</f>
        <v>1</v>
      </c>
      <c r="BR845" s="48">
        <f ca="1">IF(ISNA($BJ845),1,OFFSET(NoteCommaRef!$K$3,$BJ845,0))</f>
        <v>1</v>
      </c>
    </row>
    <row r="846" spans="3:70" x14ac:dyDescent="0.2">
      <c r="C846" s="1" t="str">
        <f t="shared" si="290"/>
        <v/>
      </c>
      <c r="D846" s="1" t="str">
        <f t="shared" si="291"/>
        <v/>
      </c>
      <c r="E846" s="1" t="str">
        <f t="shared" si="282"/>
        <v/>
      </c>
      <c r="F846" s="32" t="str">
        <f t="shared" si="283"/>
        <v/>
      </c>
      <c r="G846" s="1" t="str">
        <f t="shared" si="284"/>
        <v/>
      </c>
      <c r="H846" s="1" t="str">
        <f t="shared" si="285"/>
        <v/>
      </c>
      <c r="I846" s="1" t="str">
        <f t="shared" si="286"/>
        <v/>
      </c>
      <c r="J846" s="1" t="str">
        <f t="shared" si="287"/>
        <v/>
      </c>
      <c r="K846" s="1" t="str">
        <f t="shared" si="288"/>
        <v/>
      </c>
      <c r="L846" s="1" t="str">
        <f ca="1">IF(COUNTBLANK($AO846),IF(COUNTBLANK($D846),"",OFFSET(ChannelSetup!$E$6,0,$D846-1)),$AO846)</f>
        <v/>
      </c>
      <c r="M846" s="1" t="str">
        <f ca="1">IF(COUNTBLANK($AP846),IF(COUNTBLANK($D846),"",OFFSET(ChannelSetup!$E$7,0,$D846-1)),$AP846)</f>
        <v/>
      </c>
      <c r="N846" s="1" t="str">
        <f ca="1">IF(COUNTBLANK($D846),"",IF(COUNTBLANK($AI846),OFFSET(ChannelSetup!$E$4,0,$D846-1),$AI846))</f>
        <v/>
      </c>
      <c r="O846" s="1" t="str">
        <f t="shared" si="289"/>
        <v/>
      </c>
      <c r="Q846" s="32">
        <f t="shared" si="292"/>
        <v>6</v>
      </c>
      <c r="R846" s="32">
        <f t="shared" si="293"/>
        <v>4</v>
      </c>
      <c r="S846" s="32">
        <f t="shared" si="294"/>
        <v>4</v>
      </c>
      <c r="T846" s="32">
        <f t="shared" si="295"/>
        <v>2</v>
      </c>
      <c r="U846" s="32">
        <f t="shared" si="296"/>
        <v>2</v>
      </c>
      <c r="V846" s="32">
        <f t="shared" si="297"/>
        <v>2</v>
      </c>
      <c r="W846" s="32">
        <f t="shared" si="298"/>
        <v>2</v>
      </c>
      <c r="X846" s="32">
        <f t="shared" si="299"/>
        <v>2</v>
      </c>
      <c r="Y846" s="32">
        <f t="shared" si="300"/>
        <v>2</v>
      </c>
      <c r="Z846" s="32">
        <f t="shared" si="301"/>
        <v>2</v>
      </c>
      <c r="AA846" s="32">
        <f t="shared" si="302"/>
        <v>2</v>
      </c>
      <c r="AB846" s="32">
        <f t="shared" si="303"/>
        <v>2</v>
      </c>
      <c r="AD846" s="64"/>
      <c r="AE846" s="51"/>
      <c r="AF846" s="51"/>
      <c r="AG846" s="61"/>
      <c r="AH846" s="62"/>
      <c r="AI846" s="61"/>
      <c r="AJ846" s="62"/>
      <c r="AK846" s="61"/>
      <c r="AL846" s="62"/>
      <c r="AM846" s="60"/>
      <c r="AN846" s="60"/>
      <c r="AO846" s="60"/>
      <c r="AP846" s="60"/>
      <c r="AQ846" s="51"/>
      <c r="AR846" s="88">
        <f t="shared" ref="AR846" si="304">R845</f>
        <v>4</v>
      </c>
      <c r="AT846" s="39" t="str">
        <f t="shared" si="261"/>
        <v/>
      </c>
      <c r="AU846" s="49" t="str">
        <f t="shared" si="269"/>
        <v/>
      </c>
      <c r="AV846" s="41">
        <f t="shared" ca="1" si="276"/>
        <v>256</v>
      </c>
      <c r="AW846" s="40">
        <f t="shared" ca="1" si="270"/>
        <v>1</v>
      </c>
      <c r="AX846" s="41">
        <f t="shared" ca="1" si="262"/>
        <v>0</v>
      </c>
      <c r="AY846" s="41">
        <f t="shared" ca="1" si="263"/>
        <v>0</v>
      </c>
      <c r="AZ846" s="42">
        <f t="shared" ca="1" si="264"/>
        <v>1</v>
      </c>
      <c r="BA846" s="47" t="str">
        <f t="shared" si="265"/>
        <v/>
      </c>
      <c r="BB846" s="47" t="e">
        <f t="shared" si="266"/>
        <v>#VALUE!</v>
      </c>
      <c r="BC846" s="47">
        <f t="shared" si="277"/>
        <v>0</v>
      </c>
      <c r="BD846" s="47">
        <f t="shared" si="278"/>
        <v>0</v>
      </c>
      <c r="BE846" s="47" t="e">
        <f t="shared" si="279"/>
        <v>#VALUE!</v>
      </c>
      <c r="BF846" s="47" t="e">
        <f t="shared" si="280"/>
        <v>#VALUE!</v>
      </c>
      <c r="BG846" s="47" t="e">
        <f t="shared" si="281"/>
        <v>#VALUE!</v>
      </c>
      <c r="BH846" s="47" t="e">
        <f>MATCH($BA846,NoteCommaRef!$B$4:$B$10,0)</f>
        <v>#N/A</v>
      </c>
      <c r="BI846" s="47">
        <f>MATCH($BK846,NoteCommaRef!$H$4:$H$1000,0)</f>
        <v>11</v>
      </c>
      <c r="BJ846" s="47">
        <f>MATCH($BL846,NoteCommaRef!$H$4:$H$1000,0)</f>
        <v>11</v>
      </c>
      <c r="BK846" s="47">
        <f t="shared" si="271"/>
        <v>1</v>
      </c>
      <c r="BL846" s="47">
        <f t="shared" si="272"/>
        <v>1</v>
      </c>
      <c r="BM846" s="48">
        <f ca="1">IF(ISNA($BH846),1,OFFSET(NoteCommaRef!$E$3,$BH846,0))</f>
        <v>1</v>
      </c>
      <c r="BN846" s="48">
        <f t="shared" si="273"/>
        <v>1</v>
      </c>
      <c r="BO846" s="48">
        <f t="shared" si="274"/>
        <v>1</v>
      </c>
      <c r="BP846" s="48">
        <f t="shared" si="275"/>
        <v>1</v>
      </c>
      <c r="BQ846" s="48">
        <f ca="1">IF(ISNA($BI846),1,OFFSET(NoteCommaRef!$K$3,$BI846,0))</f>
        <v>1</v>
      </c>
      <c r="BR846" s="48">
        <f ca="1">IF(ISNA($BJ846),1,OFFSET(NoteCommaRef!$K$3,$BJ846,0))</f>
        <v>1</v>
      </c>
    </row>
    <row r="847" spans="3:70" x14ac:dyDescent="0.2">
      <c r="C847" s="1" t="str">
        <f t="shared" si="290"/>
        <v/>
      </c>
      <c r="D847" s="1" t="str">
        <f t="shared" si="291"/>
        <v/>
      </c>
      <c r="E847" s="1" t="str">
        <f t="shared" si="282"/>
        <v/>
      </c>
      <c r="F847" s="32" t="str">
        <f t="shared" si="283"/>
        <v/>
      </c>
      <c r="G847" s="1" t="str">
        <f t="shared" si="284"/>
        <v/>
      </c>
      <c r="H847" s="1" t="str">
        <f t="shared" si="285"/>
        <v/>
      </c>
      <c r="I847" s="1" t="str">
        <f t="shared" si="286"/>
        <v/>
      </c>
      <c r="J847" s="1" t="str">
        <f t="shared" si="287"/>
        <v/>
      </c>
      <c r="K847" s="1" t="str">
        <f t="shared" si="288"/>
        <v/>
      </c>
      <c r="L847" s="1" t="str">
        <f ca="1">IF(COUNTBLANK($AO847),IF(COUNTBLANK($D847),"",OFFSET(ChannelSetup!$E$6,0,$D847-1)),$AO847)</f>
        <v/>
      </c>
      <c r="M847" s="1" t="str">
        <f ca="1">IF(COUNTBLANK($AP847),IF(COUNTBLANK($D847),"",OFFSET(ChannelSetup!$E$7,0,$D847-1)),$AP847)</f>
        <v/>
      </c>
      <c r="N847" s="1" t="str">
        <f ca="1">IF(COUNTBLANK($D847),"",IF(COUNTBLANK($AI847),OFFSET(ChannelSetup!$E$4,0,$D847-1),$AI847))</f>
        <v/>
      </c>
      <c r="O847" s="1" t="str">
        <f t="shared" si="289"/>
        <v/>
      </c>
      <c r="Q847" s="32">
        <f t="shared" si="292"/>
        <v>6</v>
      </c>
      <c r="R847" s="32">
        <f t="shared" si="293"/>
        <v>4</v>
      </c>
      <c r="S847" s="32">
        <f t="shared" si="294"/>
        <v>4</v>
      </c>
      <c r="T847" s="32">
        <f t="shared" si="295"/>
        <v>2</v>
      </c>
      <c r="U847" s="32">
        <f t="shared" si="296"/>
        <v>2</v>
      </c>
      <c r="V847" s="32">
        <f t="shared" si="297"/>
        <v>2</v>
      </c>
      <c r="W847" s="32">
        <f t="shared" si="298"/>
        <v>2</v>
      </c>
      <c r="X847" s="32">
        <f t="shared" si="299"/>
        <v>2</v>
      </c>
      <c r="Y847" s="32">
        <f t="shared" si="300"/>
        <v>2</v>
      </c>
      <c r="Z847" s="32">
        <f t="shared" si="301"/>
        <v>2</v>
      </c>
      <c r="AA847" s="32">
        <f t="shared" si="302"/>
        <v>2</v>
      </c>
      <c r="AB847" s="32">
        <f t="shared" si="303"/>
        <v>2</v>
      </c>
      <c r="AD847" s="64"/>
      <c r="AE847" s="51"/>
      <c r="AF847" s="51"/>
      <c r="AG847" s="61"/>
      <c r="AH847" s="62"/>
      <c r="AI847" s="61"/>
      <c r="AJ847" s="62"/>
      <c r="AK847" s="61"/>
      <c r="AL847" s="62"/>
      <c r="AM847" s="60"/>
      <c r="AN847" s="60"/>
      <c r="AO847" s="60"/>
      <c r="AP847" s="60"/>
      <c r="AQ847" s="51"/>
      <c r="AR847" s="88">
        <f t="shared" ref="AR847" si="305">S845</f>
        <v>4</v>
      </c>
      <c r="AT847" s="39" t="str">
        <f t="shared" si="261"/>
        <v/>
      </c>
      <c r="AU847" s="49" t="str">
        <f t="shared" si="269"/>
        <v/>
      </c>
      <c r="AV847" s="41">
        <f t="shared" ca="1" si="276"/>
        <v>256</v>
      </c>
      <c r="AW847" s="40">
        <f t="shared" ca="1" si="270"/>
        <v>1</v>
      </c>
      <c r="AX847" s="41">
        <f t="shared" ca="1" si="262"/>
        <v>0</v>
      </c>
      <c r="AY847" s="41">
        <f t="shared" ca="1" si="263"/>
        <v>0</v>
      </c>
      <c r="AZ847" s="42">
        <f t="shared" ca="1" si="264"/>
        <v>1</v>
      </c>
      <c r="BA847" s="47" t="str">
        <f t="shared" si="265"/>
        <v/>
      </c>
      <c r="BB847" s="47" t="e">
        <f t="shared" si="266"/>
        <v>#VALUE!</v>
      </c>
      <c r="BC847" s="47">
        <f t="shared" si="277"/>
        <v>0</v>
      </c>
      <c r="BD847" s="47">
        <f t="shared" si="278"/>
        <v>0</v>
      </c>
      <c r="BE847" s="47" t="e">
        <f t="shared" si="279"/>
        <v>#VALUE!</v>
      </c>
      <c r="BF847" s="47" t="e">
        <f t="shared" si="280"/>
        <v>#VALUE!</v>
      </c>
      <c r="BG847" s="47" t="e">
        <f t="shared" si="281"/>
        <v>#VALUE!</v>
      </c>
      <c r="BH847" s="47" t="e">
        <f>MATCH($BA847,NoteCommaRef!$B$4:$B$10,0)</f>
        <v>#N/A</v>
      </c>
      <c r="BI847" s="47">
        <f>MATCH($BK847,NoteCommaRef!$H$4:$H$1000,0)</f>
        <v>11</v>
      </c>
      <c r="BJ847" s="47">
        <f>MATCH($BL847,NoteCommaRef!$H$4:$H$1000,0)</f>
        <v>11</v>
      </c>
      <c r="BK847" s="47">
        <f t="shared" si="271"/>
        <v>1</v>
      </c>
      <c r="BL847" s="47">
        <f t="shared" si="272"/>
        <v>1</v>
      </c>
      <c r="BM847" s="48">
        <f ca="1">IF(ISNA($BH847),1,OFFSET(NoteCommaRef!$E$3,$BH847,0))</f>
        <v>1</v>
      </c>
      <c r="BN847" s="48">
        <f t="shared" si="273"/>
        <v>1</v>
      </c>
      <c r="BO847" s="48">
        <f t="shared" si="274"/>
        <v>1</v>
      </c>
      <c r="BP847" s="48">
        <f t="shared" si="275"/>
        <v>1</v>
      </c>
      <c r="BQ847" s="48">
        <f ca="1">IF(ISNA($BI847),1,OFFSET(NoteCommaRef!$K$3,$BI847,0))</f>
        <v>1</v>
      </c>
      <c r="BR847" s="48">
        <f ca="1">IF(ISNA($BJ847),1,OFFSET(NoteCommaRef!$K$3,$BJ847,0))</f>
        <v>1</v>
      </c>
    </row>
    <row r="848" spans="3:70" x14ac:dyDescent="0.2">
      <c r="C848" s="1" t="str">
        <f t="shared" si="290"/>
        <v/>
      </c>
      <c r="D848" s="1" t="str">
        <f t="shared" si="291"/>
        <v/>
      </c>
      <c r="E848" s="1" t="str">
        <f t="shared" si="282"/>
        <v/>
      </c>
      <c r="F848" s="32" t="str">
        <f t="shared" si="283"/>
        <v/>
      </c>
      <c r="G848" s="1" t="str">
        <f t="shared" si="284"/>
        <v/>
      </c>
      <c r="H848" s="1" t="str">
        <f t="shared" si="285"/>
        <v/>
      </c>
      <c r="I848" s="1" t="str">
        <f t="shared" si="286"/>
        <v/>
      </c>
      <c r="J848" s="1" t="str">
        <f t="shared" si="287"/>
        <v/>
      </c>
      <c r="K848" s="1" t="str">
        <f t="shared" si="288"/>
        <v/>
      </c>
      <c r="L848" s="1" t="str">
        <f ca="1">IF(COUNTBLANK($AO848),IF(COUNTBLANK($D848),"",OFFSET(ChannelSetup!$E$6,0,$D848-1)),$AO848)</f>
        <v/>
      </c>
      <c r="M848" s="1" t="str">
        <f ca="1">IF(COUNTBLANK($AP848),IF(COUNTBLANK($D848),"",OFFSET(ChannelSetup!$E$7,0,$D848-1)),$AP848)</f>
        <v/>
      </c>
      <c r="N848" s="1" t="str">
        <f ca="1">IF(COUNTBLANK($D848),"",IF(COUNTBLANK($AI848),OFFSET(ChannelSetup!$E$4,0,$D848-1),$AI848))</f>
        <v/>
      </c>
      <c r="O848" s="1" t="str">
        <f t="shared" si="289"/>
        <v/>
      </c>
      <c r="Q848" s="32">
        <f t="shared" si="292"/>
        <v>6</v>
      </c>
      <c r="R848" s="32">
        <f t="shared" si="293"/>
        <v>4</v>
      </c>
      <c r="S848" s="32">
        <f t="shared" si="294"/>
        <v>4</v>
      </c>
      <c r="T848" s="32">
        <f t="shared" si="295"/>
        <v>2</v>
      </c>
      <c r="U848" s="32">
        <f t="shared" si="296"/>
        <v>2</v>
      </c>
      <c r="V848" s="32">
        <f t="shared" si="297"/>
        <v>2</v>
      </c>
      <c r="W848" s="32">
        <f t="shared" si="298"/>
        <v>2</v>
      </c>
      <c r="X848" s="32">
        <f t="shared" si="299"/>
        <v>2</v>
      </c>
      <c r="Y848" s="32">
        <f t="shared" si="300"/>
        <v>2</v>
      </c>
      <c r="Z848" s="32">
        <f t="shared" si="301"/>
        <v>2</v>
      </c>
      <c r="AA848" s="32">
        <f t="shared" si="302"/>
        <v>2</v>
      </c>
      <c r="AB848" s="32">
        <f t="shared" si="303"/>
        <v>2</v>
      </c>
      <c r="AD848" s="64"/>
      <c r="AE848" s="51"/>
      <c r="AF848" s="51"/>
      <c r="AG848" s="61"/>
      <c r="AH848" s="62"/>
      <c r="AI848" s="61"/>
      <c r="AJ848" s="62"/>
      <c r="AK848" s="61"/>
      <c r="AL848" s="62"/>
      <c r="AM848" s="60"/>
      <c r="AN848" s="60"/>
      <c r="AO848" s="60"/>
      <c r="AP848" s="60"/>
      <c r="AQ848" s="51"/>
      <c r="AT848" s="39" t="str">
        <f t="shared" si="261"/>
        <v/>
      </c>
      <c r="AU848" s="49" t="str">
        <f t="shared" si="269"/>
        <v/>
      </c>
      <c r="AV848" s="41">
        <f t="shared" ca="1" si="276"/>
        <v>256</v>
      </c>
      <c r="AW848" s="40">
        <f t="shared" ca="1" si="270"/>
        <v>1</v>
      </c>
      <c r="AX848" s="41">
        <f t="shared" ca="1" si="262"/>
        <v>0</v>
      </c>
      <c r="AY848" s="41">
        <f t="shared" ca="1" si="263"/>
        <v>0</v>
      </c>
      <c r="AZ848" s="42">
        <f t="shared" ca="1" si="264"/>
        <v>1</v>
      </c>
      <c r="BA848" s="47" t="str">
        <f t="shared" si="265"/>
        <v/>
      </c>
      <c r="BB848" s="47" t="e">
        <f t="shared" si="266"/>
        <v>#VALUE!</v>
      </c>
      <c r="BC848" s="47">
        <f t="shared" si="277"/>
        <v>0</v>
      </c>
      <c r="BD848" s="47">
        <f t="shared" si="278"/>
        <v>0</v>
      </c>
      <c r="BE848" s="47" t="e">
        <f t="shared" si="279"/>
        <v>#VALUE!</v>
      </c>
      <c r="BF848" s="47" t="e">
        <f t="shared" si="280"/>
        <v>#VALUE!</v>
      </c>
      <c r="BG848" s="47" t="e">
        <f t="shared" si="281"/>
        <v>#VALUE!</v>
      </c>
      <c r="BH848" s="47" t="e">
        <f>MATCH($BA848,NoteCommaRef!$B$4:$B$10,0)</f>
        <v>#N/A</v>
      </c>
      <c r="BI848" s="47">
        <f>MATCH($BK848,NoteCommaRef!$H$4:$H$1000,0)</f>
        <v>11</v>
      </c>
      <c r="BJ848" s="47">
        <f>MATCH($BL848,NoteCommaRef!$H$4:$H$1000,0)</f>
        <v>11</v>
      </c>
      <c r="BK848" s="47">
        <f t="shared" si="271"/>
        <v>1</v>
      </c>
      <c r="BL848" s="47">
        <f t="shared" si="272"/>
        <v>1</v>
      </c>
      <c r="BM848" s="48">
        <f ca="1">IF(ISNA($BH848),1,OFFSET(NoteCommaRef!$E$3,$BH848,0))</f>
        <v>1</v>
      </c>
      <c r="BN848" s="48">
        <f t="shared" si="273"/>
        <v>1</v>
      </c>
      <c r="BO848" s="48">
        <f t="shared" si="274"/>
        <v>1</v>
      </c>
      <c r="BP848" s="48">
        <f t="shared" si="275"/>
        <v>1</v>
      </c>
      <c r="BQ848" s="48">
        <f ca="1">IF(ISNA($BI848),1,OFFSET(NoteCommaRef!$K$3,$BI848,0))</f>
        <v>1</v>
      </c>
      <c r="BR848" s="48">
        <f ca="1">IF(ISNA($BJ848),1,OFFSET(NoteCommaRef!$K$3,$BJ848,0))</f>
        <v>1</v>
      </c>
    </row>
    <row r="849" spans="3:70" x14ac:dyDescent="0.2">
      <c r="C849" s="1" t="str">
        <f t="shared" si="290"/>
        <v/>
      </c>
      <c r="D849" s="1" t="str">
        <f t="shared" si="291"/>
        <v/>
      </c>
      <c r="E849" s="1" t="str">
        <f t="shared" si="282"/>
        <v/>
      </c>
      <c r="F849" s="32" t="str">
        <f t="shared" si="283"/>
        <v/>
      </c>
      <c r="G849" s="1" t="str">
        <f t="shared" si="284"/>
        <v/>
      </c>
      <c r="H849" s="1" t="str">
        <f t="shared" si="285"/>
        <v/>
      </c>
      <c r="I849" s="1" t="str">
        <f t="shared" si="286"/>
        <v/>
      </c>
      <c r="J849" s="1" t="str">
        <f t="shared" si="287"/>
        <v/>
      </c>
      <c r="K849" s="1" t="str">
        <f t="shared" si="288"/>
        <v/>
      </c>
      <c r="L849" s="1" t="str">
        <f ca="1">IF(COUNTBLANK($AO849),IF(COUNTBLANK($D849),"",OFFSET(ChannelSetup!$E$6,0,$D849-1)),$AO849)</f>
        <v/>
      </c>
      <c r="M849" s="1" t="str">
        <f ca="1">IF(COUNTBLANK($AP849),IF(COUNTBLANK($D849),"",OFFSET(ChannelSetup!$E$7,0,$D849-1)),$AP849)</f>
        <v/>
      </c>
      <c r="N849" s="1" t="str">
        <f ca="1">IF(COUNTBLANK($D849),"",IF(COUNTBLANK($AI849),OFFSET(ChannelSetup!$E$4,0,$D849-1),$AI849))</f>
        <v/>
      </c>
      <c r="O849" s="1" t="str">
        <f t="shared" si="289"/>
        <v/>
      </c>
      <c r="Q849" s="32">
        <f t="shared" si="292"/>
        <v>6</v>
      </c>
      <c r="R849" s="32">
        <f t="shared" si="293"/>
        <v>4</v>
      </c>
      <c r="S849" s="32">
        <f t="shared" si="294"/>
        <v>4</v>
      </c>
      <c r="T849" s="32">
        <f t="shared" si="295"/>
        <v>2</v>
      </c>
      <c r="U849" s="32">
        <f t="shared" si="296"/>
        <v>2</v>
      </c>
      <c r="V849" s="32">
        <f t="shared" si="297"/>
        <v>2</v>
      </c>
      <c r="W849" s="32">
        <f t="shared" si="298"/>
        <v>2</v>
      </c>
      <c r="X849" s="32">
        <f t="shared" si="299"/>
        <v>2</v>
      </c>
      <c r="Y849" s="32">
        <f t="shared" si="300"/>
        <v>2</v>
      </c>
      <c r="Z849" s="32">
        <f t="shared" si="301"/>
        <v>2</v>
      </c>
      <c r="AA849" s="32">
        <f t="shared" si="302"/>
        <v>2</v>
      </c>
      <c r="AB849" s="32">
        <f t="shared" si="303"/>
        <v>2</v>
      </c>
      <c r="AD849" s="64"/>
      <c r="AE849" s="51"/>
      <c r="AF849" s="51"/>
      <c r="AG849" s="61"/>
      <c r="AH849" s="62"/>
      <c r="AI849" s="61"/>
      <c r="AJ849" s="62"/>
      <c r="AK849" s="61"/>
      <c r="AL849" s="62"/>
      <c r="AM849" s="60"/>
      <c r="AN849" s="60"/>
      <c r="AO849" s="60"/>
      <c r="AP849" s="60"/>
      <c r="AQ849" s="51"/>
      <c r="AR849" s="95" t="str">
        <f t="shared" ref="AR849" si="306">IF(COUNTBLANK(AG849),"",IF(AG849="x","",60*AV849/AV$605))</f>
        <v/>
      </c>
      <c r="AT849" s="39" t="str">
        <f t="shared" ref="AT849:AT912" si="307">IF(OR(ISNA(BI849),ISNA(BJ849)),"ERR","")</f>
        <v/>
      </c>
      <c r="AU849" s="49" t="str">
        <f t="shared" si="269"/>
        <v/>
      </c>
      <c r="AV849" s="41">
        <f t="shared" ca="1" si="276"/>
        <v>256</v>
      </c>
      <c r="AW849" s="40">
        <f t="shared" ca="1" si="270"/>
        <v>1</v>
      </c>
      <c r="AX849" s="41">
        <f t="shared" ref="AX849:AX912" ca="1" si="308">1200*LOG(AW849,2)</f>
        <v>0</v>
      </c>
      <c r="AY849" s="41">
        <f t="shared" ref="AY849:AY912" ca="1" si="309">MOD(AX849,1200)</f>
        <v>0</v>
      </c>
      <c r="AZ849" s="42">
        <f t="shared" ref="AZ849:AZ912" ca="1" si="310">AW849</f>
        <v>1</v>
      </c>
      <c r="BA849" s="47" t="str">
        <f t="shared" ref="BA849:BA912" si="311">LEFT(AU849,1)</f>
        <v/>
      </c>
      <c r="BB849" s="47" t="e">
        <f t="shared" ref="BB849:BB912" si="312">RIGHT(AU849,1)-4</f>
        <v>#VALUE!</v>
      </c>
      <c r="BC849" s="47">
        <f t="shared" si="277"/>
        <v>0</v>
      </c>
      <c r="BD849" s="47">
        <f t="shared" si="278"/>
        <v>0</v>
      </c>
      <c r="BE849" s="47" t="e">
        <f t="shared" si="279"/>
        <v>#VALUE!</v>
      </c>
      <c r="BF849" s="47" t="e">
        <f t="shared" si="280"/>
        <v>#VALUE!</v>
      </c>
      <c r="BG849" s="47" t="e">
        <f t="shared" si="281"/>
        <v>#VALUE!</v>
      </c>
      <c r="BH849" s="47" t="e">
        <f>MATCH($BA849,NoteCommaRef!$B$4:$B$10,0)</f>
        <v>#N/A</v>
      </c>
      <c r="BI849" s="47">
        <f>MATCH($BK849,NoteCommaRef!$H$4:$H$1000,0)</f>
        <v>11</v>
      </c>
      <c r="BJ849" s="47">
        <f>MATCH($BL849,NoteCommaRef!$H$4:$H$1000,0)</f>
        <v>11</v>
      </c>
      <c r="BK849" s="47">
        <f t="shared" si="271"/>
        <v>1</v>
      </c>
      <c r="BL849" s="47">
        <f t="shared" si="272"/>
        <v>1</v>
      </c>
      <c r="BM849" s="48">
        <f ca="1">IF(ISNA($BH849),1,OFFSET(NoteCommaRef!$E$3,$BH849,0))</f>
        <v>1</v>
      </c>
      <c r="BN849" s="48">
        <f t="shared" si="273"/>
        <v>1</v>
      </c>
      <c r="BO849" s="48">
        <f t="shared" si="274"/>
        <v>1</v>
      </c>
      <c r="BP849" s="48">
        <f t="shared" si="275"/>
        <v>1</v>
      </c>
      <c r="BQ849" s="48">
        <f ca="1">IF(ISNA($BI849),1,OFFSET(NoteCommaRef!$K$3,$BI849,0))</f>
        <v>1</v>
      </c>
      <c r="BR849" s="48">
        <f ca="1">IF(ISNA($BJ849),1,OFFSET(NoteCommaRef!$K$3,$BJ849,0))</f>
        <v>1</v>
      </c>
    </row>
    <row r="850" spans="3:70" x14ac:dyDescent="0.2">
      <c r="C850" s="1" t="str">
        <f t="shared" si="290"/>
        <v/>
      </c>
      <c r="D850" s="1" t="str">
        <f t="shared" si="291"/>
        <v/>
      </c>
      <c r="E850" s="1" t="str">
        <f t="shared" si="282"/>
        <v/>
      </c>
      <c r="F850" s="32" t="str">
        <f t="shared" si="283"/>
        <v/>
      </c>
      <c r="G850" s="1" t="str">
        <f t="shared" si="284"/>
        <v/>
      </c>
      <c r="H850" s="1" t="str">
        <f t="shared" si="285"/>
        <v/>
      </c>
      <c r="I850" s="1" t="str">
        <f t="shared" si="286"/>
        <v/>
      </c>
      <c r="J850" s="1" t="str">
        <f t="shared" si="287"/>
        <v/>
      </c>
      <c r="K850" s="1" t="str">
        <f t="shared" si="288"/>
        <v/>
      </c>
      <c r="L850" s="1" t="str">
        <f ca="1">IF(COUNTBLANK($AO850),IF(COUNTBLANK($D850),"",OFFSET(ChannelSetup!$E$6,0,$D850-1)),$AO850)</f>
        <v/>
      </c>
      <c r="M850" s="1" t="str">
        <f ca="1">IF(COUNTBLANK($AP850),IF(COUNTBLANK($D850),"",OFFSET(ChannelSetup!$E$7,0,$D850-1)),$AP850)</f>
        <v/>
      </c>
      <c r="N850" s="1" t="str">
        <f ca="1">IF(COUNTBLANK($D850),"",IF(COUNTBLANK($AI850),OFFSET(ChannelSetup!$E$4,0,$D850-1),$AI850))</f>
        <v/>
      </c>
      <c r="O850" s="1" t="str">
        <f t="shared" si="289"/>
        <v/>
      </c>
      <c r="Q850" s="32">
        <f t="shared" si="292"/>
        <v>6</v>
      </c>
      <c r="R850" s="32">
        <f t="shared" si="293"/>
        <v>4</v>
      </c>
      <c r="S850" s="32">
        <f t="shared" si="294"/>
        <v>4</v>
      </c>
      <c r="T850" s="32">
        <f t="shared" si="295"/>
        <v>2</v>
      </c>
      <c r="U850" s="32">
        <f t="shared" si="296"/>
        <v>2</v>
      </c>
      <c r="V850" s="32">
        <f t="shared" si="297"/>
        <v>2</v>
      </c>
      <c r="W850" s="32">
        <f t="shared" si="298"/>
        <v>2</v>
      </c>
      <c r="X850" s="32">
        <f t="shared" si="299"/>
        <v>2</v>
      </c>
      <c r="Y850" s="32">
        <f t="shared" si="300"/>
        <v>2</v>
      </c>
      <c r="Z850" s="32">
        <f t="shared" si="301"/>
        <v>2</v>
      </c>
      <c r="AA850" s="32">
        <f t="shared" si="302"/>
        <v>2</v>
      </c>
      <c r="AB850" s="32">
        <f t="shared" si="303"/>
        <v>2</v>
      </c>
      <c r="AD850" s="64"/>
      <c r="AE850" s="51"/>
      <c r="AF850" s="51"/>
      <c r="AG850" s="61"/>
      <c r="AH850" s="62"/>
      <c r="AI850" s="61"/>
      <c r="AJ850" s="62"/>
      <c r="AK850" s="61"/>
      <c r="AL850" s="62"/>
      <c r="AM850" s="60"/>
      <c r="AN850" s="60"/>
      <c r="AO850" s="60"/>
      <c r="AP850" s="60"/>
      <c r="AQ850" s="51"/>
      <c r="AT850" s="39" t="str">
        <f t="shared" si="307"/>
        <v/>
      </c>
      <c r="AU850" s="49" t="str">
        <f t="shared" si="269"/>
        <v/>
      </c>
      <c r="AV850" s="41">
        <f t="shared" ca="1" si="276"/>
        <v>256</v>
      </c>
      <c r="AW850" s="40">
        <f t="shared" ca="1" si="270"/>
        <v>1</v>
      </c>
      <c r="AX850" s="41">
        <f t="shared" ca="1" si="308"/>
        <v>0</v>
      </c>
      <c r="AY850" s="41">
        <f t="shared" ca="1" si="309"/>
        <v>0</v>
      </c>
      <c r="AZ850" s="42">
        <f t="shared" ca="1" si="310"/>
        <v>1</v>
      </c>
      <c r="BA850" s="47" t="str">
        <f t="shared" si="311"/>
        <v/>
      </c>
      <c r="BB850" s="47" t="e">
        <f t="shared" si="312"/>
        <v>#VALUE!</v>
      </c>
      <c r="BC850" s="47">
        <f t="shared" si="277"/>
        <v>0</v>
      </c>
      <c r="BD850" s="47">
        <f t="shared" si="278"/>
        <v>0</v>
      </c>
      <c r="BE850" s="47" t="e">
        <f t="shared" si="279"/>
        <v>#VALUE!</v>
      </c>
      <c r="BF850" s="47" t="e">
        <f t="shared" si="280"/>
        <v>#VALUE!</v>
      </c>
      <c r="BG850" s="47" t="e">
        <f t="shared" si="281"/>
        <v>#VALUE!</v>
      </c>
      <c r="BH850" s="47" t="e">
        <f>MATCH($BA850,NoteCommaRef!$B$4:$B$10,0)</f>
        <v>#N/A</v>
      </c>
      <c r="BI850" s="47">
        <f>MATCH($BK850,NoteCommaRef!$H$4:$H$1000,0)</f>
        <v>11</v>
      </c>
      <c r="BJ850" s="47">
        <f>MATCH($BL850,NoteCommaRef!$H$4:$H$1000,0)</f>
        <v>11</v>
      </c>
      <c r="BK850" s="47">
        <f t="shared" si="271"/>
        <v>1</v>
      </c>
      <c r="BL850" s="47">
        <f t="shared" si="272"/>
        <v>1</v>
      </c>
      <c r="BM850" s="48">
        <f ca="1">IF(ISNA($BH850),1,OFFSET(NoteCommaRef!$E$3,$BH850,0))</f>
        <v>1</v>
      </c>
      <c r="BN850" s="48">
        <f t="shared" si="273"/>
        <v>1</v>
      </c>
      <c r="BO850" s="48">
        <f t="shared" si="274"/>
        <v>1</v>
      </c>
      <c r="BP850" s="48">
        <f t="shared" si="275"/>
        <v>1</v>
      </c>
      <c r="BQ850" s="48">
        <f ca="1">IF(ISNA($BI850),1,OFFSET(NoteCommaRef!$K$3,$BI850,0))</f>
        <v>1</v>
      </c>
      <c r="BR850" s="48">
        <f ca="1">IF(ISNA($BJ850),1,OFFSET(NoteCommaRef!$K$3,$BJ850,0))</f>
        <v>1</v>
      </c>
    </row>
    <row r="851" spans="3:70" x14ac:dyDescent="0.2">
      <c r="C851" s="1" t="str">
        <f t="shared" si="290"/>
        <v/>
      </c>
      <c r="D851" s="1" t="str">
        <f t="shared" si="291"/>
        <v/>
      </c>
      <c r="E851" s="1" t="str">
        <f t="shared" si="282"/>
        <v/>
      </c>
      <c r="F851" s="32" t="str">
        <f t="shared" si="283"/>
        <v/>
      </c>
      <c r="G851" s="1" t="str">
        <f t="shared" si="284"/>
        <v/>
      </c>
      <c r="H851" s="1" t="str">
        <f t="shared" si="285"/>
        <v/>
      </c>
      <c r="I851" s="1" t="str">
        <f t="shared" si="286"/>
        <v/>
      </c>
      <c r="J851" s="1" t="str">
        <f t="shared" si="287"/>
        <v/>
      </c>
      <c r="K851" s="1" t="str">
        <f t="shared" si="288"/>
        <v/>
      </c>
      <c r="L851" s="1" t="str">
        <f ca="1">IF(COUNTBLANK($AO851),IF(COUNTBLANK($D851),"",OFFSET(ChannelSetup!$E$6,0,$D851-1)),$AO851)</f>
        <v/>
      </c>
      <c r="M851" s="1" t="str">
        <f ca="1">IF(COUNTBLANK($AP851),IF(COUNTBLANK($D851),"",OFFSET(ChannelSetup!$E$7,0,$D851-1)),$AP851)</f>
        <v/>
      </c>
      <c r="N851" s="1" t="str">
        <f ca="1">IF(COUNTBLANK($D851),"",IF(COUNTBLANK($AI851),OFFSET(ChannelSetup!$E$4,0,$D851-1),$AI851))</f>
        <v/>
      </c>
      <c r="O851" s="1" t="str">
        <f t="shared" si="289"/>
        <v/>
      </c>
      <c r="Q851" s="32">
        <f t="shared" si="292"/>
        <v>6</v>
      </c>
      <c r="R851" s="32">
        <f t="shared" si="293"/>
        <v>4</v>
      </c>
      <c r="S851" s="32">
        <f t="shared" si="294"/>
        <v>4</v>
      </c>
      <c r="T851" s="32">
        <f t="shared" si="295"/>
        <v>2</v>
      </c>
      <c r="U851" s="32">
        <f t="shared" si="296"/>
        <v>2</v>
      </c>
      <c r="V851" s="32">
        <f t="shared" si="297"/>
        <v>2</v>
      </c>
      <c r="W851" s="32">
        <f t="shared" si="298"/>
        <v>2</v>
      </c>
      <c r="X851" s="32">
        <f t="shared" si="299"/>
        <v>2</v>
      </c>
      <c r="Y851" s="32">
        <f t="shared" si="300"/>
        <v>2</v>
      </c>
      <c r="Z851" s="32">
        <f t="shared" si="301"/>
        <v>2</v>
      </c>
      <c r="AA851" s="32">
        <f t="shared" si="302"/>
        <v>2</v>
      </c>
      <c r="AB851" s="32">
        <f t="shared" si="303"/>
        <v>2</v>
      </c>
      <c r="AD851" s="64"/>
      <c r="AE851" s="51"/>
      <c r="AF851" s="51"/>
      <c r="AG851" s="61"/>
      <c r="AH851" s="62"/>
      <c r="AI851" s="61"/>
      <c r="AJ851" s="62"/>
      <c r="AK851" s="61"/>
      <c r="AL851" s="62"/>
      <c r="AM851" s="60"/>
      <c r="AN851" s="60"/>
      <c r="AO851" s="60"/>
      <c r="AP851" s="60"/>
      <c r="AQ851" s="51"/>
      <c r="AT851" s="39" t="str">
        <f t="shared" si="307"/>
        <v/>
      </c>
      <c r="AU851" s="49" t="str">
        <f t="shared" si="269"/>
        <v/>
      </c>
      <c r="AV851" s="41">
        <f t="shared" ca="1" si="276"/>
        <v>256</v>
      </c>
      <c r="AW851" s="40">
        <f t="shared" ca="1" si="270"/>
        <v>1</v>
      </c>
      <c r="AX851" s="41">
        <f t="shared" ca="1" si="308"/>
        <v>0</v>
      </c>
      <c r="AY851" s="41">
        <f t="shared" ca="1" si="309"/>
        <v>0</v>
      </c>
      <c r="AZ851" s="42">
        <f t="shared" ca="1" si="310"/>
        <v>1</v>
      </c>
      <c r="BA851" s="47" t="str">
        <f t="shared" si="311"/>
        <v/>
      </c>
      <c r="BB851" s="47" t="e">
        <f t="shared" si="312"/>
        <v>#VALUE!</v>
      </c>
      <c r="BC851" s="47">
        <f t="shared" si="277"/>
        <v>0</v>
      </c>
      <c r="BD851" s="47">
        <f t="shared" si="278"/>
        <v>0</v>
      </c>
      <c r="BE851" s="47" t="e">
        <f t="shared" si="279"/>
        <v>#VALUE!</v>
      </c>
      <c r="BF851" s="47" t="e">
        <f t="shared" si="280"/>
        <v>#VALUE!</v>
      </c>
      <c r="BG851" s="47" t="e">
        <f t="shared" si="281"/>
        <v>#VALUE!</v>
      </c>
      <c r="BH851" s="47" t="e">
        <f>MATCH($BA851,NoteCommaRef!$B$4:$B$10,0)</f>
        <v>#N/A</v>
      </c>
      <c r="BI851" s="47">
        <f>MATCH($BK851,NoteCommaRef!$H$4:$H$1000,0)</f>
        <v>11</v>
      </c>
      <c r="BJ851" s="47">
        <f>MATCH($BL851,NoteCommaRef!$H$4:$H$1000,0)</f>
        <v>11</v>
      </c>
      <c r="BK851" s="47">
        <f t="shared" si="271"/>
        <v>1</v>
      </c>
      <c r="BL851" s="47">
        <f t="shared" si="272"/>
        <v>1</v>
      </c>
      <c r="BM851" s="48">
        <f ca="1">IF(ISNA($BH851),1,OFFSET(NoteCommaRef!$E$3,$BH851,0))</f>
        <v>1</v>
      </c>
      <c r="BN851" s="48">
        <f t="shared" si="273"/>
        <v>1</v>
      </c>
      <c r="BO851" s="48">
        <f t="shared" si="274"/>
        <v>1</v>
      </c>
      <c r="BP851" s="48">
        <f t="shared" si="275"/>
        <v>1</v>
      </c>
      <c r="BQ851" s="48">
        <f ca="1">IF(ISNA($BI851),1,OFFSET(NoteCommaRef!$K$3,$BI851,0))</f>
        <v>1</v>
      </c>
      <c r="BR851" s="48">
        <f ca="1">IF(ISNA($BJ851),1,OFFSET(NoteCommaRef!$K$3,$BJ851,0))</f>
        <v>1</v>
      </c>
    </row>
    <row r="852" spans="3:70" x14ac:dyDescent="0.2">
      <c r="C852" s="1" t="str">
        <f t="shared" si="290"/>
        <v/>
      </c>
      <c r="D852" s="1" t="str">
        <f t="shared" si="291"/>
        <v/>
      </c>
      <c r="E852" s="1" t="str">
        <f t="shared" si="282"/>
        <v/>
      </c>
      <c r="F852" s="32" t="str">
        <f t="shared" si="283"/>
        <v/>
      </c>
      <c r="G852" s="1" t="str">
        <f t="shared" si="284"/>
        <v/>
      </c>
      <c r="H852" s="1" t="str">
        <f t="shared" si="285"/>
        <v/>
      </c>
      <c r="I852" s="1" t="str">
        <f t="shared" si="286"/>
        <v/>
      </c>
      <c r="J852" s="1" t="str">
        <f t="shared" si="287"/>
        <v/>
      </c>
      <c r="K852" s="1" t="str">
        <f t="shared" si="288"/>
        <v/>
      </c>
      <c r="L852" s="1" t="str">
        <f ca="1">IF(COUNTBLANK($AO852),IF(COUNTBLANK($D852),"",OFFSET(ChannelSetup!$E$6,0,$D852-1)),$AO852)</f>
        <v/>
      </c>
      <c r="M852" s="1" t="str">
        <f ca="1">IF(COUNTBLANK($AP852),IF(COUNTBLANK($D852),"",OFFSET(ChannelSetup!$E$7,0,$D852-1)),$AP852)</f>
        <v/>
      </c>
      <c r="N852" s="1" t="str">
        <f ca="1">IF(COUNTBLANK($D852),"",IF(COUNTBLANK($AI852),OFFSET(ChannelSetup!$E$4,0,$D852-1),$AI852))</f>
        <v/>
      </c>
      <c r="O852" s="1" t="str">
        <f t="shared" si="289"/>
        <v/>
      </c>
      <c r="Q852" s="32">
        <f t="shared" si="292"/>
        <v>6</v>
      </c>
      <c r="R852" s="32">
        <f t="shared" si="293"/>
        <v>4</v>
      </c>
      <c r="S852" s="32">
        <f t="shared" si="294"/>
        <v>4</v>
      </c>
      <c r="T852" s="32">
        <f t="shared" si="295"/>
        <v>2</v>
      </c>
      <c r="U852" s="32">
        <f t="shared" si="296"/>
        <v>2</v>
      </c>
      <c r="V852" s="32">
        <f t="shared" si="297"/>
        <v>2</v>
      </c>
      <c r="W852" s="32">
        <f t="shared" si="298"/>
        <v>2</v>
      </c>
      <c r="X852" s="32">
        <f t="shared" si="299"/>
        <v>2</v>
      </c>
      <c r="Y852" s="32">
        <f t="shared" si="300"/>
        <v>2</v>
      </c>
      <c r="Z852" s="32">
        <f t="shared" si="301"/>
        <v>2</v>
      </c>
      <c r="AA852" s="32">
        <f t="shared" si="302"/>
        <v>2</v>
      </c>
      <c r="AB852" s="32">
        <f t="shared" si="303"/>
        <v>2</v>
      </c>
      <c r="AD852" s="64"/>
      <c r="AE852" s="51"/>
      <c r="AF852" s="51"/>
      <c r="AG852" s="61"/>
      <c r="AH852" s="62"/>
      <c r="AI852" s="61"/>
      <c r="AJ852" s="62"/>
      <c r="AK852" s="61"/>
      <c r="AL852" s="62"/>
      <c r="AM852" s="60"/>
      <c r="AN852" s="60"/>
      <c r="AO852" s="60"/>
      <c r="AP852" s="60"/>
      <c r="AQ852" s="51"/>
      <c r="AT852" s="39" t="str">
        <f t="shared" si="307"/>
        <v/>
      </c>
      <c r="AU852" s="49" t="str">
        <f t="shared" ref="AU852:AU915" si="313">""&amp;AG852</f>
        <v/>
      </c>
      <c r="AV852" s="41">
        <f t="shared" ca="1" si="276"/>
        <v>256</v>
      </c>
      <c r="AW852" s="40">
        <f t="shared" ca="1" si="270"/>
        <v>1</v>
      </c>
      <c r="AX852" s="41">
        <f t="shared" ca="1" si="308"/>
        <v>0</v>
      </c>
      <c r="AY852" s="41">
        <f t="shared" ca="1" si="309"/>
        <v>0</v>
      </c>
      <c r="AZ852" s="42">
        <f t="shared" ca="1" si="310"/>
        <v>1</v>
      </c>
      <c r="BA852" s="47" t="str">
        <f t="shared" si="311"/>
        <v/>
      </c>
      <c r="BB852" s="47" t="e">
        <f t="shared" si="312"/>
        <v>#VALUE!</v>
      </c>
      <c r="BC852" s="47">
        <f t="shared" si="277"/>
        <v>0</v>
      </c>
      <c r="BD852" s="47">
        <f t="shared" si="278"/>
        <v>0</v>
      </c>
      <c r="BE852" s="47" t="e">
        <f t="shared" si="279"/>
        <v>#VALUE!</v>
      </c>
      <c r="BF852" s="47" t="e">
        <f t="shared" si="280"/>
        <v>#VALUE!</v>
      </c>
      <c r="BG852" s="47" t="e">
        <f t="shared" si="281"/>
        <v>#VALUE!</v>
      </c>
      <c r="BH852" s="47" t="e">
        <f>MATCH($BA852,NoteCommaRef!$B$4:$B$10,0)</f>
        <v>#N/A</v>
      </c>
      <c r="BI852" s="47">
        <f>MATCH($BK852,NoteCommaRef!$H$4:$H$1000,0)</f>
        <v>11</v>
      </c>
      <c r="BJ852" s="47">
        <f>MATCH($BL852,NoteCommaRef!$H$4:$H$1000,0)</f>
        <v>11</v>
      </c>
      <c r="BK852" s="47">
        <f t="shared" si="271"/>
        <v>1</v>
      </c>
      <c r="BL852" s="47">
        <f t="shared" si="272"/>
        <v>1</v>
      </c>
      <c r="BM852" s="48">
        <f ca="1">IF(ISNA($BH852),1,OFFSET(NoteCommaRef!$E$3,$BH852,0))</f>
        <v>1</v>
      </c>
      <c r="BN852" s="48">
        <f t="shared" si="273"/>
        <v>1</v>
      </c>
      <c r="BO852" s="48">
        <f t="shared" si="274"/>
        <v>1</v>
      </c>
      <c r="BP852" s="48">
        <f t="shared" si="275"/>
        <v>1</v>
      </c>
      <c r="BQ852" s="48">
        <f ca="1">IF(ISNA($BI852),1,OFFSET(NoteCommaRef!$K$3,$BI852,0))</f>
        <v>1</v>
      </c>
      <c r="BR852" s="48">
        <f ca="1">IF(ISNA($BJ852),1,OFFSET(NoteCommaRef!$K$3,$BJ852,0))</f>
        <v>1</v>
      </c>
    </row>
    <row r="853" spans="3:70" x14ac:dyDescent="0.2">
      <c r="C853" s="1" t="str">
        <f t="shared" si="290"/>
        <v/>
      </c>
      <c r="D853" s="1" t="str">
        <f t="shared" si="291"/>
        <v/>
      </c>
      <c r="E853" s="1" t="str">
        <f t="shared" si="282"/>
        <v/>
      </c>
      <c r="F853" s="32" t="str">
        <f t="shared" si="283"/>
        <v/>
      </c>
      <c r="G853" s="1" t="str">
        <f t="shared" si="284"/>
        <v/>
      </c>
      <c r="H853" s="1" t="str">
        <f t="shared" si="285"/>
        <v/>
      </c>
      <c r="I853" s="1" t="str">
        <f t="shared" si="286"/>
        <v/>
      </c>
      <c r="J853" s="1" t="str">
        <f t="shared" si="287"/>
        <v/>
      </c>
      <c r="K853" s="1" t="str">
        <f t="shared" si="288"/>
        <v/>
      </c>
      <c r="L853" s="1" t="str">
        <f ca="1">IF(COUNTBLANK($AO853),IF(COUNTBLANK($D853),"",OFFSET(ChannelSetup!$E$6,0,$D853-1)),$AO853)</f>
        <v/>
      </c>
      <c r="M853" s="1" t="str">
        <f ca="1">IF(COUNTBLANK($AP853),IF(COUNTBLANK($D853),"",OFFSET(ChannelSetup!$E$7,0,$D853-1)),$AP853)</f>
        <v/>
      </c>
      <c r="N853" s="1" t="str">
        <f ca="1">IF(COUNTBLANK($D853),"",IF(COUNTBLANK($AI853),OFFSET(ChannelSetup!$E$4,0,$D853-1),$AI853))</f>
        <v/>
      </c>
      <c r="O853" s="1" t="str">
        <f t="shared" si="289"/>
        <v/>
      </c>
      <c r="Q853" s="32">
        <f t="shared" si="292"/>
        <v>6</v>
      </c>
      <c r="R853" s="32">
        <f t="shared" si="293"/>
        <v>4</v>
      </c>
      <c r="S853" s="32">
        <f t="shared" si="294"/>
        <v>4</v>
      </c>
      <c r="T853" s="32">
        <f t="shared" si="295"/>
        <v>2</v>
      </c>
      <c r="U853" s="32">
        <f t="shared" si="296"/>
        <v>2</v>
      </c>
      <c r="V853" s="32">
        <f t="shared" si="297"/>
        <v>2</v>
      </c>
      <c r="W853" s="32">
        <f t="shared" si="298"/>
        <v>2</v>
      </c>
      <c r="X853" s="32">
        <f t="shared" si="299"/>
        <v>2</v>
      </c>
      <c r="Y853" s="32">
        <f t="shared" si="300"/>
        <v>2</v>
      </c>
      <c r="Z853" s="32">
        <f t="shared" si="301"/>
        <v>2</v>
      </c>
      <c r="AA853" s="32">
        <f t="shared" si="302"/>
        <v>2</v>
      </c>
      <c r="AB853" s="32">
        <f t="shared" si="303"/>
        <v>2</v>
      </c>
      <c r="AD853" s="64"/>
      <c r="AE853" s="51"/>
      <c r="AF853" s="51"/>
      <c r="AG853" s="61"/>
      <c r="AH853" s="62"/>
      <c r="AI853" s="61"/>
      <c r="AJ853" s="62"/>
      <c r="AK853" s="61"/>
      <c r="AL853" s="62"/>
      <c r="AM853" s="60"/>
      <c r="AN853" s="60"/>
      <c r="AO853" s="60"/>
      <c r="AP853" s="60"/>
      <c r="AQ853" s="51"/>
      <c r="AT853" s="39" t="str">
        <f t="shared" si="307"/>
        <v/>
      </c>
      <c r="AU853" s="49" t="str">
        <f t="shared" si="313"/>
        <v/>
      </c>
      <c r="AV853" s="41">
        <f t="shared" ca="1" si="276"/>
        <v>256</v>
      </c>
      <c r="AW853" s="40">
        <f t="shared" ca="1" si="270"/>
        <v>1</v>
      </c>
      <c r="AX853" s="41">
        <f t="shared" ca="1" si="308"/>
        <v>0</v>
      </c>
      <c r="AY853" s="41">
        <f t="shared" ca="1" si="309"/>
        <v>0</v>
      </c>
      <c r="AZ853" s="42">
        <f t="shared" ca="1" si="310"/>
        <v>1</v>
      </c>
      <c r="BA853" s="47" t="str">
        <f t="shared" si="311"/>
        <v/>
      </c>
      <c r="BB853" s="47" t="e">
        <f t="shared" si="312"/>
        <v>#VALUE!</v>
      </c>
      <c r="BC853" s="47">
        <f t="shared" si="277"/>
        <v>0</v>
      </c>
      <c r="BD853" s="47">
        <f t="shared" si="278"/>
        <v>0</v>
      </c>
      <c r="BE853" s="47" t="e">
        <f t="shared" si="279"/>
        <v>#VALUE!</v>
      </c>
      <c r="BF853" s="47" t="e">
        <f t="shared" si="280"/>
        <v>#VALUE!</v>
      </c>
      <c r="BG853" s="47" t="e">
        <f t="shared" si="281"/>
        <v>#VALUE!</v>
      </c>
      <c r="BH853" s="47" t="e">
        <f>MATCH($BA853,NoteCommaRef!$B$4:$B$10,0)</f>
        <v>#N/A</v>
      </c>
      <c r="BI853" s="47">
        <f>MATCH($BK853,NoteCommaRef!$H$4:$H$1000,0)</f>
        <v>11</v>
      </c>
      <c r="BJ853" s="47">
        <f>MATCH($BL853,NoteCommaRef!$H$4:$H$1000,0)</f>
        <v>11</v>
      </c>
      <c r="BK853" s="47">
        <f t="shared" si="271"/>
        <v>1</v>
      </c>
      <c r="BL853" s="47">
        <f t="shared" si="272"/>
        <v>1</v>
      </c>
      <c r="BM853" s="48">
        <f ca="1">IF(ISNA($BH853),1,OFFSET(NoteCommaRef!$E$3,$BH853,0))</f>
        <v>1</v>
      </c>
      <c r="BN853" s="48">
        <f t="shared" si="273"/>
        <v>1</v>
      </c>
      <c r="BO853" s="48">
        <f t="shared" si="274"/>
        <v>1</v>
      </c>
      <c r="BP853" s="48">
        <f t="shared" si="275"/>
        <v>1</v>
      </c>
      <c r="BQ853" s="48">
        <f ca="1">IF(ISNA($BI853),1,OFFSET(NoteCommaRef!$K$3,$BI853,0))</f>
        <v>1</v>
      </c>
      <c r="BR853" s="48">
        <f ca="1">IF(ISNA($BJ853),1,OFFSET(NoteCommaRef!$K$3,$BJ853,0))</f>
        <v>1</v>
      </c>
    </row>
    <row r="854" spans="3:70" x14ac:dyDescent="0.2">
      <c r="C854" s="1" t="str">
        <f t="shared" si="290"/>
        <v/>
      </c>
      <c r="D854" s="1" t="str">
        <f t="shared" si="291"/>
        <v/>
      </c>
      <c r="E854" s="1" t="str">
        <f t="shared" si="282"/>
        <v/>
      </c>
      <c r="F854" s="32" t="str">
        <f t="shared" si="283"/>
        <v/>
      </c>
      <c r="G854" s="1" t="str">
        <f t="shared" si="284"/>
        <v/>
      </c>
      <c r="H854" s="1" t="str">
        <f t="shared" si="285"/>
        <v/>
      </c>
      <c r="I854" s="1" t="str">
        <f t="shared" si="286"/>
        <v/>
      </c>
      <c r="J854" s="1" t="str">
        <f t="shared" si="287"/>
        <v/>
      </c>
      <c r="K854" s="1" t="str">
        <f t="shared" si="288"/>
        <v/>
      </c>
      <c r="L854" s="1" t="str">
        <f ca="1">IF(COUNTBLANK($AO854),IF(COUNTBLANK($D854),"",OFFSET(ChannelSetup!$E$6,0,$D854-1)),$AO854)</f>
        <v/>
      </c>
      <c r="M854" s="1" t="str">
        <f ca="1">IF(COUNTBLANK($AP854),IF(COUNTBLANK($D854),"",OFFSET(ChannelSetup!$E$7,0,$D854-1)),$AP854)</f>
        <v/>
      </c>
      <c r="N854" s="1" t="str">
        <f ca="1">IF(COUNTBLANK($D854),"",IF(COUNTBLANK($AI854),OFFSET(ChannelSetup!$E$4,0,$D854-1),$AI854))</f>
        <v/>
      </c>
      <c r="O854" s="1" t="str">
        <f t="shared" si="289"/>
        <v/>
      </c>
      <c r="Q854" s="32">
        <f t="shared" si="292"/>
        <v>6</v>
      </c>
      <c r="R854" s="32">
        <f t="shared" si="293"/>
        <v>4</v>
      </c>
      <c r="S854" s="32">
        <f t="shared" si="294"/>
        <v>4</v>
      </c>
      <c r="T854" s="32">
        <f t="shared" si="295"/>
        <v>2</v>
      </c>
      <c r="U854" s="32">
        <f t="shared" si="296"/>
        <v>2</v>
      </c>
      <c r="V854" s="32">
        <f t="shared" si="297"/>
        <v>2</v>
      </c>
      <c r="W854" s="32">
        <f t="shared" si="298"/>
        <v>2</v>
      </c>
      <c r="X854" s="32">
        <f t="shared" si="299"/>
        <v>2</v>
      </c>
      <c r="Y854" s="32">
        <f t="shared" si="300"/>
        <v>2</v>
      </c>
      <c r="Z854" s="32">
        <f t="shared" si="301"/>
        <v>2</v>
      </c>
      <c r="AA854" s="32">
        <f t="shared" si="302"/>
        <v>2</v>
      </c>
      <c r="AB854" s="32">
        <f t="shared" si="303"/>
        <v>2</v>
      </c>
      <c r="AD854" s="64"/>
      <c r="AE854" s="51"/>
      <c r="AF854" s="51"/>
      <c r="AG854" s="61"/>
      <c r="AH854" s="62"/>
      <c r="AI854" s="61"/>
      <c r="AJ854" s="62"/>
      <c r="AK854" s="61"/>
      <c r="AL854" s="62"/>
      <c r="AM854" s="60"/>
      <c r="AN854" s="60"/>
      <c r="AO854" s="60"/>
      <c r="AP854" s="60"/>
      <c r="AQ854" s="51"/>
      <c r="AT854" s="39" t="str">
        <f t="shared" si="307"/>
        <v/>
      </c>
      <c r="AU854" s="49" t="str">
        <f t="shared" si="313"/>
        <v/>
      </c>
      <c r="AV854" s="41">
        <f t="shared" ca="1" si="276"/>
        <v>256</v>
      </c>
      <c r="AW854" s="40">
        <f t="shared" ca="1" si="270"/>
        <v>1</v>
      </c>
      <c r="AX854" s="41">
        <f t="shared" ca="1" si="308"/>
        <v>0</v>
      </c>
      <c r="AY854" s="41">
        <f t="shared" ca="1" si="309"/>
        <v>0</v>
      </c>
      <c r="AZ854" s="42">
        <f t="shared" ca="1" si="310"/>
        <v>1</v>
      </c>
      <c r="BA854" s="47" t="str">
        <f t="shared" si="311"/>
        <v/>
      </c>
      <c r="BB854" s="47" t="e">
        <f t="shared" si="312"/>
        <v>#VALUE!</v>
      </c>
      <c r="BC854" s="47">
        <f t="shared" si="277"/>
        <v>0</v>
      </c>
      <c r="BD854" s="47">
        <f t="shared" si="278"/>
        <v>0</v>
      </c>
      <c r="BE854" s="47" t="e">
        <f t="shared" si="279"/>
        <v>#VALUE!</v>
      </c>
      <c r="BF854" s="47" t="e">
        <f t="shared" si="280"/>
        <v>#VALUE!</v>
      </c>
      <c r="BG854" s="47" t="e">
        <f t="shared" si="281"/>
        <v>#VALUE!</v>
      </c>
      <c r="BH854" s="47" t="e">
        <f>MATCH($BA854,NoteCommaRef!$B$4:$B$10,0)</f>
        <v>#N/A</v>
      </c>
      <c r="BI854" s="47">
        <f>MATCH($BK854,NoteCommaRef!$H$4:$H$1000,0)</f>
        <v>11</v>
      </c>
      <c r="BJ854" s="47">
        <f>MATCH($BL854,NoteCommaRef!$H$4:$H$1000,0)</f>
        <v>11</v>
      </c>
      <c r="BK854" s="47">
        <f t="shared" si="271"/>
        <v>1</v>
      </c>
      <c r="BL854" s="47">
        <f t="shared" si="272"/>
        <v>1</v>
      </c>
      <c r="BM854" s="48">
        <f ca="1">IF(ISNA($BH854),1,OFFSET(NoteCommaRef!$E$3,$BH854,0))</f>
        <v>1</v>
      </c>
      <c r="BN854" s="48">
        <f t="shared" si="273"/>
        <v>1</v>
      </c>
      <c r="BO854" s="48">
        <f t="shared" si="274"/>
        <v>1</v>
      </c>
      <c r="BP854" s="48">
        <f t="shared" si="275"/>
        <v>1</v>
      </c>
      <c r="BQ854" s="48">
        <f ca="1">IF(ISNA($BI854),1,OFFSET(NoteCommaRef!$K$3,$BI854,0))</f>
        <v>1</v>
      </c>
      <c r="BR854" s="48">
        <f ca="1">IF(ISNA($BJ854),1,OFFSET(NoteCommaRef!$K$3,$BJ854,0))</f>
        <v>1</v>
      </c>
    </row>
    <row r="855" spans="3:70" x14ac:dyDescent="0.2">
      <c r="C855" s="1" t="str">
        <f t="shared" si="290"/>
        <v/>
      </c>
      <c r="D855" s="1" t="str">
        <f t="shared" si="291"/>
        <v/>
      </c>
      <c r="E855" s="1" t="str">
        <f t="shared" si="282"/>
        <v/>
      </c>
      <c r="F855" s="32" t="str">
        <f t="shared" si="283"/>
        <v/>
      </c>
      <c r="G855" s="1" t="str">
        <f t="shared" si="284"/>
        <v/>
      </c>
      <c r="H855" s="1" t="str">
        <f t="shared" si="285"/>
        <v/>
      </c>
      <c r="I855" s="1" t="str">
        <f t="shared" si="286"/>
        <v/>
      </c>
      <c r="J855" s="1" t="str">
        <f t="shared" si="287"/>
        <v/>
      </c>
      <c r="K855" s="1" t="str">
        <f t="shared" si="288"/>
        <v/>
      </c>
      <c r="L855" s="1" t="str">
        <f ca="1">IF(COUNTBLANK($AO855),IF(COUNTBLANK($D855),"",OFFSET(ChannelSetup!$E$6,0,$D855-1)),$AO855)</f>
        <v/>
      </c>
      <c r="M855" s="1" t="str">
        <f ca="1">IF(COUNTBLANK($AP855),IF(COUNTBLANK($D855),"",OFFSET(ChannelSetup!$E$7,0,$D855-1)),$AP855)</f>
        <v/>
      </c>
      <c r="N855" s="1" t="str">
        <f ca="1">IF(COUNTBLANK($D855),"",IF(COUNTBLANK($AI855),OFFSET(ChannelSetup!$E$4,0,$D855-1),$AI855))</f>
        <v/>
      </c>
      <c r="O855" s="1" t="str">
        <f t="shared" si="289"/>
        <v/>
      </c>
      <c r="Q855" s="32">
        <f t="shared" si="292"/>
        <v>6</v>
      </c>
      <c r="R855" s="32">
        <f t="shared" si="293"/>
        <v>4</v>
      </c>
      <c r="S855" s="32">
        <f t="shared" si="294"/>
        <v>4</v>
      </c>
      <c r="T855" s="32">
        <f t="shared" si="295"/>
        <v>2</v>
      </c>
      <c r="U855" s="32">
        <f t="shared" si="296"/>
        <v>2</v>
      </c>
      <c r="V855" s="32">
        <f t="shared" si="297"/>
        <v>2</v>
      </c>
      <c r="W855" s="32">
        <f t="shared" si="298"/>
        <v>2</v>
      </c>
      <c r="X855" s="32">
        <f t="shared" si="299"/>
        <v>2</v>
      </c>
      <c r="Y855" s="32">
        <f t="shared" si="300"/>
        <v>2</v>
      </c>
      <c r="Z855" s="32">
        <f t="shared" si="301"/>
        <v>2</v>
      </c>
      <c r="AA855" s="32">
        <f t="shared" si="302"/>
        <v>2</v>
      </c>
      <c r="AB855" s="32">
        <f t="shared" si="303"/>
        <v>2</v>
      </c>
      <c r="AD855" s="64"/>
      <c r="AE855" s="51"/>
      <c r="AF855" s="51"/>
      <c r="AG855" s="61"/>
      <c r="AH855" s="62"/>
      <c r="AI855" s="61"/>
      <c r="AJ855" s="62"/>
      <c r="AK855" s="61"/>
      <c r="AL855" s="62"/>
      <c r="AM855" s="60"/>
      <c r="AN855" s="60"/>
      <c r="AO855" s="60"/>
      <c r="AP855" s="60"/>
      <c r="AQ855" s="51"/>
      <c r="AT855" s="39" t="str">
        <f t="shared" si="307"/>
        <v/>
      </c>
      <c r="AU855" s="49" t="str">
        <f t="shared" si="313"/>
        <v/>
      </c>
      <c r="AV855" s="41">
        <f t="shared" ca="1" si="276"/>
        <v>256</v>
      </c>
      <c r="AW855" s="40">
        <f t="shared" ca="1" si="270"/>
        <v>1</v>
      </c>
      <c r="AX855" s="41">
        <f t="shared" ca="1" si="308"/>
        <v>0</v>
      </c>
      <c r="AY855" s="41">
        <f t="shared" ca="1" si="309"/>
        <v>0</v>
      </c>
      <c r="AZ855" s="42">
        <f t="shared" ca="1" si="310"/>
        <v>1</v>
      </c>
      <c r="BA855" s="47" t="str">
        <f t="shared" si="311"/>
        <v/>
      </c>
      <c r="BB855" s="47" t="e">
        <f t="shared" si="312"/>
        <v>#VALUE!</v>
      </c>
      <c r="BC855" s="47">
        <f t="shared" si="277"/>
        <v>0</v>
      </c>
      <c r="BD855" s="47">
        <f t="shared" si="278"/>
        <v>0</v>
      </c>
      <c r="BE855" s="47" t="e">
        <f t="shared" si="279"/>
        <v>#VALUE!</v>
      </c>
      <c r="BF855" s="47" t="e">
        <f t="shared" si="280"/>
        <v>#VALUE!</v>
      </c>
      <c r="BG855" s="47" t="e">
        <f t="shared" si="281"/>
        <v>#VALUE!</v>
      </c>
      <c r="BH855" s="47" t="e">
        <f>MATCH($BA855,NoteCommaRef!$B$4:$B$10,0)</f>
        <v>#N/A</v>
      </c>
      <c r="BI855" s="47">
        <f>MATCH($BK855,NoteCommaRef!$H$4:$H$1000,0)</f>
        <v>11</v>
      </c>
      <c r="BJ855" s="47">
        <f>MATCH($BL855,NoteCommaRef!$H$4:$H$1000,0)</f>
        <v>11</v>
      </c>
      <c r="BK855" s="47">
        <f t="shared" si="271"/>
        <v>1</v>
      </c>
      <c r="BL855" s="47">
        <f t="shared" si="272"/>
        <v>1</v>
      </c>
      <c r="BM855" s="48">
        <f ca="1">IF(ISNA($BH855),1,OFFSET(NoteCommaRef!$E$3,$BH855,0))</f>
        <v>1</v>
      </c>
      <c r="BN855" s="48">
        <f t="shared" si="273"/>
        <v>1</v>
      </c>
      <c r="BO855" s="48">
        <f t="shared" si="274"/>
        <v>1</v>
      </c>
      <c r="BP855" s="48">
        <f t="shared" si="275"/>
        <v>1</v>
      </c>
      <c r="BQ855" s="48">
        <f ca="1">IF(ISNA($BI855),1,OFFSET(NoteCommaRef!$K$3,$BI855,0))</f>
        <v>1</v>
      </c>
      <c r="BR855" s="48">
        <f ca="1">IF(ISNA($BJ855),1,OFFSET(NoteCommaRef!$K$3,$BJ855,0))</f>
        <v>1</v>
      </c>
    </row>
    <row r="856" spans="3:70" x14ac:dyDescent="0.2">
      <c r="C856" s="1" t="str">
        <f t="shared" si="290"/>
        <v/>
      </c>
      <c r="D856" s="1" t="str">
        <f t="shared" si="291"/>
        <v/>
      </c>
      <c r="E856" s="1" t="str">
        <f t="shared" si="282"/>
        <v/>
      </c>
      <c r="F856" s="32" t="str">
        <f t="shared" si="283"/>
        <v/>
      </c>
      <c r="G856" s="1" t="str">
        <f t="shared" si="284"/>
        <v/>
      </c>
      <c r="H856" s="1" t="str">
        <f t="shared" si="285"/>
        <v/>
      </c>
      <c r="I856" s="1" t="str">
        <f t="shared" si="286"/>
        <v/>
      </c>
      <c r="J856" s="1" t="str">
        <f t="shared" si="287"/>
        <v/>
      </c>
      <c r="K856" s="1" t="str">
        <f t="shared" si="288"/>
        <v/>
      </c>
      <c r="L856" s="1" t="str">
        <f ca="1">IF(COUNTBLANK($AO856),IF(COUNTBLANK($D856),"",OFFSET(ChannelSetup!$E$6,0,$D856-1)),$AO856)</f>
        <v/>
      </c>
      <c r="M856" s="1" t="str">
        <f ca="1">IF(COUNTBLANK($AP856),IF(COUNTBLANK($D856),"",OFFSET(ChannelSetup!$E$7,0,$D856-1)),$AP856)</f>
        <v/>
      </c>
      <c r="N856" s="1" t="str">
        <f ca="1">IF(COUNTBLANK($D856),"",IF(COUNTBLANK($AI856),OFFSET(ChannelSetup!$E$4,0,$D856-1),$AI856))</f>
        <v/>
      </c>
      <c r="O856" s="1" t="str">
        <f t="shared" si="289"/>
        <v/>
      </c>
      <c r="Q856" s="32">
        <f t="shared" si="292"/>
        <v>6</v>
      </c>
      <c r="R856" s="32">
        <f t="shared" si="293"/>
        <v>4</v>
      </c>
      <c r="S856" s="32">
        <f t="shared" si="294"/>
        <v>4</v>
      </c>
      <c r="T856" s="32">
        <f t="shared" si="295"/>
        <v>2</v>
      </c>
      <c r="U856" s="32">
        <f t="shared" si="296"/>
        <v>2</v>
      </c>
      <c r="V856" s="32">
        <f t="shared" si="297"/>
        <v>2</v>
      </c>
      <c r="W856" s="32">
        <f t="shared" si="298"/>
        <v>2</v>
      </c>
      <c r="X856" s="32">
        <f t="shared" si="299"/>
        <v>2</v>
      </c>
      <c r="Y856" s="32">
        <f t="shared" si="300"/>
        <v>2</v>
      </c>
      <c r="Z856" s="32">
        <f t="shared" si="301"/>
        <v>2</v>
      </c>
      <c r="AA856" s="32">
        <f t="shared" si="302"/>
        <v>2</v>
      </c>
      <c r="AB856" s="32">
        <f t="shared" si="303"/>
        <v>2</v>
      </c>
      <c r="AD856" s="64"/>
      <c r="AE856" s="51"/>
      <c r="AF856" s="51"/>
      <c r="AG856" s="61"/>
      <c r="AH856" s="62"/>
      <c r="AI856" s="61"/>
      <c r="AJ856" s="62"/>
      <c r="AK856" s="61"/>
      <c r="AL856" s="62"/>
      <c r="AM856" s="60"/>
      <c r="AN856" s="60"/>
      <c r="AO856" s="60"/>
      <c r="AP856" s="60"/>
      <c r="AQ856" s="51"/>
      <c r="AT856" s="39" t="str">
        <f t="shared" si="307"/>
        <v/>
      </c>
      <c r="AU856" s="49" t="str">
        <f t="shared" si="313"/>
        <v/>
      </c>
      <c r="AV856" s="41">
        <f t="shared" ca="1" si="276"/>
        <v>256</v>
      </c>
      <c r="AW856" s="40">
        <f t="shared" ca="1" si="270"/>
        <v>1</v>
      </c>
      <c r="AX856" s="41">
        <f t="shared" ca="1" si="308"/>
        <v>0</v>
      </c>
      <c r="AY856" s="41">
        <f t="shared" ca="1" si="309"/>
        <v>0</v>
      </c>
      <c r="AZ856" s="42">
        <f t="shared" ca="1" si="310"/>
        <v>1</v>
      </c>
      <c r="BA856" s="47" t="str">
        <f t="shared" si="311"/>
        <v/>
      </c>
      <c r="BB856" s="47" t="e">
        <f t="shared" si="312"/>
        <v>#VALUE!</v>
      </c>
      <c r="BC856" s="47">
        <f t="shared" si="277"/>
        <v>0</v>
      </c>
      <c r="BD856" s="47">
        <f t="shared" si="278"/>
        <v>0</v>
      </c>
      <c r="BE856" s="47" t="e">
        <f t="shared" si="279"/>
        <v>#VALUE!</v>
      </c>
      <c r="BF856" s="47" t="e">
        <f t="shared" si="280"/>
        <v>#VALUE!</v>
      </c>
      <c r="BG856" s="47" t="e">
        <f t="shared" si="281"/>
        <v>#VALUE!</v>
      </c>
      <c r="BH856" s="47" t="e">
        <f>MATCH($BA856,NoteCommaRef!$B$4:$B$10,0)</f>
        <v>#N/A</v>
      </c>
      <c r="BI856" s="47">
        <f>MATCH($BK856,NoteCommaRef!$H$4:$H$1000,0)</f>
        <v>11</v>
      </c>
      <c r="BJ856" s="47">
        <f>MATCH($BL856,NoteCommaRef!$H$4:$H$1000,0)</f>
        <v>11</v>
      </c>
      <c r="BK856" s="47">
        <f t="shared" si="271"/>
        <v>1</v>
      </c>
      <c r="BL856" s="47">
        <f t="shared" si="272"/>
        <v>1</v>
      </c>
      <c r="BM856" s="48">
        <f ca="1">IF(ISNA($BH856),1,OFFSET(NoteCommaRef!$E$3,$BH856,0))</f>
        <v>1</v>
      </c>
      <c r="BN856" s="48">
        <f t="shared" si="273"/>
        <v>1</v>
      </c>
      <c r="BO856" s="48">
        <f t="shared" si="274"/>
        <v>1</v>
      </c>
      <c r="BP856" s="48">
        <f t="shared" si="275"/>
        <v>1</v>
      </c>
      <c r="BQ856" s="48">
        <f ca="1">IF(ISNA($BI856),1,OFFSET(NoteCommaRef!$K$3,$BI856,0))</f>
        <v>1</v>
      </c>
      <c r="BR856" s="48">
        <f ca="1">IF(ISNA($BJ856),1,OFFSET(NoteCommaRef!$K$3,$BJ856,0))</f>
        <v>1</v>
      </c>
    </row>
    <row r="857" spans="3:70" x14ac:dyDescent="0.2">
      <c r="C857" s="1" t="str">
        <f t="shared" si="290"/>
        <v/>
      </c>
      <c r="D857" s="1" t="str">
        <f t="shared" si="291"/>
        <v/>
      </c>
      <c r="E857" s="1" t="str">
        <f t="shared" si="282"/>
        <v/>
      </c>
      <c r="F857" s="32" t="str">
        <f t="shared" si="283"/>
        <v/>
      </c>
      <c r="G857" s="1" t="str">
        <f t="shared" si="284"/>
        <v/>
      </c>
      <c r="H857" s="1" t="str">
        <f t="shared" si="285"/>
        <v/>
      </c>
      <c r="I857" s="1" t="str">
        <f t="shared" si="286"/>
        <v/>
      </c>
      <c r="J857" s="1" t="str">
        <f t="shared" si="287"/>
        <v/>
      </c>
      <c r="K857" s="1" t="str">
        <f t="shared" si="288"/>
        <v/>
      </c>
      <c r="L857" s="1" t="str">
        <f ca="1">IF(COUNTBLANK($AO857),IF(COUNTBLANK($D857),"",OFFSET(ChannelSetup!$E$6,0,$D857-1)),$AO857)</f>
        <v/>
      </c>
      <c r="M857" s="1" t="str">
        <f ca="1">IF(COUNTBLANK($AP857),IF(COUNTBLANK($D857),"",OFFSET(ChannelSetup!$E$7,0,$D857-1)),$AP857)</f>
        <v/>
      </c>
      <c r="N857" s="1" t="str">
        <f ca="1">IF(COUNTBLANK($D857),"",IF(COUNTBLANK($AI857),OFFSET(ChannelSetup!$E$4,0,$D857-1),$AI857))</f>
        <v/>
      </c>
      <c r="O857" s="1" t="str">
        <f t="shared" si="289"/>
        <v/>
      </c>
      <c r="Q857" s="32">
        <f t="shared" si="292"/>
        <v>6</v>
      </c>
      <c r="R857" s="32">
        <f t="shared" si="293"/>
        <v>4</v>
      </c>
      <c r="S857" s="32">
        <f t="shared" si="294"/>
        <v>4</v>
      </c>
      <c r="T857" s="32">
        <f t="shared" si="295"/>
        <v>2</v>
      </c>
      <c r="U857" s="32">
        <f t="shared" si="296"/>
        <v>2</v>
      </c>
      <c r="V857" s="32">
        <f t="shared" si="297"/>
        <v>2</v>
      </c>
      <c r="W857" s="32">
        <f t="shared" si="298"/>
        <v>2</v>
      </c>
      <c r="X857" s="32">
        <f t="shared" si="299"/>
        <v>2</v>
      </c>
      <c r="Y857" s="32">
        <f t="shared" si="300"/>
        <v>2</v>
      </c>
      <c r="Z857" s="32">
        <f t="shared" si="301"/>
        <v>2</v>
      </c>
      <c r="AA857" s="32">
        <f t="shared" si="302"/>
        <v>2</v>
      </c>
      <c r="AB857" s="32">
        <f t="shared" si="303"/>
        <v>2</v>
      </c>
      <c r="AD857" s="64"/>
      <c r="AE857" s="51"/>
      <c r="AF857" s="51"/>
      <c r="AG857" s="61"/>
      <c r="AH857" s="62"/>
      <c r="AI857" s="61"/>
      <c r="AJ857" s="62"/>
      <c r="AK857" s="61"/>
      <c r="AL857" s="62"/>
      <c r="AM857" s="60"/>
      <c r="AN857" s="60"/>
      <c r="AO857" s="60"/>
      <c r="AP857" s="60"/>
      <c r="AQ857" s="51"/>
      <c r="AT857" s="39" t="str">
        <f t="shared" si="307"/>
        <v/>
      </c>
      <c r="AU857" s="49" t="str">
        <f t="shared" si="313"/>
        <v/>
      </c>
      <c r="AV857" s="41">
        <f t="shared" ca="1" si="276"/>
        <v>256</v>
      </c>
      <c r="AW857" s="40">
        <f t="shared" ca="1" si="270"/>
        <v>1</v>
      </c>
      <c r="AX857" s="41">
        <f t="shared" ca="1" si="308"/>
        <v>0</v>
      </c>
      <c r="AY857" s="41">
        <f t="shared" ca="1" si="309"/>
        <v>0</v>
      </c>
      <c r="AZ857" s="42">
        <f t="shared" ca="1" si="310"/>
        <v>1</v>
      </c>
      <c r="BA857" s="47" t="str">
        <f t="shared" si="311"/>
        <v/>
      </c>
      <c r="BB857" s="47" t="e">
        <f t="shared" si="312"/>
        <v>#VALUE!</v>
      </c>
      <c r="BC857" s="47">
        <f t="shared" si="277"/>
        <v>0</v>
      </c>
      <c r="BD857" s="47">
        <f t="shared" si="278"/>
        <v>0</v>
      </c>
      <c r="BE857" s="47" t="e">
        <f t="shared" si="279"/>
        <v>#VALUE!</v>
      </c>
      <c r="BF857" s="47" t="e">
        <f t="shared" si="280"/>
        <v>#VALUE!</v>
      </c>
      <c r="BG857" s="47" t="e">
        <f t="shared" si="281"/>
        <v>#VALUE!</v>
      </c>
      <c r="BH857" s="47" t="e">
        <f>MATCH($BA857,NoteCommaRef!$B$4:$B$10,0)</f>
        <v>#N/A</v>
      </c>
      <c r="BI857" s="47">
        <f>MATCH($BK857,NoteCommaRef!$H$4:$H$1000,0)</f>
        <v>11</v>
      </c>
      <c r="BJ857" s="47">
        <f>MATCH($BL857,NoteCommaRef!$H$4:$H$1000,0)</f>
        <v>11</v>
      </c>
      <c r="BK857" s="47">
        <f t="shared" si="271"/>
        <v>1</v>
      </c>
      <c r="BL857" s="47">
        <f t="shared" si="272"/>
        <v>1</v>
      </c>
      <c r="BM857" s="48">
        <f ca="1">IF(ISNA($BH857),1,OFFSET(NoteCommaRef!$E$3,$BH857,0))</f>
        <v>1</v>
      </c>
      <c r="BN857" s="48">
        <f t="shared" si="273"/>
        <v>1</v>
      </c>
      <c r="BO857" s="48">
        <f t="shared" si="274"/>
        <v>1</v>
      </c>
      <c r="BP857" s="48">
        <f t="shared" si="275"/>
        <v>1</v>
      </c>
      <c r="BQ857" s="48">
        <f ca="1">IF(ISNA($BI857),1,OFFSET(NoteCommaRef!$K$3,$BI857,0))</f>
        <v>1</v>
      </c>
      <c r="BR857" s="48">
        <f ca="1">IF(ISNA($BJ857),1,OFFSET(NoteCommaRef!$K$3,$BJ857,0))</f>
        <v>1</v>
      </c>
    </row>
    <row r="858" spans="3:70" x14ac:dyDescent="0.2">
      <c r="C858" s="1" t="str">
        <f t="shared" si="290"/>
        <v/>
      </c>
      <c r="D858" s="1" t="str">
        <f t="shared" si="291"/>
        <v/>
      </c>
      <c r="E858" s="1" t="str">
        <f t="shared" si="282"/>
        <v/>
      </c>
      <c r="F858" s="32" t="str">
        <f t="shared" si="283"/>
        <v/>
      </c>
      <c r="G858" s="1" t="str">
        <f t="shared" si="284"/>
        <v/>
      </c>
      <c r="H858" s="1" t="str">
        <f t="shared" si="285"/>
        <v/>
      </c>
      <c r="I858" s="1" t="str">
        <f t="shared" si="286"/>
        <v/>
      </c>
      <c r="J858" s="1" t="str">
        <f t="shared" si="287"/>
        <v/>
      </c>
      <c r="K858" s="1" t="str">
        <f t="shared" si="288"/>
        <v/>
      </c>
      <c r="L858" s="1" t="str">
        <f ca="1">IF(COUNTBLANK($AO858),IF(COUNTBLANK($D858),"",OFFSET(ChannelSetup!$E$6,0,$D858-1)),$AO858)</f>
        <v/>
      </c>
      <c r="M858" s="1" t="str">
        <f ca="1">IF(COUNTBLANK($AP858),IF(COUNTBLANK($D858),"",OFFSET(ChannelSetup!$E$7,0,$D858-1)),$AP858)</f>
        <v/>
      </c>
      <c r="N858" s="1" t="str">
        <f ca="1">IF(COUNTBLANK($D858),"",IF(COUNTBLANK($AI858),OFFSET(ChannelSetup!$E$4,0,$D858-1),$AI858))</f>
        <v/>
      </c>
      <c r="O858" s="1" t="str">
        <f t="shared" si="289"/>
        <v/>
      </c>
      <c r="Q858" s="32">
        <f t="shared" si="292"/>
        <v>6</v>
      </c>
      <c r="R858" s="32">
        <f t="shared" si="293"/>
        <v>4</v>
      </c>
      <c r="S858" s="32">
        <f t="shared" si="294"/>
        <v>4</v>
      </c>
      <c r="T858" s="32">
        <f t="shared" si="295"/>
        <v>2</v>
      </c>
      <c r="U858" s="32">
        <f t="shared" si="296"/>
        <v>2</v>
      </c>
      <c r="V858" s="32">
        <f t="shared" si="297"/>
        <v>2</v>
      </c>
      <c r="W858" s="32">
        <f t="shared" si="298"/>
        <v>2</v>
      </c>
      <c r="X858" s="32">
        <f t="shared" si="299"/>
        <v>2</v>
      </c>
      <c r="Y858" s="32">
        <f t="shared" si="300"/>
        <v>2</v>
      </c>
      <c r="Z858" s="32">
        <f t="shared" si="301"/>
        <v>2</v>
      </c>
      <c r="AA858" s="32">
        <f t="shared" si="302"/>
        <v>2</v>
      </c>
      <c r="AB858" s="32">
        <f t="shared" si="303"/>
        <v>2</v>
      </c>
      <c r="AD858" s="64"/>
      <c r="AE858" s="51"/>
      <c r="AF858" s="51"/>
      <c r="AG858" s="61"/>
      <c r="AH858" s="62"/>
      <c r="AI858" s="61"/>
      <c r="AJ858" s="62"/>
      <c r="AK858" s="61"/>
      <c r="AL858" s="62"/>
      <c r="AM858" s="60"/>
      <c r="AN858" s="60"/>
      <c r="AO858" s="60"/>
      <c r="AP858" s="60"/>
      <c r="AQ858" s="51"/>
      <c r="AT858" s="39" t="str">
        <f t="shared" si="307"/>
        <v/>
      </c>
      <c r="AU858" s="49" t="str">
        <f t="shared" si="313"/>
        <v/>
      </c>
      <c r="AV858" s="41">
        <f t="shared" ca="1" si="276"/>
        <v>256</v>
      </c>
      <c r="AW858" s="40">
        <f t="shared" ca="1" si="270"/>
        <v>1</v>
      </c>
      <c r="AX858" s="41">
        <f t="shared" ca="1" si="308"/>
        <v>0</v>
      </c>
      <c r="AY858" s="41">
        <f t="shared" ca="1" si="309"/>
        <v>0</v>
      </c>
      <c r="AZ858" s="42">
        <f t="shared" ca="1" si="310"/>
        <v>1</v>
      </c>
      <c r="BA858" s="47" t="str">
        <f t="shared" si="311"/>
        <v/>
      </c>
      <c r="BB858" s="47" t="e">
        <f t="shared" si="312"/>
        <v>#VALUE!</v>
      </c>
      <c r="BC858" s="47">
        <f t="shared" si="277"/>
        <v>0</v>
      </c>
      <c r="BD858" s="47">
        <f t="shared" si="278"/>
        <v>0</v>
      </c>
      <c r="BE858" s="47" t="e">
        <f t="shared" si="279"/>
        <v>#VALUE!</v>
      </c>
      <c r="BF858" s="47" t="e">
        <f t="shared" si="280"/>
        <v>#VALUE!</v>
      </c>
      <c r="BG858" s="47" t="e">
        <f t="shared" si="281"/>
        <v>#VALUE!</v>
      </c>
      <c r="BH858" s="47" t="e">
        <f>MATCH($BA858,NoteCommaRef!$B$4:$B$10,0)</f>
        <v>#N/A</v>
      </c>
      <c r="BI858" s="47">
        <f>MATCH($BK858,NoteCommaRef!$H$4:$H$1000,0)</f>
        <v>11</v>
      </c>
      <c r="BJ858" s="47">
        <f>MATCH($BL858,NoteCommaRef!$H$4:$H$1000,0)</f>
        <v>11</v>
      </c>
      <c r="BK858" s="47">
        <f t="shared" si="271"/>
        <v>1</v>
      </c>
      <c r="BL858" s="47">
        <f t="shared" si="272"/>
        <v>1</v>
      </c>
      <c r="BM858" s="48">
        <f ca="1">IF(ISNA($BH858),1,OFFSET(NoteCommaRef!$E$3,$BH858,0))</f>
        <v>1</v>
      </c>
      <c r="BN858" s="48">
        <f t="shared" si="273"/>
        <v>1</v>
      </c>
      <c r="BO858" s="48">
        <f t="shared" si="274"/>
        <v>1</v>
      </c>
      <c r="BP858" s="48">
        <f t="shared" si="275"/>
        <v>1</v>
      </c>
      <c r="BQ858" s="48">
        <f ca="1">IF(ISNA($BI858),1,OFFSET(NoteCommaRef!$K$3,$BI858,0))</f>
        <v>1</v>
      </c>
      <c r="BR858" s="48">
        <f ca="1">IF(ISNA($BJ858),1,OFFSET(NoteCommaRef!$K$3,$BJ858,0))</f>
        <v>1</v>
      </c>
    </row>
    <row r="859" spans="3:70" x14ac:dyDescent="0.2">
      <c r="C859" s="1" t="str">
        <f t="shared" si="290"/>
        <v/>
      </c>
      <c r="D859" s="1" t="str">
        <f t="shared" si="291"/>
        <v/>
      </c>
      <c r="E859" s="1" t="str">
        <f t="shared" si="282"/>
        <v/>
      </c>
      <c r="F859" s="32" t="str">
        <f t="shared" si="283"/>
        <v/>
      </c>
      <c r="G859" s="1" t="str">
        <f t="shared" si="284"/>
        <v/>
      </c>
      <c r="H859" s="1" t="str">
        <f t="shared" si="285"/>
        <v/>
      </c>
      <c r="I859" s="1" t="str">
        <f t="shared" si="286"/>
        <v/>
      </c>
      <c r="J859" s="1" t="str">
        <f t="shared" si="287"/>
        <v/>
      </c>
      <c r="K859" s="1" t="str">
        <f t="shared" si="288"/>
        <v/>
      </c>
      <c r="L859" s="1" t="str">
        <f ca="1">IF(COUNTBLANK($AO859),IF(COUNTBLANK($D859),"",OFFSET(ChannelSetup!$E$6,0,$D859-1)),$AO859)</f>
        <v/>
      </c>
      <c r="M859" s="1" t="str">
        <f ca="1">IF(COUNTBLANK($AP859),IF(COUNTBLANK($D859),"",OFFSET(ChannelSetup!$E$7,0,$D859-1)),$AP859)</f>
        <v/>
      </c>
      <c r="N859" s="1" t="str">
        <f ca="1">IF(COUNTBLANK($D859),"",IF(COUNTBLANK($AI859),OFFSET(ChannelSetup!$E$4,0,$D859-1),$AI859))</f>
        <v/>
      </c>
      <c r="O859" s="1" t="str">
        <f t="shared" si="289"/>
        <v/>
      </c>
      <c r="Q859" s="32">
        <f t="shared" si="292"/>
        <v>6</v>
      </c>
      <c r="R859" s="32">
        <f t="shared" si="293"/>
        <v>4</v>
      </c>
      <c r="S859" s="32">
        <f t="shared" si="294"/>
        <v>4</v>
      </c>
      <c r="T859" s="32">
        <f t="shared" si="295"/>
        <v>2</v>
      </c>
      <c r="U859" s="32">
        <f t="shared" si="296"/>
        <v>2</v>
      </c>
      <c r="V859" s="32">
        <f t="shared" si="297"/>
        <v>2</v>
      </c>
      <c r="W859" s="32">
        <f t="shared" si="298"/>
        <v>2</v>
      </c>
      <c r="X859" s="32">
        <f t="shared" si="299"/>
        <v>2</v>
      </c>
      <c r="Y859" s="32">
        <f t="shared" si="300"/>
        <v>2</v>
      </c>
      <c r="Z859" s="32">
        <f t="shared" si="301"/>
        <v>2</v>
      </c>
      <c r="AA859" s="32">
        <f t="shared" si="302"/>
        <v>2</v>
      </c>
      <c r="AB859" s="32">
        <f t="shared" si="303"/>
        <v>2</v>
      </c>
      <c r="AD859" s="64"/>
      <c r="AE859" s="51"/>
      <c r="AF859" s="51"/>
      <c r="AG859" s="61"/>
      <c r="AH859" s="62"/>
      <c r="AI859" s="61"/>
      <c r="AJ859" s="62"/>
      <c r="AK859" s="61"/>
      <c r="AL859" s="62"/>
      <c r="AM859" s="60"/>
      <c r="AN859" s="60"/>
      <c r="AO859" s="60"/>
      <c r="AP859" s="60"/>
      <c r="AQ859" s="51"/>
      <c r="AT859" s="39" t="str">
        <f t="shared" si="307"/>
        <v/>
      </c>
      <c r="AU859" s="49" t="str">
        <f t="shared" si="313"/>
        <v/>
      </c>
      <c r="AV859" s="41">
        <f t="shared" ca="1" si="276"/>
        <v>256</v>
      </c>
      <c r="AW859" s="40">
        <f t="shared" ca="1" si="270"/>
        <v>1</v>
      </c>
      <c r="AX859" s="41">
        <f t="shared" ca="1" si="308"/>
        <v>0</v>
      </c>
      <c r="AY859" s="41">
        <f t="shared" ca="1" si="309"/>
        <v>0</v>
      </c>
      <c r="AZ859" s="42">
        <f t="shared" ca="1" si="310"/>
        <v>1</v>
      </c>
      <c r="BA859" s="47" t="str">
        <f t="shared" si="311"/>
        <v/>
      </c>
      <c r="BB859" s="47" t="e">
        <f t="shared" si="312"/>
        <v>#VALUE!</v>
      </c>
      <c r="BC859" s="47">
        <f t="shared" si="277"/>
        <v>0</v>
      </c>
      <c r="BD859" s="47">
        <f t="shared" si="278"/>
        <v>0</v>
      </c>
      <c r="BE859" s="47" t="e">
        <f t="shared" si="279"/>
        <v>#VALUE!</v>
      </c>
      <c r="BF859" s="47" t="e">
        <f t="shared" si="280"/>
        <v>#VALUE!</v>
      </c>
      <c r="BG859" s="47" t="e">
        <f t="shared" si="281"/>
        <v>#VALUE!</v>
      </c>
      <c r="BH859" s="47" t="e">
        <f>MATCH($BA859,NoteCommaRef!$B$4:$B$10,0)</f>
        <v>#N/A</v>
      </c>
      <c r="BI859" s="47">
        <f>MATCH($BK859,NoteCommaRef!$H$4:$H$1000,0)</f>
        <v>11</v>
      </c>
      <c r="BJ859" s="47">
        <f>MATCH($BL859,NoteCommaRef!$H$4:$H$1000,0)</f>
        <v>11</v>
      </c>
      <c r="BK859" s="47">
        <f t="shared" si="271"/>
        <v>1</v>
      </c>
      <c r="BL859" s="47">
        <f t="shared" si="272"/>
        <v>1</v>
      </c>
      <c r="BM859" s="48">
        <f ca="1">IF(ISNA($BH859),1,OFFSET(NoteCommaRef!$E$3,$BH859,0))</f>
        <v>1</v>
      </c>
      <c r="BN859" s="48">
        <f t="shared" si="273"/>
        <v>1</v>
      </c>
      <c r="BO859" s="48">
        <f t="shared" si="274"/>
        <v>1</v>
      </c>
      <c r="BP859" s="48">
        <f t="shared" si="275"/>
        <v>1</v>
      </c>
      <c r="BQ859" s="48">
        <f ca="1">IF(ISNA($BI859),1,OFFSET(NoteCommaRef!$K$3,$BI859,0))</f>
        <v>1</v>
      </c>
      <c r="BR859" s="48">
        <f ca="1">IF(ISNA($BJ859),1,OFFSET(NoteCommaRef!$K$3,$BJ859,0))</f>
        <v>1</v>
      </c>
    </row>
    <row r="860" spans="3:70" x14ac:dyDescent="0.2">
      <c r="C860" s="1" t="str">
        <f t="shared" si="290"/>
        <v/>
      </c>
      <c r="D860" s="1" t="str">
        <f t="shared" si="291"/>
        <v/>
      </c>
      <c r="E860" s="1" t="str">
        <f t="shared" si="282"/>
        <v/>
      </c>
      <c r="F860" s="32" t="str">
        <f t="shared" si="283"/>
        <v/>
      </c>
      <c r="G860" s="1" t="str">
        <f t="shared" si="284"/>
        <v/>
      </c>
      <c r="H860" s="1" t="str">
        <f t="shared" si="285"/>
        <v/>
      </c>
      <c r="I860" s="1" t="str">
        <f t="shared" si="286"/>
        <v/>
      </c>
      <c r="J860" s="1" t="str">
        <f t="shared" si="287"/>
        <v/>
      </c>
      <c r="K860" s="1" t="str">
        <f t="shared" si="288"/>
        <v/>
      </c>
      <c r="L860" s="1" t="str">
        <f ca="1">IF(COUNTBLANK($AO860),IF(COUNTBLANK($D860),"",OFFSET(ChannelSetup!$E$6,0,$D860-1)),$AO860)</f>
        <v/>
      </c>
      <c r="M860" s="1" t="str">
        <f ca="1">IF(COUNTBLANK($AP860),IF(COUNTBLANK($D860),"",OFFSET(ChannelSetup!$E$7,0,$D860-1)),$AP860)</f>
        <v/>
      </c>
      <c r="N860" s="1" t="str">
        <f ca="1">IF(COUNTBLANK($D860),"",IF(COUNTBLANK($AI860),OFFSET(ChannelSetup!$E$4,0,$D860-1),$AI860))</f>
        <v/>
      </c>
      <c r="O860" s="1" t="str">
        <f t="shared" si="289"/>
        <v/>
      </c>
      <c r="Q860" s="32">
        <f t="shared" si="292"/>
        <v>6</v>
      </c>
      <c r="R860" s="32">
        <f t="shared" si="293"/>
        <v>4</v>
      </c>
      <c r="S860" s="32">
        <f t="shared" si="294"/>
        <v>4</v>
      </c>
      <c r="T860" s="32">
        <f t="shared" si="295"/>
        <v>2</v>
      </c>
      <c r="U860" s="32">
        <f t="shared" si="296"/>
        <v>2</v>
      </c>
      <c r="V860" s="32">
        <f t="shared" si="297"/>
        <v>2</v>
      </c>
      <c r="W860" s="32">
        <f t="shared" si="298"/>
        <v>2</v>
      </c>
      <c r="X860" s="32">
        <f t="shared" si="299"/>
        <v>2</v>
      </c>
      <c r="Y860" s="32">
        <f t="shared" si="300"/>
        <v>2</v>
      </c>
      <c r="Z860" s="32">
        <f t="shared" si="301"/>
        <v>2</v>
      </c>
      <c r="AA860" s="32">
        <f t="shared" si="302"/>
        <v>2</v>
      </c>
      <c r="AB860" s="32">
        <f t="shared" si="303"/>
        <v>2</v>
      </c>
      <c r="AD860" s="64"/>
      <c r="AE860" s="51"/>
      <c r="AF860" s="51"/>
      <c r="AG860" s="61"/>
      <c r="AH860" s="62"/>
      <c r="AI860" s="61"/>
      <c r="AJ860" s="62"/>
      <c r="AK860" s="61"/>
      <c r="AL860" s="62"/>
      <c r="AM860" s="60"/>
      <c r="AN860" s="60"/>
      <c r="AO860" s="60"/>
      <c r="AP860" s="60"/>
      <c r="AQ860" s="51"/>
      <c r="AT860" s="39" t="str">
        <f t="shared" si="307"/>
        <v/>
      </c>
      <c r="AU860" s="49" t="str">
        <f t="shared" si="313"/>
        <v/>
      </c>
      <c r="AV860" s="41">
        <f t="shared" ca="1" si="276"/>
        <v>256</v>
      </c>
      <c r="AW860" s="40">
        <f t="shared" ca="1" si="270"/>
        <v>1</v>
      </c>
      <c r="AX860" s="41">
        <f t="shared" ca="1" si="308"/>
        <v>0</v>
      </c>
      <c r="AY860" s="41">
        <f t="shared" ca="1" si="309"/>
        <v>0</v>
      </c>
      <c r="AZ860" s="42">
        <f t="shared" ca="1" si="310"/>
        <v>1</v>
      </c>
      <c r="BA860" s="47" t="str">
        <f t="shared" si="311"/>
        <v/>
      </c>
      <c r="BB860" s="47" t="e">
        <f t="shared" si="312"/>
        <v>#VALUE!</v>
      </c>
      <c r="BC860" s="47">
        <f t="shared" si="277"/>
        <v>0</v>
      </c>
      <c r="BD860" s="47">
        <f t="shared" si="278"/>
        <v>0</v>
      </c>
      <c r="BE860" s="47" t="e">
        <f t="shared" si="279"/>
        <v>#VALUE!</v>
      </c>
      <c r="BF860" s="47" t="e">
        <f t="shared" si="280"/>
        <v>#VALUE!</v>
      </c>
      <c r="BG860" s="47" t="e">
        <f t="shared" si="281"/>
        <v>#VALUE!</v>
      </c>
      <c r="BH860" s="47" t="e">
        <f>MATCH($BA860,NoteCommaRef!$B$4:$B$10,0)</f>
        <v>#N/A</v>
      </c>
      <c r="BI860" s="47">
        <f>MATCH($BK860,NoteCommaRef!$H$4:$H$1000,0)</f>
        <v>11</v>
      </c>
      <c r="BJ860" s="47">
        <f>MATCH($BL860,NoteCommaRef!$H$4:$H$1000,0)</f>
        <v>11</v>
      </c>
      <c r="BK860" s="47">
        <f t="shared" si="271"/>
        <v>1</v>
      </c>
      <c r="BL860" s="47">
        <f t="shared" si="272"/>
        <v>1</v>
      </c>
      <c r="BM860" s="48">
        <f ca="1">IF(ISNA($BH860),1,OFFSET(NoteCommaRef!$E$3,$BH860,0))</f>
        <v>1</v>
      </c>
      <c r="BN860" s="48">
        <f t="shared" si="273"/>
        <v>1</v>
      </c>
      <c r="BO860" s="48">
        <f t="shared" si="274"/>
        <v>1</v>
      </c>
      <c r="BP860" s="48">
        <f t="shared" si="275"/>
        <v>1</v>
      </c>
      <c r="BQ860" s="48">
        <f ca="1">IF(ISNA($BI860),1,OFFSET(NoteCommaRef!$K$3,$BI860,0))</f>
        <v>1</v>
      </c>
      <c r="BR860" s="48">
        <f ca="1">IF(ISNA($BJ860),1,OFFSET(NoteCommaRef!$K$3,$BJ860,0))</f>
        <v>1</v>
      </c>
    </row>
    <row r="861" spans="3:70" x14ac:dyDescent="0.2">
      <c r="C861" s="1" t="str">
        <f t="shared" si="290"/>
        <v/>
      </c>
      <c r="D861" s="1" t="str">
        <f t="shared" si="291"/>
        <v/>
      </c>
      <c r="E861" s="1" t="str">
        <f t="shared" si="282"/>
        <v/>
      </c>
      <c r="F861" s="32" t="str">
        <f t="shared" si="283"/>
        <v/>
      </c>
      <c r="G861" s="1" t="str">
        <f t="shared" si="284"/>
        <v/>
      </c>
      <c r="H861" s="1" t="str">
        <f t="shared" si="285"/>
        <v/>
      </c>
      <c r="I861" s="1" t="str">
        <f t="shared" si="286"/>
        <v/>
      </c>
      <c r="J861" s="1" t="str">
        <f t="shared" si="287"/>
        <v/>
      </c>
      <c r="K861" s="1" t="str">
        <f t="shared" si="288"/>
        <v/>
      </c>
      <c r="L861" s="1" t="str">
        <f ca="1">IF(COUNTBLANK($AO861),IF(COUNTBLANK($D861),"",OFFSET(ChannelSetup!$E$6,0,$D861-1)),$AO861)</f>
        <v/>
      </c>
      <c r="M861" s="1" t="str">
        <f ca="1">IF(COUNTBLANK($AP861),IF(COUNTBLANK($D861),"",OFFSET(ChannelSetup!$E$7,0,$D861-1)),$AP861)</f>
        <v/>
      </c>
      <c r="N861" s="1" t="str">
        <f ca="1">IF(COUNTBLANK($D861),"",IF(COUNTBLANK($AI861),OFFSET(ChannelSetup!$E$4,0,$D861-1),$AI861))</f>
        <v/>
      </c>
      <c r="O861" s="1" t="str">
        <f t="shared" si="289"/>
        <v/>
      </c>
      <c r="Q861" s="32">
        <f t="shared" si="292"/>
        <v>6</v>
      </c>
      <c r="R861" s="32">
        <f t="shared" si="293"/>
        <v>4</v>
      </c>
      <c r="S861" s="32">
        <f t="shared" si="294"/>
        <v>4</v>
      </c>
      <c r="T861" s="32">
        <f t="shared" si="295"/>
        <v>2</v>
      </c>
      <c r="U861" s="32">
        <f t="shared" si="296"/>
        <v>2</v>
      </c>
      <c r="V861" s="32">
        <f t="shared" si="297"/>
        <v>2</v>
      </c>
      <c r="W861" s="32">
        <f t="shared" si="298"/>
        <v>2</v>
      </c>
      <c r="X861" s="32">
        <f t="shared" si="299"/>
        <v>2</v>
      </c>
      <c r="Y861" s="32">
        <f t="shared" si="300"/>
        <v>2</v>
      </c>
      <c r="Z861" s="32">
        <f t="shared" si="301"/>
        <v>2</v>
      </c>
      <c r="AA861" s="32">
        <f t="shared" si="302"/>
        <v>2</v>
      </c>
      <c r="AB861" s="32">
        <f t="shared" si="303"/>
        <v>2</v>
      </c>
      <c r="AD861" s="64"/>
      <c r="AE861" s="51"/>
      <c r="AF861" s="51"/>
      <c r="AG861" s="61"/>
      <c r="AH861" s="62"/>
      <c r="AI861" s="61"/>
      <c r="AJ861" s="62"/>
      <c r="AK861" s="61"/>
      <c r="AL861" s="62"/>
      <c r="AM861" s="60"/>
      <c r="AN861" s="60"/>
      <c r="AO861" s="60"/>
      <c r="AP861" s="60"/>
      <c r="AQ861" s="51"/>
      <c r="AT861" s="39" t="str">
        <f t="shared" si="307"/>
        <v/>
      </c>
      <c r="AU861" s="49" t="str">
        <f t="shared" si="313"/>
        <v/>
      </c>
      <c r="AV861" s="41">
        <f t="shared" ca="1" si="276"/>
        <v>256</v>
      </c>
      <c r="AW861" s="40">
        <f t="shared" ca="1" si="270"/>
        <v>1</v>
      </c>
      <c r="AX861" s="41">
        <f t="shared" ca="1" si="308"/>
        <v>0</v>
      </c>
      <c r="AY861" s="41">
        <f t="shared" ca="1" si="309"/>
        <v>0</v>
      </c>
      <c r="AZ861" s="42">
        <f t="shared" ca="1" si="310"/>
        <v>1</v>
      </c>
      <c r="BA861" s="47" t="str">
        <f t="shared" si="311"/>
        <v/>
      </c>
      <c r="BB861" s="47" t="e">
        <f t="shared" si="312"/>
        <v>#VALUE!</v>
      </c>
      <c r="BC861" s="47">
        <f t="shared" si="277"/>
        <v>0</v>
      </c>
      <c r="BD861" s="47">
        <f t="shared" si="278"/>
        <v>0</v>
      </c>
      <c r="BE861" s="47" t="e">
        <f t="shared" si="279"/>
        <v>#VALUE!</v>
      </c>
      <c r="BF861" s="47" t="e">
        <f t="shared" si="280"/>
        <v>#VALUE!</v>
      </c>
      <c r="BG861" s="47" t="e">
        <f t="shared" si="281"/>
        <v>#VALUE!</v>
      </c>
      <c r="BH861" s="47" t="e">
        <f>MATCH($BA861,NoteCommaRef!$B$4:$B$10,0)</f>
        <v>#N/A</v>
      </c>
      <c r="BI861" s="47">
        <f>MATCH($BK861,NoteCommaRef!$H$4:$H$1000,0)</f>
        <v>11</v>
      </c>
      <c r="BJ861" s="47">
        <f>MATCH($BL861,NoteCommaRef!$H$4:$H$1000,0)</f>
        <v>11</v>
      </c>
      <c r="BK861" s="47">
        <f t="shared" si="271"/>
        <v>1</v>
      </c>
      <c r="BL861" s="47">
        <f t="shared" si="272"/>
        <v>1</v>
      </c>
      <c r="BM861" s="48">
        <f ca="1">IF(ISNA($BH861),1,OFFSET(NoteCommaRef!$E$3,$BH861,0))</f>
        <v>1</v>
      </c>
      <c r="BN861" s="48">
        <f t="shared" si="273"/>
        <v>1</v>
      </c>
      <c r="BO861" s="48">
        <f t="shared" si="274"/>
        <v>1</v>
      </c>
      <c r="BP861" s="48">
        <f t="shared" si="275"/>
        <v>1</v>
      </c>
      <c r="BQ861" s="48">
        <f ca="1">IF(ISNA($BI861),1,OFFSET(NoteCommaRef!$K$3,$BI861,0))</f>
        <v>1</v>
      </c>
      <c r="BR861" s="48">
        <f ca="1">IF(ISNA($BJ861),1,OFFSET(NoteCommaRef!$K$3,$BJ861,0))</f>
        <v>1</v>
      </c>
    </row>
    <row r="862" spans="3:70" x14ac:dyDescent="0.2">
      <c r="C862" s="1" t="str">
        <f t="shared" si="290"/>
        <v/>
      </c>
      <c r="D862" s="1" t="str">
        <f t="shared" si="291"/>
        <v/>
      </c>
      <c r="E862" s="1" t="str">
        <f t="shared" si="282"/>
        <v/>
      </c>
      <c r="F862" s="32" t="str">
        <f t="shared" si="283"/>
        <v/>
      </c>
      <c r="G862" s="1" t="str">
        <f t="shared" si="284"/>
        <v/>
      </c>
      <c r="H862" s="1" t="str">
        <f t="shared" si="285"/>
        <v/>
      </c>
      <c r="I862" s="1" t="str">
        <f t="shared" si="286"/>
        <v/>
      </c>
      <c r="J862" s="1" t="str">
        <f t="shared" si="287"/>
        <v/>
      </c>
      <c r="K862" s="1" t="str">
        <f t="shared" si="288"/>
        <v/>
      </c>
      <c r="L862" s="1" t="str">
        <f ca="1">IF(COUNTBLANK($AO862),IF(COUNTBLANK($D862),"",OFFSET(ChannelSetup!$E$6,0,$D862-1)),$AO862)</f>
        <v/>
      </c>
      <c r="M862" s="1" t="str">
        <f ca="1">IF(COUNTBLANK($AP862),IF(COUNTBLANK($D862),"",OFFSET(ChannelSetup!$E$7,0,$D862-1)),$AP862)</f>
        <v/>
      </c>
      <c r="N862" s="1" t="str">
        <f ca="1">IF(COUNTBLANK($D862),"",IF(COUNTBLANK($AI862),OFFSET(ChannelSetup!$E$4,0,$D862-1),$AI862))</f>
        <v/>
      </c>
      <c r="O862" s="1" t="str">
        <f t="shared" si="289"/>
        <v/>
      </c>
      <c r="Q862" s="32">
        <f t="shared" si="292"/>
        <v>6</v>
      </c>
      <c r="R862" s="32">
        <f t="shared" si="293"/>
        <v>4</v>
      </c>
      <c r="S862" s="32">
        <f t="shared" si="294"/>
        <v>4</v>
      </c>
      <c r="T862" s="32">
        <f t="shared" si="295"/>
        <v>2</v>
      </c>
      <c r="U862" s="32">
        <f t="shared" si="296"/>
        <v>2</v>
      </c>
      <c r="V862" s="32">
        <f t="shared" si="297"/>
        <v>2</v>
      </c>
      <c r="W862" s="32">
        <f t="shared" si="298"/>
        <v>2</v>
      </c>
      <c r="X862" s="32">
        <f t="shared" si="299"/>
        <v>2</v>
      </c>
      <c r="Y862" s="32">
        <f t="shared" si="300"/>
        <v>2</v>
      </c>
      <c r="Z862" s="32">
        <f t="shared" si="301"/>
        <v>2</v>
      </c>
      <c r="AA862" s="32">
        <f t="shared" si="302"/>
        <v>2</v>
      </c>
      <c r="AB862" s="32">
        <f t="shared" si="303"/>
        <v>2</v>
      </c>
      <c r="AD862" s="64"/>
      <c r="AE862" s="51"/>
      <c r="AF862" s="51"/>
      <c r="AG862" s="61"/>
      <c r="AH862" s="62"/>
      <c r="AI862" s="61"/>
      <c r="AJ862" s="62"/>
      <c r="AK862" s="61"/>
      <c r="AL862" s="62"/>
      <c r="AM862" s="60"/>
      <c r="AN862" s="60"/>
      <c r="AO862" s="60"/>
      <c r="AP862" s="60"/>
      <c r="AQ862" s="51"/>
      <c r="AT862" s="39" t="str">
        <f t="shared" si="307"/>
        <v/>
      </c>
      <c r="AU862" s="49" t="str">
        <f t="shared" si="313"/>
        <v/>
      </c>
      <c r="AV862" s="41">
        <f t="shared" ca="1" si="276"/>
        <v>256</v>
      </c>
      <c r="AW862" s="40">
        <f t="shared" ca="1" si="270"/>
        <v>1</v>
      </c>
      <c r="AX862" s="41">
        <f t="shared" ca="1" si="308"/>
        <v>0</v>
      </c>
      <c r="AY862" s="41">
        <f t="shared" ca="1" si="309"/>
        <v>0</v>
      </c>
      <c r="AZ862" s="42">
        <f t="shared" ca="1" si="310"/>
        <v>1</v>
      </c>
      <c r="BA862" s="47" t="str">
        <f t="shared" si="311"/>
        <v/>
      </c>
      <c r="BB862" s="47" t="e">
        <f t="shared" si="312"/>
        <v>#VALUE!</v>
      </c>
      <c r="BC862" s="47">
        <f t="shared" si="277"/>
        <v>0</v>
      </c>
      <c r="BD862" s="47">
        <f t="shared" si="278"/>
        <v>0</v>
      </c>
      <c r="BE862" s="47" t="e">
        <f t="shared" si="279"/>
        <v>#VALUE!</v>
      </c>
      <c r="BF862" s="47" t="e">
        <f t="shared" si="280"/>
        <v>#VALUE!</v>
      </c>
      <c r="BG862" s="47" t="e">
        <f t="shared" si="281"/>
        <v>#VALUE!</v>
      </c>
      <c r="BH862" s="47" t="e">
        <f>MATCH($BA862,NoteCommaRef!$B$4:$B$10,0)</f>
        <v>#N/A</v>
      </c>
      <c r="BI862" s="47">
        <f>MATCH($BK862,NoteCommaRef!$H$4:$H$1000,0)</f>
        <v>11</v>
      </c>
      <c r="BJ862" s="47">
        <f>MATCH($BL862,NoteCommaRef!$H$4:$H$1000,0)</f>
        <v>11</v>
      </c>
      <c r="BK862" s="47">
        <f t="shared" si="271"/>
        <v>1</v>
      </c>
      <c r="BL862" s="47">
        <f t="shared" si="272"/>
        <v>1</v>
      </c>
      <c r="BM862" s="48">
        <f ca="1">IF(ISNA($BH862),1,OFFSET(NoteCommaRef!$E$3,$BH862,0))</f>
        <v>1</v>
      </c>
      <c r="BN862" s="48">
        <f t="shared" si="273"/>
        <v>1</v>
      </c>
      <c r="BO862" s="48">
        <f t="shared" si="274"/>
        <v>1</v>
      </c>
      <c r="BP862" s="48">
        <f t="shared" si="275"/>
        <v>1</v>
      </c>
      <c r="BQ862" s="48">
        <f ca="1">IF(ISNA($BI862),1,OFFSET(NoteCommaRef!$K$3,$BI862,0))</f>
        <v>1</v>
      </c>
      <c r="BR862" s="48">
        <f ca="1">IF(ISNA($BJ862),1,OFFSET(NoteCommaRef!$K$3,$BJ862,0))</f>
        <v>1</v>
      </c>
    </row>
    <row r="863" spans="3:70" x14ac:dyDescent="0.2">
      <c r="C863" s="1" t="str">
        <f t="shared" si="290"/>
        <v/>
      </c>
      <c r="D863" s="1" t="str">
        <f t="shared" si="291"/>
        <v/>
      </c>
      <c r="E863" s="1" t="str">
        <f t="shared" si="282"/>
        <v/>
      </c>
      <c r="F863" s="32" t="str">
        <f t="shared" si="283"/>
        <v/>
      </c>
      <c r="G863" s="1" t="str">
        <f t="shared" si="284"/>
        <v/>
      </c>
      <c r="H863" s="1" t="str">
        <f t="shared" si="285"/>
        <v/>
      </c>
      <c r="I863" s="1" t="str">
        <f t="shared" si="286"/>
        <v/>
      </c>
      <c r="J863" s="1" t="str">
        <f t="shared" si="287"/>
        <v/>
      </c>
      <c r="K863" s="1" t="str">
        <f t="shared" si="288"/>
        <v/>
      </c>
      <c r="L863" s="1" t="str">
        <f ca="1">IF(COUNTBLANK($AO863),IF(COUNTBLANK($D863),"",OFFSET(ChannelSetup!$E$6,0,$D863-1)),$AO863)</f>
        <v/>
      </c>
      <c r="M863" s="1" t="str">
        <f ca="1">IF(COUNTBLANK($AP863),IF(COUNTBLANK($D863),"",OFFSET(ChannelSetup!$E$7,0,$D863-1)),$AP863)</f>
        <v/>
      </c>
      <c r="N863" s="1" t="str">
        <f ca="1">IF(COUNTBLANK($D863),"",IF(COUNTBLANK($AI863),OFFSET(ChannelSetup!$E$4,0,$D863-1),$AI863))</f>
        <v/>
      </c>
      <c r="O863" s="1" t="str">
        <f t="shared" si="289"/>
        <v/>
      </c>
      <c r="Q863" s="32">
        <f t="shared" si="292"/>
        <v>6</v>
      </c>
      <c r="R863" s="32">
        <f t="shared" si="293"/>
        <v>4</v>
      </c>
      <c r="S863" s="32">
        <f t="shared" si="294"/>
        <v>4</v>
      </c>
      <c r="T863" s="32">
        <f t="shared" si="295"/>
        <v>2</v>
      </c>
      <c r="U863" s="32">
        <f t="shared" si="296"/>
        <v>2</v>
      </c>
      <c r="V863" s="32">
        <f t="shared" si="297"/>
        <v>2</v>
      </c>
      <c r="W863" s="32">
        <f t="shared" si="298"/>
        <v>2</v>
      </c>
      <c r="X863" s="32">
        <f t="shared" si="299"/>
        <v>2</v>
      </c>
      <c r="Y863" s="32">
        <f t="shared" si="300"/>
        <v>2</v>
      </c>
      <c r="Z863" s="32">
        <f t="shared" si="301"/>
        <v>2</v>
      </c>
      <c r="AA863" s="32">
        <f t="shared" si="302"/>
        <v>2</v>
      </c>
      <c r="AB863" s="32">
        <f t="shared" si="303"/>
        <v>2</v>
      </c>
      <c r="AD863" s="64"/>
      <c r="AE863" s="51"/>
      <c r="AF863" s="51"/>
      <c r="AG863" s="61"/>
      <c r="AH863" s="62"/>
      <c r="AI863" s="61"/>
      <c r="AJ863" s="62"/>
      <c r="AK863" s="61"/>
      <c r="AL863" s="62"/>
      <c r="AM863" s="60"/>
      <c r="AN863" s="60"/>
      <c r="AO863" s="60"/>
      <c r="AP863" s="60"/>
      <c r="AQ863" s="51"/>
      <c r="AT863" s="39" t="str">
        <f t="shared" si="307"/>
        <v/>
      </c>
      <c r="AU863" s="49" t="str">
        <f t="shared" si="313"/>
        <v/>
      </c>
      <c r="AV863" s="41">
        <f t="shared" ca="1" si="276"/>
        <v>256</v>
      </c>
      <c r="AW863" s="40">
        <f t="shared" ca="1" si="270"/>
        <v>1</v>
      </c>
      <c r="AX863" s="41">
        <f t="shared" ca="1" si="308"/>
        <v>0</v>
      </c>
      <c r="AY863" s="41">
        <f t="shared" ca="1" si="309"/>
        <v>0</v>
      </c>
      <c r="AZ863" s="42">
        <f t="shared" ca="1" si="310"/>
        <v>1</v>
      </c>
      <c r="BA863" s="47" t="str">
        <f t="shared" si="311"/>
        <v/>
      </c>
      <c r="BB863" s="47" t="e">
        <f t="shared" si="312"/>
        <v>#VALUE!</v>
      </c>
      <c r="BC863" s="47">
        <f t="shared" si="277"/>
        <v>0</v>
      </c>
      <c r="BD863" s="47">
        <f t="shared" si="278"/>
        <v>0</v>
      </c>
      <c r="BE863" s="47" t="e">
        <f t="shared" si="279"/>
        <v>#VALUE!</v>
      </c>
      <c r="BF863" s="47" t="e">
        <f t="shared" si="280"/>
        <v>#VALUE!</v>
      </c>
      <c r="BG863" s="47" t="e">
        <f t="shared" si="281"/>
        <v>#VALUE!</v>
      </c>
      <c r="BH863" s="47" t="e">
        <f>MATCH($BA863,NoteCommaRef!$B$4:$B$10,0)</f>
        <v>#N/A</v>
      </c>
      <c r="BI863" s="47">
        <f>MATCH($BK863,NoteCommaRef!$H$4:$H$1000,0)</f>
        <v>11</v>
      </c>
      <c r="BJ863" s="47">
        <f>MATCH($BL863,NoteCommaRef!$H$4:$H$1000,0)</f>
        <v>11</v>
      </c>
      <c r="BK863" s="47">
        <f t="shared" si="271"/>
        <v>1</v>
      </c>
      <c r="BL863" s="47">
        <f t="shared" si="272"/>
        <v>1</v>
      </c>
      <c r="BM863" s="48">
        <f ca="1">IF(ISNA($BH863),1,OFFSET(NoteCommaRef!$E$3,$BH863,0))</f>
        <v>1</v>
      </c>
      <c r="BN863" s="48">
        <f t="shared" si="273"/>
        <v>1</v>
      </c>
      <c r="BO863" s="48">
        <f t="shared" si="274"/>
        <v>1</v>
      </c>
      <c r="BP863" s="48">
        <f t="shared" si="275"/>
        <v>1</v>
      </c>
      <c r="BQ863" s="48">
        <f ca="1">IF(ISNA($BI863),1,OFFSET(NoteCommaRef!$K$3,$BI863,0))</f>
        <v>1</v>
      </c>
      <c r="BR863" s="48">
        <f ca="1">IF(ISNA($BJ863),1,OFFSET(NoteCommaRef!$K$3,$BJ863,0))</f>
        <v>1</v>
      </c>
    </row>
    <row r="864" spans="3:70" x14ac:dyDescent="0.2">
      <c r="C864" s="1" t="str">
        <f t="shared" si="290"/>
        <v/>
      </c>
      <c r="D864" s="1" t="str">
        <f t="shared" si="291"/>
        <v/>
      </c>
      <c r="E864" s="1" t="str">
        <f t="shared" si="282"/>
        <v/>
      </c>
      <c r="F864" s="32" t="str">
        <f t="shared" si="283"/>
        <v/>
      </c>
      <c r="G864" s="1" t="str">
        <f t="shared" si="284"/>
        <v/>
      </c>
      <c r="H864" s="1" t="str">
        <f t="shared" si="285"/>
        <v/>
      </c>
      <c r="I864" s="1" t="str">
        <f t="shared" si="286"/>
        <v/>
      </c>
      <c r="J864" s="1" t="str">
        <f t="shared" si="287"/>
        <v/>
      </c>
      <c r="K864" s="1" t="str">
        <f t="shared" si="288"/>
        <v/>
      </c>
      <c r="L864" s="1" t="str">
        <f ca="1">IF(COUNTBLANK($AO864),IF(COUNTBLANK($D864),"",OFFSET(ChannelSetup!$E$6,0,$D864-1)),$AO864)</f>
        <v/>
      </c>
      <c r="M864" s="1" t="str">
        <f ca="1">IF(COUNTBLANK($AP864),IF(COUNTBLANK($D864),"",OFFSET(ChannelSetup!$E$7,0,$D864-1)),$AP864)</f>
        <v/>
      </c>
      <c r="N864" s="1" t="str">
        <f ca="1">IF(COUNTBLANK($D864),"",IF(COUNTBLANK($AI864),OFFSET(ChannelSetup!$E$4,0,$D864-1),$AI864))</f>
        <v/>
      </c>
      <c r="O864" s="1" t="str">
        <f t="shared" si="289"/>
        <v/>
      </c>
      <c r="Q864" s="32">
        <f t="shared" si="292"/>
        <v>6</v>
      </c>
      <c r="R864" s="32">
        <f t="shared" si="293"/>
        <v>4</v>
      </c>
      <c r="S864" s="32">
        <f t="shared" si="294"/>
        <v>4</v>
      </c>
      <c r="T864" s="32">
        <f t="shared" si="295"/>
        <v>2</v>
      </c>
      <c r="U864" s="32">
        <f t="shared" si="296"/>
        <v>2</v>
      </c>
      <c r="V864" s="32">
        <f t="shared" si="297"/>
        <v>2</v>
      </c>
      <c r="W864" s="32">
        <f t="shared" si="298"/>
        <v>2</v>
      </c>
      <c r="X864" s="32">
        <f t="shared" si="299"/>
        <v>2</v>
      </c>
      <c r="Y864" s="32">
        <f t="shared" si="300"/>
        <v>2</v>
      </c>
      <c r="Z864" s="32">
        <f t="shared" si="301"/>
        <v>2</v>
      </c>
      <c r="AA864" s="32">
        <f t="shared" si="302"/>
        <v>2</v>
      </c>
      <c r="AB864" s="32">
        <f t="shared" si="303"/>
        <v>2</v>
      </c>
      <c r="AD864" s="64"/>
      <c r="AE864" s="51"/>
      <c r="AF864" s="51"/>
      <c r="AG864" s="61"/>
      <c r="AH864" s="62"/>
      <c r="AI864" s="61"/>
      <c r="AJ864" s="62"/>
      <c r="AK864" s="61"/>
      <c r="AL864" s="62"/>
      <c r="AM864" s="60"/>
      <c r="AN864" s="60"/>
      <c r="AO864" s="60"/>
      <c r="AP864" s="60"/>
      <c r="AQ864" s="51"/>
      <c r="AT864" s="39" t="str">
        <f t="shared" si="307"/>
        <v/>
      </c>
      <c r="AU864" s="49" t="str">
        <f t="shared" si="313"/>
        <v/>
      </c>
      <c r="AV864" s="41">
        <f t="shared" ca="1" si="276"/>
        <v>256</v>
      </c>
      <c r="AW864" s="40">
        <f t="shared" ca="1" si="270"/>
        <v>1</v>
      </c>
      <c r="AX864" s="41">
        <f t="shared" ca="1" si="308"/>
        <v>0</v>
      </c>
      <c r="AY864" s="41">
        <f t="shared" ca="1" si="309"/>
        <v>0</v>
      </c>
      <c r="AZ864" s="42">
        <f t="shared" ca="1" si="310"/>
        <v>1</v>
      </c>
      <c r="BA864" s="47" t="str">
        <f t="shared" si="311"/>
        <v/>
      </c>
      <c r="BB864" s="47" t="e">
        <f t="shared" si="312"/>
        <v>#VALUE!</v>
      </c>
      <c r="BC864" s="47">
        <f t="shared" si="277"/>
        <v>0</v>
      </c>
      <c r="BD864" s="47">
        <f t="shared" si="278"/>
        <v>0</v>
      </c>
      <c r="BE864" s="47" t="e">
        <f t="shared" si="279"/>
        <v>#VALUE!</v>
      </c>
      <c r="BF864" s="47" t="e">
        <f t="shared" si="280"/>
        <v>#VALUE!</v>
      </c>
      <c r="BG864" s="47" t="e">
        <f t="shared" si="281"/>
        <v>#VALUE!</v>
      </c>
      <c r="BH864" s="47" t="e">
        <f>MATCH($BA864,NoteCommaRef!$B$4:$B$10,0)</f>
        <v>#N/A</v>
      </c>
      <c r="BI864" s="47">
        <f>MATCH($BK864,NoteCommaRef!$H$4:$H$1000,0)</f>
        <v>11</v>
      </c>
      <c r="BJ864" s="47">
        <f>MATCH($BL864,NoteCommaRef!$H$4:$H$1000,0)</f>
        <v>11</v>
      </c>
      <c r="BK864" s="47">
        <f t="shared" si="271"/>
        <v>1</v>
      </c>
      <c r="BL864" s="47">
        <f t="shared" si="272"/>
        <v>1</v>
      </c>
      <c r="BM864" s="48">
        <f ca="1">IF(ISNA($BH864),1,OFFSET(NoteCommaRef!$E$3,$BH864,0))</f>
        <v>1</v>
      </c>
      <c r="BN864" s="48">
        <f t="shared" si="273"/>
        <v>1</v>
      </c>
      <c r="BO864" s="48">
        <f t="shared" si="274"/>
        <v>1</v>
      </c>
      <c r="BP864" s="48">
        <f t="shared" si="275"/>
        <v>1</v>
      </c>
      <c r="BQ864" s="48">
        <f ca="1">IF(ISNA($BI864),1,OFFSET(NoteCommaRef!$K$3,$BI864,0))</f>
        <v>1</v>
      </c>
      <c r="BR864" s="48">
        <f ca="1">IF(ISNA($BJ864),1,OFFSET(NoteCommaRef!$K$3,$BJ864,0))</f>
        <v>1</v>
      </c>
    </row>
    <row r="865" spans="3:70" x14ac:dyDescent="0.2">
      <c r="C865" s="1" t="str">
        <f t="shared" si="290"/>
        <v/>
      </c>
      <c r="D865" s="1" t="str">
        <f t="shared" si="291"/>
        <v/>
      </c>
      <c r="E865" s="1" t="str">
        <f t="shared" si="282"/>
        <v/>
      </c>
      <c r="F865" s="32" t="str">
        <f t="shared" si="283"/>
        <v/>
      </c>
      <c r="G865" s="1" t="str">
        <f t="shared" si="284"/>
        <v/>
      </c>
      <c r="H865" s="1" t="str">
        <f t="shared" si="285"/>
        <v/>
      </c>
      <c r="I865" s="1" t="str">
        <f t="shared" si="286"/>
        <v/>
      </c>
      <c r="J865" s="1" t="str">
        <f t="shared" si="287"/>
        <v/>
      </c>
      <c r="K865" s="1" t="str">
        <f t="shared" si="288"/>
        <v/>
      </c>
      <c r="L865" s="1" t="str">
        <f ca="1">IF(COUNTBLANK($AO865),IF(COUNTBLANK($D865),"",OFFSET(ChannelSetup!$E$6,0,$D865-1)),$AO865)</f>
        <v/>
      </c>
      <c r="M865" s="1" t="str">
        <f ca="1">IF(COUNTBLANK($AP865),IF(COUNTBLANK($D865),"",OFFSET(ChannelSetup!$E$7,0,$D865-1)),$AP865)</f>
        <v/>
      </c>
      <c r="N865" s="1" t="str">
        <f ca="1">IF(COUNTBLANK($D865),"",IF(COUNTBLANK($AI865),OFFSET(ChannelSetup!$E$4,0,$D865-1),$AI865))</f>
        <v/>
      </c>
      <c r="O865" s="1" t="str">
        <f t="shared" si="289"/>
        <v/>
      </c>
      <c r="Q865" s="32">
        <f t="shared" si="292"/>
        <v>6</v>
      </c>
      <c r="R865" s="32">
        <f t="shared" si="293"/>
        <v>4</v>
      </c>
      <c r="S865" s="32">
        <f t="shared" si="294"/>
        <v>4</v>
      </c>
      <c r="T865" s="32">
        <f t="shared" si="295"/>
        <v>2</v>
      </c>
      <c r="U865" s="32">
        <f t="shared" si="296"/>
        <v>2</v>
      </c>
      <c r="V865" s="32">
        <f t="shared" si="297"/>
        <v>2</v>
      </c>
      <c r="W865" s="32">
        <f t="shared" si="298"/>
        <v>2</v>
      </c>
      <c r="X865" s="32">
        <f t="shared" si="299"/>
        <v>2</v>
      </c>
      <c r="Y865" s="32">
        <f t="shared" si="300"/>
        <v>2</v>
      </c>
      <c r="Z865" s="32">
        <f t="shared" si="301"/>
        <v>2</v>
      </c>
      <c r="AA865" s="32">
        <f t="shared" si="302"/>
        <v>2</v>
      </c>
      <c r="AB865" s="32">
        <f t="shared" si="303"/>
        <v>2</v>
      </c>
      <c r="AD865" s="64"/>
      <c r="AE865" s="51"/>
      <c r="AF865" s="51"/>
      <c r="AG865" s="61"/>
      <c r="AH865" s="62"/>
      <c r="AI865" s="61"/>
      <c r="AJ865" s="62"/>
      <c r="AK865" s="61"/>
      <c r="AL865" s="62"/>
      <c r="AM865" s="60"/>
      <c r="AN865" s="60"/>
      <c r="AO865" s="60"/>
      <c r="AP865" s="60"/>
      <c r="AQ865" s="51"/>
      <c r="AT865" s="39" t="str">
        <f t="shared" si="307"/>
        <v/>
      </c>
      <c r="AU865" s="49" t="str">
        <f t="shared" si="313"/>
        <v/>
      </c>
      <c r="AV865" s="41">
        <f t="shared" ca="1" si="276"/>
        <v>256</v>
      </c>
      <c r="AW865" s="40">
        <f t="shared" ca="1" si="270"/>
        <v>1</v>
      </c>
      <c r="AX865" s="41">
        <f t="shared" ca="1" si="308"/>
        <v>0</v>
      </c>
      <c r="AY865" s="41">
        <f t="shared" ca="1" si="309"/>
        <v>0</v>
      </c>
      <c r="AZ865" s="42">
        <f t="shared" ca="1" si="310"/>
        <v>1</v>
      </c>
      <c r="BA865" s="47" t="str">
        <f t="shared" si="311"/>
        <v/>
      </c>
      <c r="BB865" s="47" t="e">
        <f t="shared" si="312"/>
        <v>#VALUE!</v>
      </c>
      <c r="BC865" s="47">
        <f t="shared" si="277"/>
        <v>0</v>
      </c>
      <c r="BD865" s="47">
        <f t="shared" si="278"/>
        <v>0</v>
      </c>
      <c r="BE865" s="47" t="e">
        <f t="shared" si="279"/>
        <v>#VALUE!</v>
      </c>
      <c r="BF865" s="47" t="e">
        <f t="shared" si="280"/>
        <v>#VALUE!</v>
      </c>
      <c r="BG865" s="47" t="e">
        <f t="shared" si="281"/>
        <v>#VALUE!</v>
      </c>
      <c r="BH865" s="47" t="e">
        <f>MATCH($BA865,NoteCommaRef!$B$4:$B$10,0)</f>
        <v>#N/A</v>
      </c>
      <c r="BI865" s="47">
        <f>MATCH($BK865,NoteCommaRef!$H$4:$H$1000,0)</f>
        <v>11</v>
      </c>
      <c r="BJ865" s="47">
        <f>MATCH($BL865,NoteCommaRef!$H$4:$H$1000,0)</f>
        <v>11</v>
      </c>
      <c r="BK865" s="47">
        <f t="shared" si="271"/>
        <v>1</v>
      </c>
      <c r="BL865" s="47">
        <f t="shared" si="272"/>
        <v>1</v>
      </c>
      <c r="BM865" s="48">
        <f ca="1">IF(ISNA($BH865),1,OFFSET(NoteCommaRef!$E$3,$BH865,0))</f>
        <v>1</v>
      </c>
      <c r="BN865" s="48">
        <f t="shared" si="273"/>
        <v>1</v>
      </c>
      <c r="BO865" s="48">
        <f t="shared" si="274"/>
        <v>1</v>
      </c>
      <c r="BP865" s="48">
        <f t="shared" si="275"/>
        <v>1</v>
      </c>
      <c r="BQ865" s="48">
        <f ca="1">IF(ISNA($BI865),1,OFFSET(NoteCommaRef!$K$3,$BI865,0))</f>
        <v>1</v>
      </c>
      <c r="BR865" s="48">
        <f ca="1">IF(ISNA($BJ865),1,OFFSET(NoteCommaRef!$K$3,$BJ865,0))</f>
        <v>1</v>
      </c>
    </row>
    <row r="866" spans="3:70" x14ac:dyDescent="0.2">
      <c r="C866" s="1" t="str">
        <f t="shared" si="290"/>
        <v/>
      </c>
      <c r="D866" s="1" t="str">
        <f t="shared" si="291"/>
        <v/>
      </c>
      <c r="E866" s="1" t="str">
        <f t="shared" si="282"/>
        <v/>
      </c>
      <c r="F866" s="32" t="str">
        <f t="shared" si="283"/>
        <v/>
      </c>
      <c r="G866" s="1" t="str">
        <f t="shared" si="284"/>
        <v/>
      </c>
      <c r="H866" s="1" t="str">
        <f t="shared" si="285"/>
        <v/>
      </c>
      <c r="I866" s="1" t="str">
        <f t="shared" si="286"/>
        <v/>
      </c>
      <c r="J866" s="1" t="str">
        <f t="shared" si="287"/>
        <v/>
      </c>
      <c r="K866" s="1" t="str">
        <f t="shared" si="288"/>
        <v/>
      </c>
      <c r="L866" s="1" t="str">
        <f ca="1">IF(COUNTBLANK($AO866),IF(COUNTBLANK($D866),"",OFFSET(ChannelSetup!$E$6,0,$D866-1)),$AO866)</f>
        <v/>
      </c>
      <c r="M866" s="1" t="str">
        <f ca="1">IF(COUNTBLANK($AP866),IF(COUNTBLANK($D866),"",OFFSET(ChannelSetup!$E$7,0,$D866-1)),$AP866)</f>
        <v/>
      </c>
      <c r="N866" s="1" t="str">
        <f ca="1">IF(COUNTBLANK($D866),"",IF(COUNTBLANK($AI866),OFFSET(ChannelSetup!$E$4,0,$D866-1),$AI866))</f>
        <v/>
      </c>
      <c r="O866" s="1" t="str">
        <f t="shared" si="289"/>
        <v/>
      </c>
      <c r="Q866" s="32">
        <f t="shared" si="292"/>
        <v>6</v>
      </c>
      <c r="R866" s="32">
        <f t="shared" si="293"/>
        <v>4</v>
      </c>
      <c r="S866" s="32">
        <f t="shared" si="294"/>
        <v>4</v>
      </c>
      <c r="T866" s="32">
        <f t="shared" si="295"/>
        <v>2</v>
      </c>
      <c r="U866" s="32">
        <f t="shared" si="296"/>
        <v>2</v>
      </c>
      <c r="V866" s="32">
        <f t="shared" si="297"/>
        <v>2</v>
      </c>
      <c r="W866" s="32">
        <f t="shared" si="298"/>
        <v>2</v>
      </c>
      <c r="X866" s="32">
        <f t="shared" si="299"/>
        <v>2</v>
      </c>
      <c r="Y866" s="32">
        <f t="shared" si="300"/>
        <v>2</v>
      </c>
      <c r="Z866" s="32">
        <f t="shared" si="301"/>
        <v>2</v>
      </c>
      <c r="AA866" s="32">
        <f t="shared" si="302"/>
        <v>2</v>
      </c>
      <c r="AB866" s="32">
        <f t="shared" si="303"/>
        <v>2</v>
      </c>
      <c r="AD866" s="64"/>
      <c r="AE866" s="51"/>
      <c r="AF866" s="51"/>
      <c r="AG866" s="61"/>
      <c r="AH866" s="62"/>
      <c r="AI866" s="61"/>
      <c r="AJ866" s="62"/>
      <c r="AK866" s="61"/>
      <c r="AL866" s="62"/>
      <c r="AM866" s="60"/>
      <c r="AN866" s="60"/>
      <c r="AO866" s="60"/>
      <c r="AP866" s="60"/>
      <c r="AQ866" s="51"/>
      <c r="AT866" s="39" t="str">
        <f t="shared" si="307"/>
        <v/>
      </c>
      <c r="AU866" s="49" t="str">
        <f t="shared" si="313"/>
        <v/>
      </c>
      <c r="AV866" s="41">
        <f t="shared" ca="1" si="276"/>
        <v>256</v>
      </c>
      <c r="AW866" s="40">
        <f t="shared" ca="1" si="270"/>
        <v>1</v>
      </c>
      <c r="AX866" s="41">
        <f t="shared" ca="1" si="308"/>
        <v>0</v>
      </c>
      <c r="AY866" s="41">
        <f t="shared" ca="1" si="309"/>
        <v>0</v>
      </c>
      <c r="AZ866" s="42">
        <f t="shared" ca="1" si="310"/>
        <v>1</v>
      </c>
      <c r="BA866" s="47" t="str">
        <f t="shared" si="311"/>
        <v/>
      </c>
      <c r="BB866" s="47" t="e">
        <f t="shared" si="312"/>
        <v>#VALUE!</v>
      </c>
      <c r="BC866" s="47">
        <f t="shared" si="277"/>
        <v>0</v>
      </c>
      <c r="BD866" s="47">
        <f t="shared" si="278"/>
        <v>0</v>
      </c>
      <c r="BE866" s="47" t="e">
        <f t="shared" si="279"/>
        <v>#VALUE!</v>
      </c>
      <c r="BF866" s="47" t="e">
        <f t="shared" si="280"/>
        <v>#VALUE!</v>
      </c>
      <c r="BG866" s="47" t="e">
        <f t="shared" si="281"/>
        <v>#VALUE!</v>
      </c>
      <c r="BH866" s="47" t="e">
        <f>MATCH($BA866,NoteCommaRef!$B$4:$B$10,0)</f>
        <v>#N/A</v>
      </c>
      <c r="BI866" s="47">
        <f>MATCH($BK866,NoteCommaRef!$H$4:$H$1000,0)</f>
        <v>11</v>
      </c>
      <c r="BJ866" s="47">
        <f>MATCH($BL866,NoteCommaRef!$H$4:$H$1000,0)</f>
        <v>11</v>
      </c>
      <c r="BK866" s="47">
        <f t="shared" si="271"/>
        <v>1</v>
      </c>
      <c r="BL866" s="47">
        <f t="shared" si="272"/>
        <v>1</v>
      </c>
      <c r="BM866" s="48">
        <f ca="1">IF(ISNA($BH866),1,OFFSET(NoteCommaRef!$E$3,$BH866,0))</f>
        <v>1</v>
      </c>
      <c r="BN866" s="48">
        <f t="shared" si="273"/>
        <v>1</v>
      </c>
      <c r="BO866" s="48">
        <f t="shared" si="274"/>
        <v>1</v>
      </c>
      <c r="BP866" s="48">
        <f t="shared" si="275"/>
        <v>1</v>
      </c>
      <c r="BQ866" s="48">
        <f ca="1">IF(ISNA($BI866),1,OFFSET(NoteCommaRef!$K$3,$BI866,0))</f>
        <v>1</v>
      </c>
      <c r="BR866" s="48">
        <f ca="1">IF(ISNA($BJ866),1,OFFSET(NoteCommaRef!$K$3,$BJ866,0))</f>
        <v>1</v>
      </c>
    </row>
    <row r="867" spans="3:70" x14ac:dyDescent="0.2">
      <c r="C867" s="1" t="str">
        <f t="shared" si="290"/>
        <v/>
      </c>
      <c r="D867" s="1" t="str">
        <f t="shared" si="291"/>
        <v/>
      </c>
      <c r="E867" s="1" t="str">
        <f t="shared" si="282"/>
        <v/>
      </c>
      <c r="F867" s="32" t="str">
        <f t="shared" si="283"/>
        <v/>
      </c>
      <c r="G867" s="1" t="str">
        <f t="shared" si="284"/>
        <v/>
      </c>
      <c r="H867" s="1" t="str">
        <f t="shared" si="285"/>
        <v/>
      </c>
      <c r="I867" s="1" t="str">
        <f t="shared" si="286"/>
        <v/>
      </c>
      <c r="J867" s="1" t="str">
        <f t="shared" si="287"/>
        <v/>
      </c>
      <c r="K867" s="1" t="str">
        <f t="shared" si="288"/>
        <v/>
      </c>
      <c r="L867" s="1" t="str">
        <f ca="1">IF(COUNTBLANK($AO867),IF(COUNTBLANK($D867),"",OFFSET(ChannelSetup!$E$6,0,$D867-1)),$AO867)</f>
        <v/>
      </c>
      <c r="M867" s="1" t="str">
        <f ca="1">IF(COUNTBLANK($AP867),IF(COUNTBLANK($D867),"",OFFSET(ChannelSetup!$E$7,0,$D867-1)),$AP867)</f>
        <v/>
      </c>
      <c r="N867" s="1" t="str">
        <f ca="1">IF(COUNTBLANK($D867),"",IF(COUNTBLANK($AI867),OFFSET(ChannelSetup!$E$4,0,$D867-1),$AI867))</f>
        <v/>
      </c>
      <c r="O867" s="1" t="str">
        <f t="shared" si="289"/>
        <v/>
      </c>
      <c r="Q867" s="32">
        <f t="shared" si="292"/>
        <v>6</v>
      </c>
      <c r="R867" s="32">
        <f t="shared" si="293"/>
        <v>4</v>
      </c>
      <c r="S867" s="32">
        <f t="shared" si="294"/>
        <v>4</v>
      </c>
      <c r="T867" s="32">
        <f t="shared" si="295"/>
        <v>2</v>
      </c>
      <c r="U867" s="32">
        <f t="shared" si="296"/>
        <v>2</v>
      </c>
      <c r="V867" s="32">
        <f t="shared" si="297"/>
        <v>2</v>
      </c>
      <c r="W867" s="32">
        <f t="shared" si="298"/>
        <v>2</v>
      </c>
      <c r="X867" s="32">
        <f t="shared" si="299"/>
        <v>2</v>
      </c>
      <c r="Y867" s="32">
        <f t="shared" si="300"/>
        <v>2</v>
      </c>
      <c r="Z867" s="32">
        <f t="shared" si="301"/>
        <v>2</v>
      </c>
      <c r="AA867" s="32">
        <f t="shared" si="302"/>
        <v>2</v>
      </c>
      <c r="AB867" s="32">
        <f t="shared" si="303"/>
        <v>2</v>
      </c>
      <c r="AD867" s="64"/>
      <c r="AE867" s="51"/>
      <c r="AF867" s="51"/>
      <c r="AG867" s="61"/>
      <c r="AH867" s="62"/>
      <c r="AI867" s="61"/>
      <c r="AJ867" s="62"/>
      <c r="AK867" s="61"/>
      <c r="AL867" s="62"/>
      <c r="AM867" s="60"/>
      <c r="AN867" s="60"/>
      <c r="AO867" s="60"/>
      <c r="AP867" s="60"/>
      <c r="AQ867" s="51"/>
      <c r="AT867" s="39" t="str">
        <f t="shared" si="307"/>
        <v/>
      </c>
      <c r="AU867" s="49" t="str">
        <f t="shared" si="313"/>
        <v/>
      </c>
      <c r="AV867" s="41">
        <f t="shared" ca="1" si="276"/>
        <v>256</v>
      </c>
      <c r="AW867" s="40">
        <f t="shared" ca="1" si="270"/>
        <v>1</v>
      </c>
      <c r="AX867" s="41">
        <f t="shared" ca="1" si="308"/>
        <v>0</v>
      </c>
      <c r="AY867" s="41">
        <f t="shared" ca="1" si="309"/>
        <v>0</v>
      </c>
      <c r="AZ867" s="42">
        <f t="shared" ca="1" si="310"/>
        <v>1</v>
      </c>
      <c r="BA867" s="47" t="str">
        <f t="shared" si="311"/>
        <v/>
      </c>
      <c r="BB867" s="47" t="e">
        <f t="shared" si="312"/>
        <v>#VALUE!</v>
      </c>
      <c r="BC867" s="47">
        <f t="shared" si="277"/>
        <v>0</v>
      </c>
      <c r="BD867" s="47">
        <f t="shared" si="278"/>
        <v>0</v>
      </c>
      <c r="BE867" s="47" t="e">
        <f t="shared" si="279"/>
        <v>#VALUE!</v>
      </c>
      <c r="BF867" s="47" t="e">
        <f t="shared" si="280"/>
        <v>#VALUE!</v>
      </c>
      <c r="BG867" s="47" t="e">
        <f t="shared" si="281"/>
        <v>#VALUE!</v>
      </c>
      <c r="BH867" s="47" t="e">
        <f>MATCH($BA867,NoteCommaRef!$B$4:$B$10,0)</f>
        <v>#N/A</v>
      </c>
      <c r="BI867" s="47">
        <f>MATCH($BK867,NoteCommaRef!$H$4:$H$1000,0)</f>
        <v>11</v>
      </c>
      <c r="BJ867" s="47">
        <f>MATCH($BL867,NoteCommaRef!$H$4:$H$1000,0)</f>
        <v>11</v>
      </c>
      <c r="BK867" s="47">
        <f t="shared" si="271"/>
        <v>1</v>
      </c>
      <c r="BL867" s="47">
        <f t="shared" si="272"/>
        <v>1</v>
      </c>
      <c r="BM867" s="48">
        <f ca="1">IF(ISNA($BH867),1,OFFSET(NoteCommaRef!$E$3,$BH867,0))</f>
        <v>1</v>
      </c>
      <c r="BN867" s="48">
        <f t="shared" si="273"/>
        <v>1</v>
      </c>
      <c r="BO867" s="48">
        <f t="shared" si="274"/>
        <v>1</v>
      </c>
      <c r="BP867" s="48">
        <f t="shared" si="275"/>
        <v>1</v>
      </c>
      <c r="BQ867" s="48">
        <f ca="1">IF(ISNA($BI867),1,OFFSET(NoteCommaRef!$K$3,$BI867,0))</f>
        <v>1</v>
      </c>
      <c r="BR867" s="48">
        <f ca="1">IF(ISNA($BJ867),1,OFFSET(NoteCommaRef!$K$3,$BJ867,0))</f>
        <v>1</v>
      </c>
    </row>
    <row r="868" spans="3:70" x14ac:dyDescent="0.2">
      <c r="C868" s="1" t="str">
        <f t="shared" si="290"/>
        <v/>
      </c>
      <c r="D868" s="1" t="str">
        <f t="shared" si="291"/>
        <v/>
      </c>
      <c r="E868" s="1" t="str">
        <f t="shared" si="282"/>
        <v/>
      </c>
      <c r="F868" s="32" t="str">
        <f t="shared" si="283"/>
        <v/>
      </c>
      <c r="G868" s="1" t="str">
        <f t="shared" si="284"/>
        <v/>
      </c>
      <c r="H868" s="1" t="str">
        <f t="shared" si="285"/>
        <v/>
      </c>
      <c r="I868" s="1" t="str">
        <f t="shared" si="286"/>
        <v/>
      </c>
      <c r="J868" s="1" t="str">
        <f t="shared" si="287"/>
        <v/>
      </c>
      <c r="K868" s="1" t="str">
        <f t="shared" si="288"/>
        <v/>
      </c>
      <c r="L868" s="1" t="str">
        <f ca="1">IF(COUNTBLANK($AO868),IF(COUNTBLANK($D868),"",OFFSET(ChannelSetup!$E$6,0,$D868-1)),$AO868)</f>
        <v/>
      </c>
      <c r="M868" s="1" t="str">
        <f ca="1">IF(COUNTBLANK($AP868),IF(COUNTBLANK($D868),"",OFFSET(ChannelSetup!$E$7,0,$D868-1)),$AP868)</f>
        <v/>
      </c>
      <c r="N868" s="1" t="str">
        <f ca="1">IF(COUNTBLANK($D868),"",IF(COUNTBLANK($AI868),OFFSET(ChannelSetup!$E$4,0,$D868-1),$AI868))</f>
        <v/>
      </c>
      <c r="O868" s="1" t="str">
        <f t="shared" si="289"/>
        <v/>
      </c>
      <c r="Q868" s="32">
        <f t="shared" si="292"/>
        <v>6</v>
      </c>
      <c r="R868" s="32">
        <f t="shared" si="293"/>
        <v>4</v>
      </c>
      <c r="S868" s="32">
        <f t="shared" si="294"/>
        <v>4</v>
      </c>
      <c r="T868" s="32">
        <f t="shared" si="295"/>
        <v>2</v>
      </c>
      <c r="U868" s="32">
        <f t="shared" si="296"/>
        <v>2</v>
      </c>
      <c r="V868" s="32">
        <f t="shared" si="297"/>
        <v>2</v>
      </c>
      <c r="W868" s="32">
        <f t="shared" si="298"/>
        <v>2</v>
      </c>
      <c r="X868" s="32">
        <f t="shared" si="299"/>
        <v>2</v>
      </c>
      <c r="Y868" s="32">
        <f t="shared" si="300"/>
        <v>2</v>
      </c>
      <c r="Z868" s="32">
        <f t="shared" si="301"/>
        <v>2</v>
      </c>
      <c r="AA868" s="32">
        <f t="shared" si="302"/>
        <v>2</v>
      </c>
      <c r="AB868" s="32">
        <f t="shared" si="303"/>
        <v>2</v>
      </c>
      <c r="AD868" s="64"/>
      <c r="AE868" s="51"/>
      <c r="AF868" s="51"/>
      <c r="AG868" s="61"/>
      <c r="AH868" s="62"/>
      <c r="AI868" s="61"/>
      <c r="AJ868" s="62"/>
      <c r="AK868" s="61"/>
      <c r="AL868" s="62"/>
      <c r="AM868" s="60"/>
      <c r="AN868" s="60"/>
      <c r="AO868" s="60"/>
      <c r="AP868" s="60"/>
      <c r="AQ868" s="51"/>
      <c r="AT868" s="39" t="str">
        <f t="shared" si="307"/>
        <v/>
      </c>
      <c r="AU868" s="49" t="str">
        <f t="shared" si="313"/>
        <v/>
      </c>
      <c r="AV868" s="41">
        <f t="shared" ca="1" si="276"/>
        <v>256</v>
      </c>
      <c r="AW868" s="40">
        <f t="shared" ca="1" si="270"/>
        <v>1</v>
      </c>
      <c r="AX868" s="41">
        <f t="shared" ca="1" si="308"/>
        <v>0</v>
      </c>
      <c r="AY868" s="41">
        <f t="shared" ca="1" si="309"/>
        <v>0</v>
      </c>
      <c r="AZ868" s="42">
        <f t="shared" ca="1" si="310"/>
        <v>1</v>
      </c>
      <c r="BA868" s="47" t="str">
        <f t="shared" si="311"/>
        <v/>
      </c>
      <c r="BB868" s="47" t="e">
        <f t="shared" si="312"/>
        <v>#VALUE!</v>
      </c>
      <c r="BC868" s="47">
        <f t="shared" si="277"/>
        <v>0</v>
      </c>
      <c r="BD868" s="47">
        <f t="shared" si="278"/>
        <v>0</v>
      </c>
      <c r="BE868" s="47" t="e">
        <f t="shared" si="279"/>
        <v>#VALUE!</v>
      </c>
      <c r="BF868" s="47" t="e">
        <f t="shared" si="280"/>
        <v>#VALUE!</v>
      </c>
      <c r="BG868" s="47" t="e">
        <f t="shared" si="281"/>
        <v>#VALUE!</v>
      </c>
      <c r="BH868" s="47" t="e">
        <f>MATCH($BA868,NoteCommaRef!$B$4:$B$10,0)</f>
        <v>#N/A</v>
      </c>
      <c r="BI868" s="47">
        <f>MATCH($BK868,NoteCommaRef!$H$4:$H$1000,0)</f>
        <v>11</v>
      </c>
      <c r="BJ868" s="47">
        <f>MATCH($BL868,NoteCommaRef!$H$4:$H$1000,0)</f>
        <v>11</v>
      </c>
      <c r="BK868" s="47">
        <f t="shared" si="271"/>
        <v>1</v>
      </c>
      <c r="BL868" s="47">
        <f t="shared" si="272"/>
        <v>1</v>
      </c>
      <c r="BM868" s="48">
        <f ca="1">IF(ISNA($BH868),1,OFFSET(NoteCommaRef!$E$3,$BH868,0))</f>
        <v>1</v>
      </c>
      <c r="BN868" s="48">
        <f t="shared" si="273"/>
        <v>1</v>
      </c>
      <c r="BO868" s="48">
        <f t="shared" si="274"/>
        <v>1</v>
      </c>
      <c r="BP868" s="48">
        <f t="shared" si="275"/>
        <v>1</v>
      </c>
      <c r="BQ868" s="48">
        <f ca="1">IF(ISNA($BI868),1,OFFSET(NoteCommaRef!$K$3,$BI868,0))</f>
        <v>1</v>
      </c>
      <c r="BR868" s="48">
        <f ca="1">IF(ISNA($BJ868),1,OFFSET(NoteCommaRef!$K$3,$BJ868,0))</f>
        <v>1</v>
      </c>
    </row>
    <row r="869" spans="3:70" x14ac:dyDescent="0.2">
      <c r="C869" s="1" t="str">
        <f t="shared" si="290"/>
        <v/>
      </c>
      <c r="D869" s="1" t="str">
        <f t="shared" si="291"/>
        <v/>
      </c>
      <c r="E869" s="1" t="str">
        <f t="shared" si="282"/>
        <v/>
      </c>
      <c r="F869" s="32" t="str">
        <f t="shared" si="283"/>
        <v/>
      </c>
      <c r="G869" s="1" t="str">
        <f t="shared" si="284"/>
        <v/>
      </c>
      <c r="H869" s="1" t="str">
        <f t="shared" si="285"/>
        <v/>
      </c>
      <c r="I869" s="1" t="str">
        <f t="shared" si="286"/>
        <v/>
      </c>
      <c r="J869" s="1" t="str">
        <f t="shared" si="287"/>
        <v/>
      </c>
      <c r="K869" s="1" t="str">
        <f t="shared" si="288"/>
        <v/>
      </c>
      <c r="L869" s="1" t="str">
        <f ca="1">IF(COUNTBLANK($AO869),IF(COUNTBLANK($D869),"",OFFSET(ChannelSetup!$E$6,0,$D869-1)),$AO869)</f>
        <v/>
      </c>
      <c r="M869" s="1" t="str">
        <f ca="1">IF(COUNTBLANK($AP869),IF(COUNTBLANK($D869),"",OFFSET(ChannelSetup!$E$7,0,$D869-1)),$AP869)</f>
        <v/>
      </c>
      <c r="N869" s="1" t="str">
        <f ca="1">IF(COUNTBLANK($D869),"",IF(COUNTBLANK($AI869),OFFSET(ChannelSetup!$E$4,0,$D869-1),$AI869))</f>
        <v/>
      </c>
      <c r="O869" s="1" t="str">
        <f t="shared" si="289"/>
        <v/>
      </c>
      <c r="Q869" s="32">
        <f t="shared" si="292"/>
        <v>6</v>
      </c>
      <c r="R869" s="32">
        <f t="shared" si="293"/>
        <v>4</v>
      </c>
      <c r="S869" s="32">
        <f t="shared" si="294"/>
        <v>4</v>
      </c>
      <c r="T869" s="32">
        <f t="shared" si="295"/>
        <v>2</v>
      </c>
      <c r="U869" s="32">
        <f t="shared" si="296"/>
        <v>2</v>
      </c>
      <c r="V869" s="32">
        <f t="shared" si="297"/>
        <v>2</v>
      </c>
      <c r="W869" s="32">
        <f t="shared" si="298"/>
        <v>2</v>
      </c>
      <c r="X869" s="32">
        <f t="shared" si="299"/>
        <v>2</v>
      </c>
      <c r="Y869" s="32">
        <f t="shared" si="300"/>
        <v>2</v>
      </c>
      <c r="Z869" s="32">
        <f t="shared" si="301"/>
        <v>2</v>
      </c>
      <c r="AA869" s="32">
        <f t="shared" si="302"/>
        <v>2</v>
      </c>
      <c r="AB869" s="32">
        <f t="shared" si="303"/>
        <v>2</v>
      </c>
      <c r="AD869" s="64"/>
      <c r="AE869" s="51"/>
      <c r="AF869" s="51"/>
      <c r="AG869" s="61"/>
      <c r="AH869" s="62"/>
      <c r="AI869" s="61"/>
      <c r="AJ869" s="62"/>
      <c r="AK869" s="61"/>
      <c r="AL869" s="62"/>
      <c r="AM869" s="60"/>
      <c r="AN869" s="60"/>
      <c r="AO869" s="60"/>
      <c r="AP869" s="60"/>
      <c r="AQ869" s="51"/>
      <c r="AT869" s="39" t="str">
        <f t="shared" si="307"/>
        <v/>
      </c>
      <c r="AU869" s="49" t="str">
        <f t="shared" si="313"/>
        <v/>
      </c>
      <c r="AV869" s="41">
        <f t="shared" ca="1" si="276"/>
        <v>256</v>
      </c>
      <c r="AW869" s="40">
        <f t="shared" ref="AW869:AW932" ca="1" si="314">$BM869*$BN869*$BO869*$BP869*$BQ869/$BR869</f>
        <v>1</v>
      </c>
      <c r="AX869" s="41">
        <f t="shared" ca="1" si="308"/>
        <v>0</v>
      </c>
      <c r="AY869" s="41">
        <f t="shared" ca="1" si="309"/>
        <v>0</v>
      </c>
      <c r="AZ869" s="42">
        <f t="shared" ca="1" si="310"/>
        <v>1</v>
      </c>
      <c r="BA869" s="47" t="str">
        <f t="shared" si="311"/>
        <v/>
      </c>
      <c r="BB869" s="47" t="e">
        <f t="shared" si="312"/>
        <v>#VALUE!</v>
      </c>
      <c r="BC869" s="47">
        <f t="shared" si="277"/>
        <v>0</v>
      </c>
      <c r="BD869" s="47">
        <f t="shared" si="278"/>
        <v>0</v>
      </c>
      <c r="BE869" s="47" t="e">
        <f t="shared" si="279"/>
        <v>#VALUE!</v>
      </c>
      <c r="BF869" s="47" t="e">
        <f t="shared" si="280"/>
        <v>#VALUE!</v>
      </c>
      <c r="BG869" s="47" t="e">
        <f t="shared" si="281"/>
        <v>#VALUE!</v>
      </c>
      <c r="BH869" s="47" t="e">
        <f>MATCH($BA869,NoteCommaRef!$B$4:$B$10,0)</f>
        <v>#N/A</v>
      </c>
      <c r="BI869" s="47">
        <f>MATCH($BK869,NoteCommaRef!$H$4:$H$1000,0)</f>
        <v>11</v>
      </c>
      <c r="BJ869" s="47">
        <f>MATCH($BL869,NoteCommaRef!$H$4:$H$1000,0)</f>
        <v>11</v>
      </c>
      <c r="BK869" s="47">
        <f t="shared" ref="BK869:BK932" si="315">IF(ISERR($BE869),1,IF(ISERR($BF869),IF(ISERR($BG869),1,MID($AU869,$BE869+1,$BG869-$BE869-1)),MID($AU869,$BE869+1,$BF869-$BE869-1)))*1</f>
        <v>1</v>
      </c>
      <c r="BL869" s="47">
        <f t="shared" ref="BL869:BL932" si="316">IF(ISERR($BE869),1,IF(ISERR($BF869),1,MID($AU869,$BF869+1,$BG869-$BF869-1)))*1</f>
        <v>1</v>
      </c>
      <c r="BM869" s="48">
        <f ca="1">IF(ISNA($BH869),1,OFFSET(NoteCommaRef!$E$3,$BH869,0))</f>
        <v>1</v>
      </c>
      <c r="BN869" s="48">
        <f t="shared" ref="BN869:BN932" si="317">IF(ISERR($BB869),1,2^$BB869)</f>
        <v>1</v>
      </c>
      <c r="BO869" s="48">
        <f t="shared" ref="BO869:BO932" si="318">(2187/2048)^$BC869</f>
        <v>1</v>
      </c>
      <c r="BP869" s="48">
        <f t="shared" ref="BP869:BP932" si="319">(80/81)^$BD869</f>
        <v>1</v>
      </c>
      <c r="BQ869" s="48">
        <f ca="1">IF(ISNA($BI869),1,OFFSET(NoteCommaRef!$K$3,$BI869,0))</f>
        <v>1</v>
      </c>
      <c r="BR869" s="48">
        <f ca="1">IF(ISNA($BJ869),1,OFFSET(NoteCommaRef!$K$3,$BJ869,0))</f>
        <v>1</v>
      </c>
    </row>
    <row r="870" spans="3:70" x14ac:dyDescent="0.2">
      <c r="C870" s="1" t="str">
        <f t="shared" si="290"/>
        <v/>
      </c>
      <c r="D870" s="1" t="str">
        <f t="shared" si="291"/>
        <v/>
      </c>
      <c r="E870" s="1" t="str">
        <f t="shared" si="282"/>
        <v/>
      </c>
      <c r="F870" s="32" t="str">
        <f t="shared" si="283"/>
        <v/>
      </c>
      <c r="G870" s="1" t="str">
        <f t="shared" si="284"/>
        <v/>
      </c>
      <c r="H870" s="1" t="str">
        <f t="shared" si="285"/>
        <v/>
      </c>
      <c r="I870" s="1" t="str">
        <f t="shared" si="286"/>
        <v/>
      </c>
      <c r="J870" s="1" t="str">
        <f t="shared" si="287"/>
        <v/>
      </c>
      <c r="K870" s="1" t="str">
        <f t="shared" si="288"/>
        <v/>
      </c>
      <c r="L870" s="1" t="str">
        <f ca="1">IF(COUNTBLANK($AO870),IF(COUNTBLANK($D870),"",OFFSET(ChannelSetup!$E$6,0,$D870-1)),$AO870)</f>
        <v/>
      </c>
      <c r="M870" s="1" t="str">
        <f ca="1">IF(COUNTBLANK($AP870),IF(COUNTBLANK($D870),"",OFFSET(ChannelSetup!$E$7,0,$D870-1)),$AP870)</f>
        <v/>
      </c>
      <c r="N870" s="1" t="str">
        <f ca="1">IF(COUNTBLANK($D870),"",IF(COUNTBLANK($AI870),OFFSET(ChannelSetup!$E$4,0,$D870-1),$AI870))</f>
        <v/>
      </c>
      <c r="O870" s="1" t="str">
        <f t="shared" si="289"/>
        <v/>
      </c>
      <c r="Q870" s="32">
        <f t="shared" si="292"/>
        <v>6</v>
      </c>
      <c r="R870" s="32">
        <f t="shared" si="293"/>
        <v>4</v>
      </c>
      <c r="S870" s="32">
        <f t="shared" si="294"/>
        <v>4</v>
      </c>
      <c r="T870" s="32">
        <f t="shared" si="295"/>
        <v>2</v>
      </c>
      <c r="U870" s="32">
        <f t="shared" si="296"/>
        <v>2</v>
      </c>
      <c r="V870" s="32">
        <f t="shared" si="297"/>
        <v>2</v>
      </c>
      <c r="W870" s="32">
        <f t="shared" si="298"/>
        <v>2</v>
      </c>
      <c r="X870" s="32">
        <f t="shared" si="299"/>
        <v>2</v>
      </c>
      <c r="Y870" s="32">
        <f t="shared" si="300"/>
        <v>2</v>
      </c>
      <c r="Z870" s="32">
        <f t="shared" si="301"/>
        <v>2</v>
      </c>
      <c r="AA870" s="32">
        <f t="shared" si="302"/>
        <v>2</v>
      </c>
      <c r="AB870" s="32">
        <f t="shared" si="303"/>
        <v>2</v>
      </c>
      <c r="AD870" s="64"/>
      <c r="AE870" s="51"/>
      <c r="AF870" s="51"/>
      <c r="AG870" s="61"/>
      <c r="AH870" s="62"/>
      <c r="AI870" s="61"/>
      <c r="AJ870" s="62"/>
      <c r="AK870" s="61"/>
      <c r="AL870" s="62"/>
      <c r="AM870" s="60"/>
      <c r="AN870" s="60"/>
      <c r="AO870" s="60"/>
      <c r="AP870" s="60"/>
      <c r="AQ870" s="51"/>
      <c r="AT870" s="39" t="str">
        <f t="shared" si="307"/>
        <v/>
      </c>
      <c r="AU870" s="49" t="str">
        <f t="shared" si="313"/>
        <v/>
      </c>
      <c r="AV870" s="41">
        <f t="shared" ca="1" si="276"/>
        <v>256</v>
      </c>
      <c r="AW870" s="40">
        <f t="shared" ca="1" si="314"/>
        <v>1</v>
      </c>
      <c r="AX870" s="41">
        <f t="shared" ca="1" si="308"/>
        <v>0</v>
      </c>
      <c r="AY870" s="41">
        <f t="shared" ca="1" si="309"/>
        <v>0</v>
      </c>
      <c r="AZ870" s="42">
        <f t="shared" ca="1" si="310"/>
        <v>1</v>
      </c>
      <c r="BA870" s="47" t="str">
        <f t="shared" si="311"/>
        <v/>
      </c>
      <c r="BB870" s="47" t="e">
        <f t="shared" si="312"/>
        <v>#VALUE!</v>
      </c>
      <c r="BC870" s="47">
        <f t="shared" si="277"/>
        <v>0</v>
      </c>
      <c r="BD870" s="47">
        <f t="shared" si="278"/>
        <v>0</v>
      </c>
      <c r="BE870" s="47" t="e">
        <f t="shared" si="279"/>
        <v>#VALUE!</v>
      </c>
      <c r="BF870" s="47" t="e">
        <f t="shared" si="280"/>
        <v>#VALUE!</v>
      </c>
      <c r="BG870" s="47" t="e">
        <f t="shared" si="281"/>
        <v>#VALUE!</v>
      </c>
      <c r="BH870" s="47" t="e">
        <f>MATCH($BA870,NoteCommaRef!$B$4:$B$10,0)</f>
        <v>#N/A</v>
      </c>
      <c r="BI870" s="47">
        <f>MATCH($BK870,NoteCommaRef!$H$4:$H$1000,0)</f>
        <v>11</v>
      </c>
      <c r="BJ870" s="47">
        <f>MATCH($BL870,NoteCommaRef!$H$4:$H$1000,0)</f>
        <v>11</v>
      </c>
      <c r="BK870" s="47">
        <f t="shared" si="315"/>
        <v>1</v>
      </c>
      <c r="BL870" s="47">
        <f t="shared" si="316"/>
        <v>1</v>
      </c>
      <c r="BM870" s="48">
        <f ca="1">IF(ISNA($BH870),1,OFFSET(NoteCommaRef!$E$3,$BH870,0))</f>
        <v>1</v>
      </c>
      <c r="BN870" s="48">
        <f t="shared" si="317"/>
        <v>1</v>
      </c>
      <c r="BO870" s="48">
        <f t="shared" si="318"/>
        <v>1</v>
      </c>
      <c r="BP870" s="48">
        <f t="shared" si="319"/>
        <v>1</v>
      </c>
      <c r="BQ870" s="48">
        <f ca="1">IF(ISNA($BI870),1,OFFSET(NoteCommaRef!$K$3,$BI870,0))</f>
        <v>1</v>
      </c>
      <c r="BR870" s="48">
        <f ca="1">IF(ISNA($BJ870),1,OFFSET(NoteCommaRef!$K$3,$BJ870,0))</f>
        <v>1</v>
      </c>
    </row>
    <row r="871" spans="3:70" x14ac:dyDescent="0.2">
      <c r="C871" s="1" t="str">
        <f t="shared" si="290"/>
        <v/>
      </c>
      <c r="D871" s="1" t="str">
        <f t="shared" si="291"/>
        <v/>
      </c>
      <c r="E871" s="1" t="str">
        <f t="shared" si="282"/>
        <v/>
      </c>
      <c r="F871" s="32" t="str">
        <f t="shared" si="283"/>
        <v/>
      </c>
      <c r="G871" s="1" t="str">
        <f t="shared" si="284"/>
        <v/>
      </c>
      <c r="H871" s="1" t="str">
        <f t="shared" si="285"/>
        <v/>
      </c>
      <c r="I871" s="1" t="str">
        <f t="shared" si="286"/>
        <v/>
      </c>
      <c r="J871" s="1" t="str">
        <f t="shared" si="287"/>
        <v/>
      </c>
      <c r="K871" s="1" t="str">
        <f t="shared" si="288"/>
        <v/>
      </c>
      <c r="L871" s="1" t="str">
        <f ca="1">IF(COUNTBLANK($AO871),IF(COUNTBLANK($D871),"",OFFSET(ChannelSetup!$E$6,0,$D871-1)),$AO871)</f>
        <v/>
      </c>
      <c r="M871" s="1" t="str">
        <f ca="1">IF(COUNTBLANK($AP871),IF(COUNTBLANK($D871),"",OFFSET(ChannelSetup!$E$7,0,$D871-1)),$AP871)</f>
        <v/>
      </c>
      <c r="N871" s="1" t="str">
        <f ca="1">IF(COUNTBLANK($D871),"",IF(COUNTBLANK($AI871),OFFSET(ChannelSetup!$E$4,0,$D871-1),$AI871))</f>
        <v/>
      </c>
      <c r="O871" s="1" t="str">
        <f t="shared" si="289"/>
        <v/>
      </c>
      <c r="Q871" s="32">
        <f t="shared" si="292"/>
        <v>6</v>
      </c>
      <c r="R871" s="32">
        <f t="shared" si="293"/>
        <v>4</v>
      </c>
      <c r="S871" s="32">
        <f t="shared" si="294"/>
        <v>4</v>
      </c>
      <c r="T871" s="32">
        <f t="shared" si="295"/>
        <v>2</v>
      </c>
      <c r="U871" s="32">
        <f t="shared" si="296"/>
        <v>2</v>
      </c>
      <c r="V871" s="32">
        <f t="shared" si="297"/>
        <v>2</v>
      </c>
      <c r="W871" s="32">
        <f t="shared" si="298"/>
        <v>2</v>
      </c>
      <c r="X871" s="32">
        <f t="shared" si="299"/>
        <v>2</v>
      </c>
      <c r="Y871" s="32">
        <f t="shared" si="300"/>
        <v>2</v>
      </c>
      <c r="Z871" s="32">
        <f t="shared" si="301"/>
        <v>2</v>
      </c>
      <c r="AA871" s="32">
        <f t="shared" si="302"/>
        <v>2</v>
      </c>
      <c r="AB871" s="32">
        <f t="shared" si="303"/>
        <v>2</v>
      </c>
      <c r="AD871" s="64"/>
      <c r="AE871" s="51"/>
      <c r="AF871" s="51"/>
      <c r="AG871" s="61"/>
      <c r="AH871" s="62"/>
      <c r="AI871" s="61"/>
      <c r="AJ871" s="62"/>
      <c r="AK871" s="61"/>
      <c r="AL871" s="62"/>
      <c r="AM871" s="60"/>
      <c r="AN871" s="60"/>
      <c r="AO871" s="60"/>
      <c r="AP871" s="60"/>
      <c r="AQ871" s="51"/>
      <c r="AT871" s="39" t="str">
        <f t="shared" si="307"/>
        <v/>
      </c>
      <c r="AU871" s="49" t="str">
        <f t="shared" si="313"/>
        <v/>
      </c>
      <c r="AV871" s="41">
        <f t="shared" ca="1" si="276"/>
        <v>256</v>
      </c>
      <c r="AW871" s="40">
        <f t="shared" ca="1" si="314"/>
        <v>1</v>
      </c>
      <c r="AX871" s="41">
        <f t="shared" ca="1" si="308"/>
        <v>0</v>
      </c>
      <c r="AY871" s="41">
        <f t="shared" ca="1" si="309"/>
        <v>0</v>
      </c>
      <c r="AZ871" s="42">
        <f t="shared" ca="1" si="310"/>
        <v>1</v>
      </c>
      <c r="BA871" s="47" t="str">
        <f t="shared" si="311"/>
        <v/>
      </c>
      <c r="BB871" s="47" t="e">
        <f t="shared" si="312"/>
        <v>#VALUE!</v>
      </c>
      <c r="BC871" s="47">
        <f t="shared" si="277"/>
        <v>0</v>
      </c>
      <c r="BD871" s="47">
        <f t="shared" si="278"/>
        <v>0</v>
      </c>
      <c r="BE871" s="47" t="e">
        <f t="shared" si="279"/>
        <v>#VALUE!</v>
      </c>
      <c r="BF871" s="47" t="e">
        <f t="shared" si="280"/>
        <v>#VALUE!</v>
      </c>
      <c r="BG871" s="47" t="e">
        <f t="shared" si="281"/>
        <v>#VALUE!</v>
      </c>
      <c r="BH871" s="47" t="e">
        <f>MATCH($BA871,NoteCommaRef!$B$4:$B$10,0)</f>
        <v>#N/A</v>
      </c>
      <c r="BI871" s="47">
        <f>MATCH($BK871,NoteCommaRef!$H$4:$H$1000,0)</f>
        <v>11</v>
      </c>
      <c r="BJ871" s="47">
        <f>MATCH($BL871,NoteCommaRef!$H$4:$H$1000,0)</f>
        <v>11</v>
      </c>
      <c r="BK871" s="47">
        <f t="shared" si="315"/>
        <v>1</v>
      </c>
      <c r="BL871" s="47">
        <f t="shared" si="316"/>
        <v>1</v>
      </c>
      <c r="BM871" s="48">
        <f ca="1">IF(ISNA($BH871),1,OFFSET(NoteCommaRef!$E$3,$BH871,0))</f>
        <v>1</v>
      </c>
      <c r="BN871" s="48">
        <f t="shared" si="317"/>
        <v>1</v>
      </c>
      <c r="BO871" s="48">
        <f t="shared" si="318"/>
        <v>1</v>
      </c>
      <c r="BP871" s="48">
        <f t="shared" si="319"/>
        <v>1</v>
      </c>
      <c r="BQ871" s="48">
        <f ca="1">IF(ISNA($BI871),1,OFFSET(NoteCommaRef!$K$3,$BI871,0))</f>
        <v>1</v>
      </c>
      <c r="BR871" s="48">
        <f ca="1">IF(ISNA($BJ871),1,OFFSET(NoteCommaRef!$K$3,$BJ871,0))</f>
        <v>1</v>
      </c>
    </row>
    <row r="872" spans="3:70" x14ac:dyDescent="0.2">
      <c r="C872" s="1" t="str">
        <f t="shared" si="290"/>
        <v/>
      </c>
      <c r="D872" s="1" t="str">
        <f t="shared" si="291"/>
        <v/>
      </c>
      <c r="E872" s="1" t="str">
        <f t="shared" si="282"/>
        <v/>
      </c>
      <c r="F872" s="32" t="str">
        <f t="shared" si="283"/>
        <v/>
      </c>
      <c r="G872" s="1" t="str">
        <f t="shared" si="284"/>
        <v/>
      </c>
      <c r="H872" s="1" t="str">
        <f t="shared" si="285"/>
        <v/>
      </c>
      <c r="I872" s="1" t="str">
        <f t="shared" si="286"/>
        <v/>
      </c>
      <c r="J872" s="1" t="str">
        <f t="shared" si="287"/>
        <v/>
      </c>
      <c r="K872" s="1" t="str">
        <f t="shared" si="288"/>
        <v/>
      </c>
      <c r="L872" s="1" t="str">
        <f ca="1">IF(COUNTBLANK($AO872),IF(COUNTBLANK($D872),"",OFFSET(ChannelSetup!$E$6,0,$D872-1)),$AO872)</f>
        <v/>
      </c>
      <c r="M872" s="1" t="str">
        <f ca="1">IF(COUNTBLANK($AP872),IF(COUNTBLANK($D872),"",OFFSET(ChannelSetup!$E$7,0,$D872-1)),$AP872)</f>
        <v/>
      </c>
      <c r="N872" s="1" t="str">
        <f ca="1">IF(COUNTBLANK($D872),"",IF(COUNTBLANK($AI872),OFFSET(ChannelSetup!$E$4,0,$D872-1),$AI872))</f>
        <v/>
      </c>
      <c r="O872" s="1" t="str">
        <f t="shared" si="289"/>
        <v/>
      </c>
      <c r="Q872" s="32">
        <f t="shared" si="292"/>
        <v>6</v>
      </c>
      <c r="R872" s="32">
        <f t="shared" si="293"/>
        <v>4</v>
      </c>
      <c r="S872" s="32">
        <f t="shared" si="294"/>
        <v>4</v>
      </c>
      <c r="T872" s="32">
        <f t="shared" si="295"/>
        <v>2</v>
      </c>
      <c r="U872" s="32">
        <f t="shared" si="296"/>
        <v>2</v>
      </c>
      <c r="V872" s="32">
        <f t="shared" si="297"/>
        <v>2</v>
      </c>
      <c r="W872" s="32">
        <f t="shared" si="298"/>
        <v>2</v>
      </c>
      <c r="X872" s="32">
        <f t="shared" si="299"/>
        <v>2</v>
      </c>
      <c r="Y872" s="32">
        <f t="shared" si="300"/>
        <v>2</v>
      </c>
      <c r="Z872" s="32">
        <f t="shared" si="301"/>
        <v>2</v>
      </c>
      <c r="AA872" s="32">
        <f t="shared" si="302"/>
        <v>2</v>
      </c>
      <c r="AB872" s="32">
        <f t="shared" si="303"/>
        <v>2</v>
      </c>
      <c r="AD872" s="64"/>
      <c r="AE872" s="51"/>
      <c r="AF872" s="51"/>
      <c r="AG872" s="61"/>
      <c r="AH872" s="62"/>
      <c r="AI872" s="61"/>
      <c r="AJ872" s="62"/>
      <c r="AK872" s="61"/>
      <c r="AL872" s="62"/>
      <c r="AM872" s="60"/>
      <c r="AN872" s="60"/>
      <c r="AO872" s="60"/>
      <c r="AP872" s="60"/>
      <c r="AQ872" s="51"/>
      <c r="AT872" s="39" t="str">
        <f t="shared" si="307"/>
        <v/>
      </c>
      <c r="AU872" s="49" t="str">
        <f t="shared" si="313"/>
        <v/>
      </c>
      <c r="AV872" s="41">
        <f t="shared" ca="1" si="276"/>
        <v>256</v>
      </c>
      <c r="AW872" s="40">
        <f t="shared" ca="1" si="314"/>
        <v>1</v>
      </c>
      <c r="AX872" s="41">
        <f t="shared" ca="1" si="308"/>
        <v>0</v>
      </c>
      <c r="AY872" s="41">
        <f t="shared" ca="1" si="309"/>
        <v>0</v>
      </c>
      <c r="AZ872" s="42">
        <f t="shared" ca="1" si="310"/>
        <v>1</v>
      </c>
      <c r="BA872" s="47" t="str">
        <f t="shared" si="311"/>
        <v/>
      </c>
      <c r="BB872" s="47" t="e">
        <f t="shared" si="312"/>
        <v>#VALUE!</v>
      </c>
      <c r="BC872" s="47">
        <f t="shared" si="277"/>
        <v>0</v>
      </c>
      <c r="BD872" s="47">
        <f t="shared" si="278"/>
        <v>0</v>
      </c>
      <c r="BE872" s="47" t="e">
        <f t="shared" si="279"/>
        <v>#VALUE!</v>
      </c>
      <c r="BF872" s="47" t="e">
        <f t="shared" si="280"/>
        <v>#VALUE!</v>
      </c>
      <c r="BG872" s="47" t="e">
        <f t="shared" si="281"/>
        <v>#VALUE!</v>
      </c>
      <c r="BH872" s="47" t="e">
        <f>MATCH($BA872,NoteCommaRef!$B$4:$B$10,0)</f>
        <v>#N/A</v>
      </c>
      <c r="BI872" s="47">
        <f>MATCH($BK872,NoteCommaRef!$H$4:$H$1000,0)</f>
        <v>11</v>
      </c>
      <c r="BJ872" s="47">
        <f>MATCH($BL872,NoteCommaRef!$H$4:$H$1000,0)</f>
        <v>11</v>
      </c>
      <c r="BK872" s="47">
        <f t="shared" si="315"/>
        <v>1</v>
      </c>
      <c r="BL872" s="47">
        <f t="shared" si="316"/>
        <v>1</v>
      </c>
      <c r="BM872" s="48">
        <f ca="1">IF(ISNA($BH872),1,OFFSET(NoteCommaRef!$E$3,$BH872,0))</f>
        <v>1</v>
      </c>
      <c r="BN872" s="48">
        <f t="shared" si="317"/>
        <v>1</v>
      </c>
      <c r="BO872" s="48">
        <f t="shared" si="318"/>
        <v>1</v>
      </c>
      <c r="BP872" s="48">
        <f t="shared" si="319"/>
        <v>1</v>
      </c>
      <c r="BQ872" s="48">
        <f ca="1">IF(ISNA($BI872),1,OFFSET(NoteCommaRef!$K$3,$BI872,0))</f>
        <v>1</v>
      </c>
      <c r="BR872" s="48">
        <f ca="1">IF(ISNA($BJ872),1,OFFSET(NoteCommaRef!$K$3,$BJ872,0))</f>
        <v>1</v>
      </c>
    </row>
    <row r="873" spans="3:70" x14ac:dyDescent="0.2">
      <c r="C873" s="1" t="str">
        <f t="shared" si="290"/>
        <v/>
      </c>
      <c r="D873" s="1" t="str">
        <f t="shared" si="291"/>
        <v/>
      </c>
      <c r="E873" s="1" t="str">
        <f t="shared" si="282"/>
        <v/>
      </c>
      <c r="F873" s="32" t="str">
        <f t="shared" si="283"/>
        <v/>
      </c>
      <c r="G873" s="1" t="str">
        <f t="shared" si="284"/>
        <v/>
      </c>
      <c r="H873" s="1" t="str">
        <f t="shared" si="285"/>
        <v/>
      </c>
      <c r="I873" s="1" t="str">
        <f t="shared" si="286"/>
        <v/>
      </c>
      <c r="J873" s="1" t="str">
        <f t="shared" si="287"/>
        <v/>
      </c>
      <c r="K873" s="1" t="str">
        <f t="shared" si="288"/>
        <v/>
      </c>
      <c r="L873" s="1" t="str">
        <f ca="1">IF(COUNTBLANK($AO873),IF(COUNTBLANK($D873),"",OFFSET(ChannelSetup!$E$6,0,$D873-1)),$AO873)</f>
        <v/>
      </c>
      <c r="M873" s="1" t="str">
        <f ca="1">IF(COUNTBLANK($AP873),IF(COUNTBLANK($D873),"",OFFSET(ChannelSetup!$E$7,0,$D873-1)),$AP873)</f>
        <v/>
      </c>
      <c r="N873" s="1" t="str">
        <f ca="1">IF(COUNTBLANK($D873),"",IF(COUNTBLANK($AI873),OFFSET(ChannelSetup!$E$4,0,$D873-1),$AI873))</f>
        <v/>
      </c>
      <c r="O873" s="1" t="str">
        <f t="shared" si="289"/>
        <v/>
      </c>
      <c r="Q873" s="32">
        <f t="shared" si="292"/>
        <v>6</v>
      </c>
      <c r="R873" s="32">
        <f t="shared" si="293"/>
        <v>4</v>
      </c>
      <c r="S873" s="32">
        <f t="shared" si="294"/>
        <v>4</v>
      </c>
      <c r="T873" s="32">
        <f t="shared" si="295"/>
        <v>2</v>
      </c>
      <c r="U873" s="32">
        <f t="shared" si="296"/>
        <v>2</v>
      </c>
      <c r="V873" s="32">
        <f t="shared" si="297"/>
        <v>2</v>
      </c>
      <c r="W873" s="32">
        <f t="shared" si="298"/>
        <v>2</v>
      </c>
      <c r="X873" s="32">
        <f t="shared" si="299"/>
        <v>2</v>
      </c>
      <c r="Y873" s="32">
        <f t="shared" si="300"/>
        <v>2</v>
      </c>
      <c r="Z873" s="32">
        <f t="shared" si="301"/>
        <v>2</v>
      </c>
      <c r="AA873" s="32">
        <f t="shared" si="302"/>
        <v>2</v>
      </c>
      <c r="AB873" s="32">
        <f t="shared" si="303"/>
        <v>2</v>
      </c>
      <c r="AD873" s="64"/>
      <c r="AE873" s="51"/>
      <c r="AF873" s="51"/>
      <c r="AG873" s="61"/>
      <c r="AH873" s="62"/>
      <c r="AI873" s="61"/>
      <c r="AJ873" s="62"/>
      <c r="AK873" s="61"/>
      <c r="AL873" s="62"/>
      <c r="AM873" s="60"/>
      <c r="AN873" s="60"/>
      <c r="AO873" s="60"/>
      <c r="AP873" s="60"/>
      <c r="AQ873" s="51"/>
      <c r="AT873" s="39" t="str">
        <f t="shared" si="307"/>
        <v/>
      </c>
      <c r="AU873" s="49" t="str">
        <f t="shared" si="313"/>
        <v/>
      </c>
      <c r="AV873" s="41">
        <f t="shared" ca="1" si="276"/>
        <v>256</v>
      </c>
      <c r="AW873" s="40">
        <f t="shared" ca="1" si="314"/>
        <v>1</v>
      </c>
      <c r="AX873" s="41">
        <f t="shared" ca="1" si="308"/>
        <v>0</v>
      </c>
      <c r="AY873" s="41">
        <f t="shared" ca="1" si="309"/>
        <v>0</v>
      </c>
      <c r="AZ873" s="42">
        <f t="shared" ca="1" si="310"/>
        <v>1</v>
      </c>
      <c r="BA873" s="47" t="str">
        <f t="shared" si="311"/>
        <v/>
      </c>
      <c r="BB873" s="47" t="e">
        <f t="shared" si="312"/>
        <v>#VALUE!</v>
      </c>
      <c r="BC873" s="47">
        <f t="shared" si="277"/>
        <v>0</v>
      </c>
      <c r="BD873" s="47">
        <f t="shared" si="278"/>
        <v>0</v>
      </c>
      <c r="BE873" s="47" t="e">
        <f t="shared" si="279"/>
        <v>#VALUE!</v>
      </c>
      <c r="BF873" s="47" t="e">
        <f t="shared" si="280"/>
        <v>#VALUE!</v>
      </c>
      <c r="BG873" s="47" t="e">
        <f t="shared" si="281"/>
        <v>#VALUE!</v>
      </c>
      <c r="BH873" s="47" t="e">
        <f>MATCH($BA873,NoteCommaRef!$B$4:$B$10,0)</f>
        <v>#N/A</v>
      </c>
      <c r="BI873" s="47">
        <f>MATCH($BK873,NoteCommaRef!$H$4:$H$1000,0)</f>
        <v>11</v>
      </c>
      <c r="BJ873" s="47">
        <f>MATCH($BL873,NoteCommaRef!$H$4:$H$1000,0)</f>
        <v>11</v>
      </c>
      <c r="BK873" s="47">
        <f t="shared" si="315"/>
        <v>1</v>
      </c>
      <c r="BL873" s="47">
        <f t="shared" si="316"/>
        <v>1</v>
      </c>
      <c r="BM873" s="48">
        <f ca="1">IF(ISNA($BH873),1,OFFSET(NoteCommaRef!$E$3,$BH873,0))</f>
        <v>1</v>
      </c>
      <c r="BN873" s="48">
        <f t="shared" si="317"/>
        <v>1</v>
      </c>
      <c r="BO873" s="48">
        <f t="shared" si="318"/>
        <v>1</v>
      </c>
      <c r="BP873" s="48">
        <f t="shared" si="319"/>
        <v>1</v>
      </c>
      <c r="BQ873" s="48">
        <f ca="1">IF(ISNA($BI873),1,OFFSET(NoteCommaRef!$K$3,$BI873,0))</f>
        <v>1</v>
      </c>
      <c r="BR873" s="48">
        <f ca="1">IF(ISNA($BJ873),1,OFFSET(NoteCommaRef!$K$3,$BJ873,0))</f>
        <v>1</v>
      </c>
    </row>
    <row r="874" spans="3:70" x14ac:dyDescent="0.2">
      <c r="C874" s="1" t="str">
        <f t="shared" si="290"/>
        <v/>
      </c>
      <c r="D874" s="1" t="str">
        <f t="shared" si="291"/>
        <v/>
      </c>
      <c r="E874" s="1" t="str">
        <f t="shared" si="282"/>
        <v/>
      </c>
      <c r="F874" s="32" t="str">
        <f t="shared" si="283"/>
        <v/>
      </c>
      <c r="G874" s="1" t="str">
        <f t="shared" si="284"/>
        <v/>
      </c>
      <c r="H874" s="1" t="str">
        <f t="shared" si="285"/>
        <v/>
      </c>
      <c r="I874" s="1" t="str">
        <f t="shared" si="286"/>
        <v/>
      </c>
      <c r="J874" s="1" t="str">
        <f t="shared" si="287"/>
        <v/>
      </c>
      <c r="K874" s="1" t="str">
        <f t="shared" si="288"/>
        <v/>
      </c>
      <c r="L874" s="1" t="str">
        <f ca="1">IF(COUNTBLANK($AO874),IF(COUNTBLANK($D874),"",OFFSET(ChannelSetup!$E$6,0,$D874-1)),$AO874)</f>
        <v/>
      </c>
      <c r="M874" s="1" t="str">
        <f ca="1">IF(COUNTBLANK($AP874),IF(COUNTBLANK($D874),"",OFFSET(ChannelSetup!$E$7,0,$D874-1)),$AP874)</f>
        <v/>
      </c>
      <c r="N874" s="1" t="str">
        <f ca="1">IF(COUNTBLANK($D874),"",IF(COUNTBLANK($AI874),OFFSET(ChannelSetup!$E$4,0,$D874-1),$AI874))</f>
        <v/>
      </c>
      <c r="O874" s="1" t="str">
        <f t="shared" si="289"/>
        <v/>
      </c>
      <c r="Q874" s="32">
        <f t="shared" si="292"/>
        <v>6</v>
      </c>
      <c r="R874" s="32">
        <f t="shared" si="293"/>
        <v>4</v>
      </c>
      <c r="S874" s="32">
        <f t="shared" si="294"/>
        <v>4</v>
      </c>
      <c r="T874" s="32">
        <f t="shared" si="295"/>
        <v>2</v>
      </c>
      <c r="U874" s="32">
        <f t="shared" si="296"/>
        <v>2</v>
      </c>
      <c r="V874" s="32">
        <f t="shared" si="297"/>
        <v>2</v>
      </c>
      <c r="W874" s="32">
        <f t="shared" si="298"/>
        <v>2</v>
      </c>
      <c r="X874" s="32">
        <f t="shared" si="299"/>
        <v>2</v>
      </c>
      <c r="Y874" s="32">
        <f t="shared" si="300"/>
        <v>2</v>
      </c>
      <c r="Z874" s="32">
        <f t="shared" si="301"/>
        <v>2</v>
      </c>
      <c r="AA874" s="32">
        <f t="shared" si="302"/>
        <v>2</v>
      </c>
      <c r="AB874" s="32">
        <f t="shared" si="303"/>
        <v>2</v>
      </c>
      <c r="AD874" s="64"/>
      <c r="AE874" s="51"/>
      <c r="AF874" s="51"/>
      <c r="AG874" s="61"/>
      <c r="AH874" s="62"/>
      <c r="AI874" s="61"/>
      <c r="AJ874" s="62"/>
      <c r="AK874" s="61"/>
      <c r="AL874" s="62"/>
      <c r="AM874" s="60"/>
      <c r="AN874" s="60"/>
      <c r="AO874" s="60"/>
      <c r="AP874" s="60"/>
      <c r="AQ874" s="51"/>
      <c r="AT874" s="39" t="str">
        <f t="shared" si="307"/>
        <v/>
      </c>
      <c r="AU874" s="49" t="str">
        <f t="shared" si="313"/>
        <v/>
      </c>
      <c r="AV874" s="41">
        <f t="shared" ca="1" si="276"/>
        <v>256</v>
      </c>
      <c r="AW874" s="40">
        <f t="shared" ca="1" si="314"/>
        <v>1</v>
      </c>
      <c r="AX874" s="41">
        <f t="shared" ca="1" si="308"/>
        <v>0</v>
      </c>
      <c r="AY874" s="41">
        <f t="shared" ca="1" si="309"/>
        <v>0</v>
      </c>
      <c r="AZ874" s="42">
        <f t="shared" ca="1" si="310"/>
        <v>1</v>
      </c>
      <c r="BA874" s="47" t="str">
        <f t="shared" si="311"/>
        <v/>
      </c>
      <c r="BB874" s="47" t="e">
        <f t="shared" si="312"/>
        <v>#VALUE!</v>
      </c>
      <c r="BC874" s="47">
        <f t="shared" si="277"/>
        <v>0</v>
      </c>
      <c r="BD874" s="47">
        <f t="shared" si="278"/>
        <v>0</v>
      </c>
      <c r="BE874" s="47" t="e">
        <f t="shared" si="279"/>
        <v>#VALUE!</v>
      </c>
      <c r="BF874" s="47" t="e">
        <f t="shared" si="280"/>
        <v>#VALUE!</v>
      </c>
      <c r="BG874" s="47" t="e">
        <f t="shared" si="281"/>
        <v>#VALUE!</v>
      </c>
      <c r="BH874" s="47" t="e">
        <f>MATCH($BA874,NoteCommaRef!$B$4:$B$10,0)</f>
        <v>#N/A</v>
      </c>
      <c r="BI874" s="47">
        <f>MATCH($BK874,NoteCommaRef!$H$4:$H$1000,0)</f>
        <v>11</v>
      </c>
      <c r="BJ874" s="47">
        <f>MATCH($BL874,NoteCommaRef!$H$4:$H$1000,0)</f>
        <v>11</v>
      </c>
      <c r="BK874" s="47">
        <f t="shared" si="315"/>
        <v>1</v>
      </c>
      <c r="BL874" s="47">
        <f t="shared" si="316"/>
        <v>1</v>
      </c>
      <c r="BM874" s="48">
        <f ca="1">IF(ISNA($BH874),1,OFFSET(NoteCommaRef!$E$3,$BH874,0))</f>
        <v>1</v>
      </c>
      <c r="BN874" s="48">
        <f t="shared" si="317"/>
        <v>1</v>
      </c>
      <c r="BO874" s="48">
        <f t="shared" si="318"/>
        <v>1</v>
      </c>
      <c r="BP874" s="48">
        <f t="shared" si="319"/>
        <v>1</v>
      </c>
      <c r="BQ874" s="48">
        <f ca="1">IF(ISNA($BI874),1,OFFSET(NoteCommaRef!$K$3,$BI874,0))</f>
        <v>1</v>
      </c>
      <c r="BR874" s="48">
        <f ca="1">IF(ISNA($BJ874),1,OFFSET(NoteCommaRef!$K$3,$BJ874,0))</f>
        <v>1</v>
      </c>
    </row>
    <row r="875" spans="3:70" x14ac:dyDescent="0.2">
      <c r="C875" s="1" t="str">
        <f t="shared" si="290"/>
        <v/>
      </c>
      <c r="D875" s="1" t="str">
        <f t="shared" si="291"/>
        <v/>
      </c>
      <c r="E875" s="1" t="str">
        <f t="shared" si="282"/>
        <v/>
      </c>
      <c r="F875" s="32" t="str">
        <f t="shared" si="283"/>
        <v/>
      </c>
      <c r="G875" s="1" t="str">
        <f t="shared" si="284"/>
        <v/>
      </c>
      <c r="H875" s="1" t="str">
        <f t="shared" si="285"/>
        <v/>
      </c>
      <c r="I875" s="1" t="str">
        <f t="shared" si="286"/>
        <v/>
      </c>
      <c r="J875" s="1" t="str">
        <f t="shared" si="287"/>
        <v/>
      </c>
      <c r="K875" s="1" t="str">
        <f t="shared" si="288"/>
        <v/>
      </c>
      <c r="L875" s="1" t="str">
        <f ca="1">IF(COUNTBLANK($AO875),IF(COUNTBLANK($D875),"",OFFSET(ChannelSetup!$E$6,0,$D875-1)),$AO875)</f>
        <v/>
      </c>
      <c r="M875" s="1" t="str">
        <f ca="1">IF(COUNTBLANK($AP875),IF(COUNTBLANK($D875),"",OFFSET(ChannelSetup!$E$7,0,$D875-1)),$AP875)</f>
        <v/>
      </c>
      <c r="N875" s="1" t="str">
        <f ca="1">IF(COUNTBLANK($D875),"",IF(COUNTBLANK($AI875),OFFSET(ChannelSetup!$E$4,0,$D875-1),$AI875))</f>
        <v/>
      </c>
      <c r="O875" s="1" t="str">
        <f t="shared" si="289"/>
        <v/>
      </c>
      <c r="Q875" s="32">
        <f t="shared" si="292"/>
        <v>6</v>
      </c>
      <c r="R875" s="32">
        <f t="shared" si="293"/>
        <v>4</v>
      </c>
      <c r="S875" s="32">
        <f t="shared" si="294"/>
        <v>4</v>
      </c>
      <c r="T875" s="32">
        <f t="shared" si="295"/>
        <v>2</v>
      </c>
      <c r="U875" s="32">
        <f t="shared" si="296"/>
        <v>2</v>
      </c>
      <c r="V875" s="32">
        <f t="shared" si="297"/>
        <v>2</v>
      </c>
      <c r="W875" s="32">
        <f t="shared" si="298"/>
        <v>2</v>
      </c>
      <c r="X875" s="32">
        <f t="shared" si="299"/>
        <v>2</v>
      </c>
      <c r="Y875" s="32">
        <f t="shared" si="300"/>
        <v>2</v>
      </c>
      <c r="Z875" s="32">
        <f t="shared" si="301"/>
        <v>2</v>
      </c>
      <c r="AA875" s="32">
        <f t="shared" si="302"/>
        <v>2</v>
      </c>
      <c r="AB875" s="32">
        <f t="shared" si="303"/>
        <v>2</v>
      </c>
      <c r="AD875" s="64"/>
      <c r="AE875" s="51"/>
      <c r="AF875" s="51"/>
      <c r="AG875" s="61"/>
      <c r="AH875" s="62"/>
      <c r="AI875" s="61"/>
      <c r="AJ875" s="62"/>
      <c r="AK875" s="61"/>
      <c r="AL875" s="62"/>
      <c r="AM875" s="60"/>
      <c r="AN875" s="60"/>
      <c r="AO875" s="60"/>
      <c r="AP875" s="60"/>
      <c r="AQ875" s="51"/>
      <c r="AT875" s="39" t="str">
        <f t="shared" si="307"/>
        <v/>
      </c>
      <c r="AU875" s="49" t="str">
        <f t="shared" si="313"/>
        <v/>
      </c>
      <c r="AV875" s="41">
        <f t="shared" ca="1" si="276"/>
        <v>256</v>
      </c>
      <c r="AW875" s="40">
        <f t="shared" ca="1" si="314"/>
        <v>1</v>
      </c>
      <c r="AX875" s="41">
        <f t="shared" ca="1" si="308"/>
        <v>0</v>
      </c>
      <c r="AY875" s="41">
        <f t="shared" ca="1" si="309"/>
        <v>0</v>
      </c>
      <c r="AZ875" s="42">
        <f t="shared" ca="1" si="310"/>
        <v>1</v>
      </c>
      <c r="BA875" s="47" t="str">
        <f t="shared" si="311"/>
        <v/>
      </c>
      <c r="BB875" s="47" t="e">
        <f t="shared" si="312"/>
        <v>#VALUE!</v>
      </c>
      <c r="BC875" s="47">
        <f t="shared" si="277"/>
        <v>0</v>
      </c>
      <c r="BD875" s="47">
        <f t="shared" si="278"/>
        <v>0</v>
      </c>
      <c r="BE875" s="47" t="e">
        <f t="shared" si="279"/>
        <v>#VALUE!</v>
      </c>
      <c r="BF875" s="47" t="e">
        <f t="shared" si="280"/>
        <v>#VALUE!</v>
      </c>
      <c r="BG875" s="47" t="e">
        <f t="shared" si="281"/>
        <v>#VALUE!</v>
      </c>
      <c r="BH875" s="47" t="e">
        <f>MATCH($BA875,NoteCommaRef!$B$4:$B$10,0)</f>
        <v>#N/A</v>
      </c>
      <c r="BI875" s="47">
        <f>MATCH($BK875,NoteCommaRef!$H$4:$H$1000,0)</f>
        <v>11</v>
      </c>
      <c r="BJ875" s="47">
        <f>MATCH($BL875,NoteCommaRef!$H$4:$H$1000,0)</f>
        <v>11</v>
      </c>
      <c r="BK875" s="47">
        <f t="shared" si="315"/>
        <v>1</v>
      </c>
      <c r="BL875" s="47">
        <f t="shared" si="316"/>
        <v>1</v>
      </c>
      <c r="BM875" s="48">
        <f ca="1">IF(ISNA($BH875),1,OFFSET(NoteCommaRef!$E$3,$BH875,0))</f>
        <v>1</v>
      </c>
      <c r="BN875" s="48">
        <f t="shared" si="317"/>
        <v>1</v>
      </c>
      <c r="BO875" s="48">
        <f t="shared" si="318"/>
        <v>1</v>
      </c>
      <c r="BP875" s="48">
        <f t="shared" si="319"/>
        <v>1</v>
      </c>
      <c r="BQ875" s="48">
        <f ca="1">IF(ISNA($BI875),1,OFFSET(NoteCommaRef!$K$3,$BI875,0))</f>
        <v>1</v>
      </c>
      <c r="BR875" s="48">
        <f ca="1">IF(ISNA($BJ875),1,OFFSET(NoteCommaRef!$K$3,$BJ875,0))</f>
        <v>1</v>
      </c>
    </row>
    <row r="876" spans="3:70" x14ac:dyDescent="0.2">
      <c r="C876" s="1" t="str">
        <f t="shared" si="290"/>
        <v/>
      </c>
      <c r="D876" s="1" t="str">
        <f t="shared" si="291"/>
        <v/>
      </c>
      <c r="E876" s="1" t="str">
        <f t="shared" si="282"/>
        <v/>
      </c>
      <c r="F876" s="32" t="str">
        <f t="shared" si="283"/>
        <v/>
      </c>
      <c r="G876" s="1" t="str">
        <f t="shared" si="284"/>
        <v/>
      </c>
      <c r="H876" s="1" t="str">
        <f t="shared" si="285"/>
        <v/>
      </c>
      <c r="I876" s="1" t="str">
        <f t="shared" si="286"/>
        <v/>
      </c>
      <c r="J876" s="1" t="str">
        <f t="shared" si="287"/>
        <v/>
      </c>
      <c r="K876" s="1" t="str">
        <f t="shared" si="288"/>
        <v/>
      </c>
      <c r="L876" s="1" t="str">
        <f ca="1">IF(COUNTBLANK($AO876),IF(COUNTBLANK($D876),"",OFFSET(ChannelSetup!$E$6,0,$D876-1)),$AO876)</f>
        <v/>
      </c>
      <c r="M876" s="1" t="str">
        <f ca="1">IF(COUNTBLANK($AP876),IF(COUNTBLANK($D876),"",OFFSET(ChannelSetup!$E$7,0,$D876-1)),$AP876)</f>
        <v/>
      </c>
      <c r="N876" s="1" t="str">
        <f ca="1">IF(COUNTBLANK($D876),"",IF(COUNTBLANK($AI876),OFFSET(ChannelSetup!$E$4,0,$D876-1),$AI876))</f>
        <v/>
      </c>
      <c r="O876" s="1" t="str">
        <f t="shared" si="289"/>
        <v/>
      </c>
      <c r="Q876" s="32">
        <f t="shared" si="292"/>
        <v>6</v>
      </c>
      <c r="R876" s="32">
        <f t="shared" si="293"/>
        <v>4</v>
      </c>
      <c r="S876" s="32">
        <f t="shared" si="294"/>
        <v>4</v>
      </c>
      <c r="T876" s="32">
        <f t="shared" si="295"/>
        <v>2</v>
      </c>
      <c r="U876" s="32">
        <f t="shared" si="296"/>
        <v>2</v>
      </c>
      <c r="V876" s="32">
        <f t="shared" si="297"/>
        <v>2</v>
      </c>
      <c r="W876" s="32">
        <f t="shared" si="298"/>
        <v>2</v>
      </c>
      <c r="X876" s="32">
        <f t="shared" si="299"/>
        <v>2</v>
      </c>
      <c r="Y876" s="32">
        <f t="shared" si="300"/>
        <v>2</v>
      </c>
      <c r="Z876" s="32">
        <f t="shared" si="301"/>
        <v>2</v>
      </c>
      <c r="AA876" s="32">
        <f t="shared" si="302"/>
        <v>2</v>
      </c>
      <c r="AB876" s="32">
        <f t="shared" si="303"/>
        <v>2</v>
      </c>
      <c r="AD876" s="64"/>
      <c r="AE876" s="51"/>
      <c r="AF876" s="51"/>
      <c r="AG876" s="61"/>
      <c r="AH876" s="62"/>
      <c r="AI876" s="61"/>
      <c r="AJ876" s="62"/>
      <c r="AK876" s="61"/>
      <c r="AL876" s="62"/>
      <c r="AM876" s="60"/>
      <c r="AN876" s="60"/>
      <c r="AO876" s="60"/>
      <c r="AP876" s="60"/>
      <c r="AQ876" s="51"/>
      <c r="AT876" s="39" t="str">
        <f t="shared" si="307"/>
        <v/>
      </c>
      <c r="AU876" s="49" t="str">
        <f t="shared" si="313"/>
        <v/>
      </c>
      <c r="AV876" s="41">
        <f t="shared" ca="1" si="276"/>
        <v>256</v>
      </c>
      <c r="AW876" s="40">
        <f t="shared" ca="1" si="314"/>
        <v>1</v>
      </c>
      <c r="AX876" s="41">
        <f t="shared" ca="1" si="308"/>
        <v>0</v>
      </c>
      <c r="AY876" s="41">
        <f t="shared" ca="1" si="309"/>
        <v>0</v>
      </c>
      <c r="AZ876" s="42">
        <f t="shared" ca="1" si="310"/>
        <v>1</v>
      </c>
      <c r="BA876" s="47" t="str">
        <f t="shared" si="311"/>
        <v/>
      </c>
      <c r="BB876" s="47" t="e">
        <f t="shared" si="312"/>
        <v>#VALUE!</v>
      </c>
      <c r="BC876" s="47">
        <f t="shared" si="277"/>
        <v>0</v>
      </c>
      <c r="BD876" s="47">
        <f t="shared" si="278"/>
        <v>0</v>
      </c>
      <c r="BE876" s="47" t="e">
        <f t="shared" si="279"/>
        <v>#VALUE!</v>
      </c>
      <c r="BF876" s="47" t="e">
        <f t="shared" si="280"/>
        <v>#VALUE!</v>
      </c>
      <c r="BG876" s="47" t="e">
        <f t="shared" si="281"/>
        <v>#VALUE!</v>
      </c>
      <c r="BH876" s="47" t="e">
        <f>MATCH($BA876,NoteCommaRef!$B$4:$B$10,0)</f>
        <v>#N/A</v>
      </c>
      <c r="BI876" s="47">
        <f>MATCH($BK876,NoteCommaRef!$H$4:$H$1000,0)</f>
        <v>11</v>
      </c>
      <c r="BJ876" s="47">
        <f>MATCH($BL876,NoteCommaRef!$H$4:$H$1000,0)</f>
        <v>11</v>
      </c>
      <c r="BK876" s="47">
        <f t="shared" si="315"/>
        <v>1</v>
      </c>
      <c r="BL876" s="47">
        <f t="shared" si="316"/>
        <v>1</v>
      </c>
      <c r="BM876" s="48">
        <f ca="1">IF(ISNA($BH876),1,OFFSET(NoteCommaRef!$E$3,$BH876,0))</f>
        <v>1</v>
      </c>
      <c r="BN876" s="48">
        <f t="shared" si="317"/>
        <v>1</v>
      </c>
      <c r="BO876" s="48">
        <f t="shared" si="318"/>
        <v>1</v>
      </c>
      <c r="BP876" s="48">
        <f t="shared" si="319"/>
        <v>1</v>
      </c>
      <c r="BQ876" s="48">
        <f ca="1">IF(ISNA($BI876),1,OFFSET(NoteCommaRef!$K$3,$BI876,0))</f>
        <v>1</v>
      </c>
      <c r="BR876" s="48">
        <f ca="1">IF(ISNA($BJ876),1,OFFSET(NoteCommaRef!$K$3,$BJ876,0))</f>
        <v>1</v>
      </c>
    </row>
    <row r="877" spans="3:70" x14ac:dyDescent="0.2">
      <c r="C877" s="1" t="str">
        <f t="shared" si="290"/>
        <v/>
      </c>
      <c r="D877" s="1" t="str">
        <f t="shared" si="291"/>
        <v/>
      </c>
      <c r="E877" s="1" t="str">
        <f t="shared" si="282"/>
        <v/>
      </c>
      <c r="F877" s="32" t="str">
        <f t="shared" si="283"/>
        <v/>
      </c>
      <c r="G877" s="1" t="str">
        <f t="shared" si="284"/>
        <v/>
      </c>
      <c r="H877" s="1" t="str">
        <f t="shared" si="285"/>
        <v/>
      </c>
      <c r="I877" s="1" t="str">
        <f t="shared" si="286"/>
        <v/>
      </c>
      <c r="J877" s="1" t="str">
        <f t="shared" si="287"/>
        <v/>
      </c>
      <c r="K877" s="1" t="str">
        <f t="shared" si="288"/>
        <v/>
      </c>
      <c r="L877" s="1" t="str">
        <f ca="1">IF(COUNTBLANK($AO877),IF(COUNTBLANK($D877),"",OFFSET(ChannelSetup!$E$6,0,$D877-1)),$AO877)</f>
        <v/>
      </c>
      <c r="M877" s="1" t="str">
        <f ca="1">IF(COUNTBLANK($AP877),IF(COUNTBLANK($D877),"",OFFSET(ChannelSetup!$E$7,0,$D877-1)),$AP877)</f>
        <v/>
      </c>
      <c r="N877" s="1" t="str">
        <f ca="1">IF(COUNTBLANK($D877),"",IF(COUNTBLANK($AI877),OFFSET(ChannelSetup!$E$4,0,$D877-1),$AI877))</f>
        <v/>
      </c>
      <c r="O877" s="1" t="str">
        <f t="shared" si="289"/>
        <v/>
      </c>
      <c r="Q877" s="32">
        <f t="shared" si="292"/>
        <v>6</v>
      </c>
      <c r="R877" s="32">
        <f t="shared" si="293"/>
        <v>4</v>
      </c>
      <c r="S877" s="32">
        <f t="shared" si="294"/>
        <v>4</v>
      </c>
      <c r="T877" s="32">
        <f t="shared" si="295"/>
        <v>2</v>
      </c>
      <c r="U877" s="32">
        <f t="shared" si="296"/>
        <v>2</v>
      </c>
      <c r="V877" s="32">
        <f t="shared" si="297"/>
        <v>2</v>
      </c>
      <c r="W877" s="32">
        <f t="shared" si="298"/>
        <v>2</v>
      </c>
      <c r="X877" s="32">
        <f t="shared" si="299"/>
        <v>2</v>
      </c>
      <c r="Y877" s="32">
        <f t="shared" si="300"/>
        <v>2</v>
      </c>
      <c r="Z877" s="32">
        <f t="shared" si="301"/>
        <v>2</v>
      </c>
      <c r="AA877" s="32">
        <f t="shared" si="302"/>
        <v>2</v>
      </c>
      <c r="AB877" s="32">
        <f t="shared" si="303"/>
        <v>2</v>
      </c>
      <c r="AD877" s="64"/>
      <c r="AE877" s="51"/>
      <c r="AF877" s="51"/>
      <c r="AG877" s="61"/>
      <c r="AH877" s="62"/>
      <c r="AI877" s="61"/>
      <c r="AJ877" s="62"/>
      <c r="AK877" s="61"/>
      <c r="AL877" s="62"/>
      <c r="AM877" s="60"/>
      <c r="AN877" s="60"/>
      <c r="AO877" s="60"/>
      <c r="AP877" s="60"/>
      <c r="AQ877" s="51"/>
      <c r="AT877" s="39" t="str">
        <f t="shared" si="307"/>
        <v/>
      </c>
      <c r="AU877" s="49" t="str">
        <f t="shared" si="313"/>
        <v/>
      </c>
      <c r="AV877" s="41">
        <f t="shared" ca="1" si="276"/>
        <v>256</v>
      </c>
      <c r="AW877" s="40">
        <f t="shared" ca="1" si="314"/>
        <v>1</v>
      </c>
      <c r="AX877" s="41">
        <f t="shared" ca="1" si="308"/>
        <v>0</v>
      </c>
      <c r="AY877" s="41">
        <f t="shared" ca="1" si="309"/>
        <v>0</v>
      </c>
      <c r="AZ877" s="42">
        <f t="shared" ca="1" si="310"/>
        <v>1</v>
      </c>
      <c r="BA877" s="47" t="str">
        <f t="shared" si="311"/>
        <v/>
      </c>
      <c r="BB877" s="47" t="e">
        <f t="shared" si="312"/>
        <v>#VALUE!</v>
      </c>
      <c r="BC877" s="47">
        <f t="shared" si="277"/>
        <v>0</v>
      </c>
      <c r="BD877" s="47">
        <f t="shared" si="278"/>
        <v>0</v>
      </c>
      <c r="BE877" s="47" t="e">
        <f t="shared" si="279"/>
        <v>#VALUE!</v>
      </c>
      <c r="BF877" s="47" t="e">
        <f t="shared" si="280"/>
        <v>#VALUE!</v>
      </c>
      <c r="BG877" s="47" t="e">
        <f t="shared" si="281"/>
        <v>#VALUE!</v>
      </c>
      <c r="BH877" s="47" t="e">
        <f>MATCH($BA877,NoteCommaRef!$B$4:$B$10,0)</f>
        <v>#N/A</v>
      </c>
      <c r="BI877" s="47">
        <f>MATCH($BK877,NoteCommaRef!$H$4:$H$1000,0)</f>
        <v>11</v>
      </c>
      <c r="BJ877" s="47">
        <f>MATCH($BL877,NoteCommaRef!$H$4:$H$1000,0)</f>
        <v>11</v>
      </c>
      <c r="BK877" s="47">
        <f t="shared" si="315"/>
        <v>1</v>
      </c>
      <c r="BL877" s="47">
        <f t="shared" si="316"/>
        <v>1</v>
      </c>
      <c r="BM877" s="48">
        <f ca="1">IF(ISNA($BH877),1,OFFSET(NoteCommaRef!$E$3,$BH877,0))</f>
        <v>1</v>
      </c>
      <c r="BN877" s="48">
        <f t="shared" si="317"/>
        <v>1</v>
      </c>
      <c r="BO877" s="48">
        <f t="shared" si="318"/>
        <v>1</v>
      </c>
      <c r="BP877" s="48">
        <f t="shared" si="319"/>
        <v>1</v>
      </c>
      <c r="BQ877" s="48">
        <f ca="1">IF(ISNA($BI877),1,OFFSET(NoteCommaRef!$K$3,$BI877,0))</f>
        <v>1</v>
      </c>
      <c r="BR877" s="48">
        <f ca="1">IF(ISNA($BJ877),1,OFFSET(NoteCommaRef!$K$3,$BJ877,0))</f>
        <v>1</v>
      </c>
    </row>
    <row r="878" spans="3:70" x14ac:dyDescent="0.2">
      <c r="C878" s="1" t="str">
        <f t="shared" si="290"/>
        <v/>
      </c>
      <c r="D878" s="1" t="str">
        <f t="shared" si="291"/>
        <v/>
      </c>
      <c r="E878" s="1" t="str">
        <f t="shared" si="282"/>
        <v/>
      </c>
      <c r="F878" s="32" t="str">
        <f t="shared" si="283"/>
        <v/>
      </c>
      <c r="G878" s="1" t="str">
        <f t="shared" si="284"/>
        <v/>
      </c>
      <c r="H878" s="1" t="str">
        <f t="shared" si="285"/>
        <v/>
      </c>
      <c r="I878" s="1" t="str">
        <f t="shared" si="286"/>
        <v/>
      </c>
      <c r="J878" s="1" t="str">
        <f t="shared" si="287"/>
        <v/>
      </c>
      <c r="K878" s="1" t="str">
        <f t="shared" si="288"/>
        <v/>
      </c>
      <c r="L878" s="1" t="str">
        <f ca="1">IF(COUNTBLANK($AO878),IF(COUNTBLANK($D878),"",OFFSET(ChannelSetup!$E$6,0,$D878-1)),$AO878)</f>
        <v/>
      </c>
      <c r="M878" s="1" t="str">
        <f ca="1">IF(COUNTBLANK($AP878),IF(COUNTBLANK($D878),"",OFFSET(ChannelSetup!$E$7,0,$D878-1)),$AP878)</f>
        <v/>
      </c>
      <c r="N878" s="1" t="str">
        <f ca="1">IF(COUNTBLANK($D878),"",IF(COUNTBLANK($AI878),OFFSET(ChannelSetup!$E$4,0,$D878-1),$AI878))</f>
        <v/>
      </c>
      <c r="O878" s="1" t="str">
        <f t="shared" si="289"/>
        <v/>
      </c>
      <c r="Q878" s="32">
        <f t="shared" si="292"/>
        <v>6</v>
      </c>
      <c r="R878" s="32">
        <f t="shared" si="293"/>
        <v>4</v>
      </c>
      <c r="S878" s="32">
        <f t="shared" si="294"/>
        <v>4</v>
      </c>
      <c r="T878" s="32">
        <f t="shared" si="295"/>
        <v>2</v>
      </c>
      <c r="U878" s="32">
        <f t="shared" si="296"/>
        <v>2</v>
      </c>
      <c r="V878" s="32">
        <f t="shared" si="297"/>
        <v>2</v>
      </c>
      <c r="W878" s="32">
        <f t="shared" si="298"/>
        <v>2</v>
      </c>
      <c r="X878" s="32">
        <f t="shared" si="299"/>
        <v>2</v>
      </c>
      <c r="Y878" s="32">
        <f t="shared" si="300"/>
        <v>2</v>
      </c>
      <c r="Z878" s="32">
        <f t="shared" si="301"/>
        <v>2</v>
      </c>
      <c r="AA878" s="32">
        <f t="shared" si="302"/>
        <v>2</v>
      </c>
      <c r="AB878" s="32">
        <f t="shared" si="303"/>
        <v>2</v>
      </c>
      <c r="AD878" s="64"/>
      <c r="AE878" s="51"/>
      <c r="AF878" s="51"/>
      <c r="AG878" s="61"/>
      <c r="AH878" s="62"/>
      <c r="AI878" s="61"/>
      <c r="AJ878" s="62"/>
      <c r="AK878" s="61"/>
      <c r="AL878" s="62"/>
      <c r="AM878" s="60"/>
      <c r="AN878" s="60"/>
      <c r="AO878" s="60"/>
      <c r="AP878" s="60"/>
      <c r="AQ878" s="51"/>
      <c r="AT878" s="39" t="str">
        <f t="shared" si="307"/>
        <v/>
      </c>
      <c r="AU878" s="49" t="str">
        <f t="shared" si="313"/>
        <v/>
      </c>
      <c r="AV878" s="41">
        <f t="shared" ca="1" si="276"/>
        <v>256</v>
      </c>
      <c r="AW878" s="40">
        <f t="shared" ca="1" si="314"/>
        <v>1</v>
      </c>
      <c r="AX878" s="41">
        <f t="shared" ca="1" si="308"/>
        <v>0</v>
      </c>
      <c r="AY878" s="41">
        <f t="shared" ca="1" si="309"/>
        <v>0</v>
      </c>
      <c r="AZ878" s="42">
        <f t="shared" ca="1" si="310"/>
        <v>1</v>
      </c>
      <c r="BA878" s="47" t="str">
        <f t="shared" si="311"/>
        <v/>
      </c>
      <c r="BB878" s="47" t="e">
        <f t="shared" si="312"/>
        <v>#VALUE!</v>
      </c>
      <c r="BC878" s="47">
        <f t="shared" si="277"/>
        <v>0</v>
      </c>
      <c r="BD878" s="47">
        <f t="shared" si="278"/>
        <v>0</v>
      </c>
      <c r="BE878" s="47" t="e">
        <f t="shared" si="279"/>
        <v>#VALUE!</v>
      </c>
      <c r="BF878" s="47" t="e">
        <f t="shared" si="280"/>
        <v>#VALUE!</v>
      </c>
      <c r="BG878" s="47" t="e">
        <f t="shared" si="281"/>
        <v>#VALUE!</v>
      </c>
      <c r="BH878" s="47" t="e">
        <f>MATCH($BA878,NoteCommaRef!$B$4:$B$10,0)</f>
        <v>#N/A</v>
      </c>
      <c r="BI878" s="47">
        <f>MATCH($BK878,NoteCommaRef!$H$4:$H$1000,0)</f>
        <v>11</v>
      </c>
      <c r="BJ878" s="47">
        <f>MATCH($BL878,NoteCommaRef!$H$4:$H$1000,0)</f>
        <v>11</v>
      </c>
      <c r="BK878" s="47">
        <f t="shared" si="315"/>
        <v>1</v>
      </c>
      <c r="BL878" s="47">
        <f t="shared" si="316"/>
        <v>1</v>
      </c>
      <c r="BM878" s="48">
        <f ca="1">IF(ISNA($BH878),1,OFFSET(NoteCommaRef!$E$3,$BH878,0))</f>
        <v>1</v>
      </c>
      <c r="BN878" s="48">
        <f t="shared" si="317"/>
        <v>1</v>
      </c>
      <c r="BO878" s="48">
        <f t="shared" si="318"/>
        <v>1</v>
      </c>
      <c r="BP878" s="48">
        <f t="shared" si="319"/>
        <v>1</v>
      </c>
      <c r="BQ878" s="48">
        <f ca="1">IF(ISNA($BI878),1,OFFSET(NoteCommaRef!$K$3,$BI878,0))</f>
        <v>1</v>
      </c>
      <c r="BR878" s="48">
        <f ca="1">IF(ISNA($BJ878),1,OFFSET(NoteCommaRef!$K$3,$BJ878,0))</f>
        <v>1</v>
      </c>
    </row>
    <row r="879" spans="3:70" x14ac:dyDescent="0.2">
      <c r="C879" s="1" t="str">
        <f t="shared" si="290"/>
        <v/>
      </c>
      <c r="D879" s="1" t="str">
        <f t="shared" si="291"/>
        <v/>
      </c>
      <c r="E879" s="1" t="str">
        <f t="shared" si="282"/>
        <v/>
      </c>
      <c r="F879" s="32" t="str">
        <f t="shared" si="283"/>
        <v/>
      </c>
      <c r="G879" s="1" t="str">
        <f t="shared" si="284"/>
        <v/>
      </c>
      <c r="H879" s="1" t="str">
        <f t="shared" si="285"/>
        <v/>
      </c>
      <c r="I879" s="1" t="str">
        <f t="shared" si="286"/>
        <v/>
      </c>
      <c r="J879" s="1" t="str">
        <f t="shared" si="287"/>
        <v/>
      </c>
      <c r="K879" s="1" t="str">
        <f t="shared" si="288"/>
        <v/>
      </c>
      <c r="L879" s="1" t="str">
        <f ca="1">IF(COUNTBLANK($AO879),IF(COUNTBLANK($D879),"",OFFSET(ChannelSetup!$E$6,0,$D879-1)),$AO879)</f>
        <v/>
      </c>
      <c r="M879" s="1" t="str">
        <f ca="1">IF(COUNTBLANK($AP879),IF(COUNTBLANK($D879),"",OFFSET(ChannelSetup!$E$7,0,$D879-1)),$AP879)</f>
        <v/>
      </c>
      <c r="N879" s="1" t="str">
        <f ca="1">IF(COUNTBLANK($D879),"",IF(COUNTBLANK($AI879),OFFSET(ChannelSetup!$E$4,0,$D879-1),$AI879))</f>
        <v/>
      </c>
      <c r="O879" s="1" t="str">
        <f t="shared" si="289"/>
        <v/>
      </c>
      <c r="Q879" s="32">
        <f t="shared" si="292"/>
        <v>6</v>
      </c>
      <c r="R879" s="32">
        <f t="shared" si="293"/>
        <v>4</v>
      </c>
      <c r="S879" s="32">
        <f t="shared" si="294"/>
        <v>4</v>
      </c>
      <c r="T879" s="32">
        <f t="shared" si="295"/>
        <v>2</v>
      </c>
      <c r="U879" s="32">
        <f t="shared" si="296"/>
        <v>2</v>
      </c>
      <c r="V879" s="32">
        <f t="shared" si="297"/>
        <v>2</v>
      </c>
      <c r="W879" s="32">
        <f t="shared" si="298"/>
        <v>2</v>
      </c>
      <c r="X879" s="32">
        <f t="shared" si="299"/>
        <v>2</v>
      </c>
      <c r="Y879" s="32">
        <f t="shared" si="300"/>
        <v>2</v>
      </c>
      <c r="Z879" s="32">
        <f t="shared" si="301"/>
        <v>2</v>
      </c>
      <c r="AA879" s="32">
        <f t="shared" si="302"/>
        <v>2</v>
      </c>
      <c r="AB879" s="32">
        <f t="shared" si="303"/>
        <v>2</v>
      </c>
      <c r="AD879" s="64"/>
      <c r="AE879" s="51"/>
      <c r="AF879" s="51"/>
      <c r="AG879" s="61"/>
      <c r="AH879" s="62"/>
      <c r="AI879" s="61"/>
      <c r="AJ879" s="62"/>
      <c r="AK879" s="61"/>
      <c r="AL879" s="62"/>
      <c r="AM879" s="60"/>
      <c r="AN879" s="60"/>
      <c r="AO879" s="60"/>
      <c r="AP879" s="60"/>
      <c r="AQ879" s="51"/>
      <c r="AT879" s="39" t="str">
        <f t="shared" si="307"/>
        <v/>
      </c>
      <c r="AU879" s="49" t="str">
        <f t="shared" si="313"/>
        <v/>
      </c>
      <c r="AV879" s="41">
        <f t="shared" ca="1" si="276"/>
        <v>256</v>
      </c>
      <c r="AW879" s="40">
        <f t="shared" ca="1" si="314"/>
        <v>1</v>
      </c>
      <c r="AX879" s="41">
        <f t="shared" ca="1" si="308"/>
        <v>0</v>
      </c>
      <c r="AY879" s="41">
        <f t="shared" ca="1" si="309"/>
        <v>0</v>
      </c>
      <c r="AZ879" s="42">
        <f t="shared" ca="1" si="310"/>
        <v>1</v>
      </c>
      <c r="BA879" s="47" t="str">
        <f t="shared" si="311"/>
        <v/>
      </c>
      <c r="BB879" s="47" t="e">
        <f t="shared" si="312"/>
        <v>#VALUE!</v>
      </c>
      <c r="BC879" s="47">
        <f t="shared" si="277"/>
        <v>0</v>
      </c>
      <c r="BD879" s="47">
        <f t="shared" si="278"/>
        <v>0</v>
      </c>
      <c r="BE879" s="47" t="e">
        <f t="shared" si="279"/>
        <v>#VALUE!</v>
      </c>
      <c r="BF879" s="47" t="e">
        <f t="shared" si="280"/>
        <v>#VALUE!</v>
      </c>
      <c r="BG879" s="47" t="e">
        <f t="shared" si="281"/>
        <v>#VALUE!</v>
      </c>
      <c r="BH879" s="47" t="e">
        <f>MATCH($BA879,NoteCommaRef!$B$4:$B$10,0)</f>
        <v>#N/A</v>
      </c>
      <c r="BI879" s="47">
        <f>MATCH($BK879,NoteCommaRef!$H$4:$H$1000,0)</f>
        <v>11</v>
      </c>
      <c r="BJ879" s="47">
        <f>MATCH($BL879,NoteCommaRef!$H$4:$H$1000,0)</f>
        <v>11</v>
      </c>
      <c r="BK879" s="47">
        <f t="shared" si="315"/>
        <v>1</v>
      </c>
      <c r="BL879" s="47">
        <f t="shared" si="316"/>
        <v>1</v>
      </c>
      <c r="BM879" s="48">
        <f ca="1">IF(ISNA($BH879),1,OFFSET(NoteCommaRef!$E$3,$BH879,0))</f>
        <v>1</v>
      </c>
      <c r="BN879" s="48">
        <f t="shared" si="317"/>
        <v>1</v>
      </c>
      <c r="BO879" s="48">
        <f t="shared" si="318"/>
        <v>1</v>
      </c>
      <c r="BP879" s="48">
        <f t="shared" si="319"/>
        <v>1</v>
      </c>
      <c r="BQ879" s="48">
        <f ca="1">IF(ISNA($BI879),1,OFFSET(NoteCommaRef!$K$3,$BI879,0))</f>
        <v>1</v>
      </c>
      <c r="BR879" s="48">
        <f ca="1">IF(ISNA($BJ879),1,OFFSET(NoteCommaRef!$K$3,$BJ879,0))</f>
        <v>1</v>
      </c>
    </row>
    <row r="880" spans="3:70" x14ac:dyDescent="0.2">
      <c r="C880" s="1" t="str">
        <f t="shared" si="290"/>
        <v/>
      </c>
      <c r="D880" s="1" t="str">
        <f t="shared" si="291"/>
        <v/>
      </c>
      <c r="E880" s="1" t="str">
        <f t="shared" si="282"/>
        <v/>
      </c>
      <c r="F880" s="32" t="str">
        <f t="shared" si="283"/>
        <v/>
      </c>
      <c r="G880" s="1" t="str">
        <f t="shared" si="284"/>
        <v/>
      </c>
      <c r="H880" s="1" t="str">
        <f t="shared" si="285"/>
        <v/>
      </c>
      <c r="I880" s="1" t="str">
        <f t="shared" si="286"/>
        <v/>
      </c>
      <c r="J880" s="1" t="str">
        <f t="shared" si="287"/>
        <v/>
      </c>
      <c r="K880" s="1" t="str">
        <f t="shared" si="288"/>
        <v/>
      </c>
      <c r="L880" s="1" t="str">
        <f ca="1">IF(COUNTBLANK($AO880),IF(COUNTBLANK($D880),"",OFFSET(ChannelSetup!$E$6,0,$D880-1)),$AO880)</f>
        <v/>
      </c>
      <c r="M880" s="1" t="str">
        <f ca="1">IF(COUNTBLANK($AP880),IF(COUNTBLANK($D880),"",OFFSET(ChannelSetup!$E$7,0,$D880-1)),$AP880)</f>
        <v/>
      </c>
      <c r="N880" s="1" t="str">
        <f ca="1">IF(COUNTBLANK($D880),"",IF(COUNTBLANK($AI880),OFFSET(ChannelSetup!$E$4,0,$D880-1),$AI880))</f>
        <v/>
      </c>
      <c r="O880" s="1" t="str">
        <f t="shared" si="289"/>
        <v/>
      </c>
      <c r="Q880" s="32">
        <f t="shared" si="292"/>
        <v>6</v>
      </c>
      <c r="R880" s="32">
        <f t="shared" si="293"/>
        <v>4</v>
      </c>
      <c r="S880" s="32">
        <f t="shared" si="294"/>
        <v>4</v>
      </c>
      <c r="T880" s="32">
        <f t="shared" si="295"/>
        <v>2</v>
      </c>
      <c r="U880" s="32">
        <f t="shared" si="296"/>
        <v>2</v>
      </c>
      <c r="V880" s="32">
        <f t="shared" si="297"/>
        <v>2</v>
      </c>
      <c r="W880" s="32">
        <f t="shared" si="298"/>
        <v>2</v>
      </c>
      <c r="X880" s="32">
        <f t="shared" si="299"/>
        <v>2</v>
      </c>
      <c r="Y880" s="32">
        <f t="shared" si="300"/>
        <v>2</v>
      </c>
      <c r="Z880" s="32">
        <f t="shared" si="301"/>
        <v>2</v>
      </c>
      <c r="AA880" s="32">
        <f t="shared" si="302"/>
        <v>2</v>
      </c>
      <c r="AB880" s="32">
        <f t="shared" si="303"/>
        <v>2</v>
      </c>
      <c r="AD880" s="64"/>
      <c r="AE880" s="51"/>
      <c r="AF880" s="51"/>
      <c r="AG880" s="61"/>
      <c r="AH880" s="62"/>
      <c r="AI880" s="61"/>
      <c r="AJ880" s="62"/>
      <c r="AK880" s="61"/>
      <c r="AL880" s="62"/>
      <c r="AM880" s="60"/>
      <c r="AN880" s="60"/>
      <c r="AO880" s="60"/>
      <c r="AP880" s="60"/>
      <c r="AQ880" s="51"/>
      <c r="AT880" s="39" t="str">
        <f t="shared" si="307"/>
        <v/>
      </c>
      <c r="AU880" s="49" t="str">
        <f t="shared" si="313"/>
        <v/>
      </c>
      <c r="AV880" s="41">
        <f t="shared" ca="1" si="276"/>
        <v>256</v>
      </c>
      <c r="AW880" s="40">
        <f t="shared" ca="1" si="314"/>
        <v>1</v>
      </c>
      <c r="AX880" s="41">
        <f t="shared" ca="1" si="308"/>
        <v>0</v>
      </c>
      <c r="AY880" s="41">
        <f t="shared" ca="1" si="309"/>
        <v>0</v>
      </c>
      <c r="AZ880" s="42">
        <f t="shared" ca="1" si="310"/>
        <v>1</v>
      </c>
      <c r="BA880" s="47" t="str">
        <f t="shared" si="311"/>
        <v/>
      </c>
      <c r="BB880" s="47" t="e">
        <f t="shared" si="312"/>
        <v>#VALUE!</v>
      </c>
      <c r="BC880" s="47">
        <f t="shared" si="277"/>
        <v>0</v>
      </c>
      <c r="BD880" s="47">
        <f t="shared" si="278"/>
        <v>0</v>
      </c>
      <c r="BE880" s="47" t="e">
        <f t="shared" si="279"/>
        <v>#VALUE!</v>
      </c>
      <c r="BF880" s="47" t="e">
        <f t="shared" si="280"/>
        <v>#VALUE!</v>
      </c>
      <c r="BG880" s="47" t="e">
        <f t="shared" si="281"/>
        <v>#VALUE!</v>
      </c>
      <c r="BH880" s="47" t="e">
        <f>MATCH($BA880,NoteCommaRef!$B$4:$B$10,0)</f>
        <v>#N/A</v>
      </c>
      <c r="BI880" s="47">
        <f>MATCH($BK880,NoteCommaRef!$H$4:$H$1000,0)</f>
        <v>11</v>
      </c>
      <c r="BJ880" s="47">
        <f>MATCH($BL880,NoteCommaRef!$H$4:$H$1000,0)</f>
        <v>11</v>
      </c>
      <c r="BK880" s="47">
        <f t="shared" si="315"/>
        <v>1</v>
      </c>
      <c r="BL880" s="47">
        <f t="shared" si="316"/>
        <v>1</v>
      </c>
      <c r="BM880" s="48">
        <f ca="1">IF(ISNA($BH880),1,OFFSET(NoteCommaRef!$E$3,$BH880,0))</f>
        <v>1</v>
      </c>
      <c r="BN880" s="48">
        <f t="shared" si="317"/>
        <v>1</v>
      </c>
      <c r="BO880" s="48">
        <f t="shared" si="318"/>
        <v>1</v>
      </c>
      <c r="BP880" s="48">
        <f t="shared" si="319"/>
        <v>1</v>
      </c>
      <c r="BQ880" s="48">
        <f ca="1">IF(ISNA($BI880),1,OFFSET(NoteCommaRef!$K$3,$BI880,0))</f>
        <v>1</v>
      </c>
      <c r="BR880" s="48">
        <f ca="1">IF(ISNA($BJ880),1,OFFSET(NoteCommaRef!$K$3,$BJ880,0))</f>
        <v>1</v>
      </c>
    </row>
    <row r="881" spans="3:70" x14ac:dyDescent="0.2">
      <c r="C881" s="1" t="str">
        <f t="shared" si="290"/>
        <v/>
      </c>
      <c r="D881" s="1" t="str">
        <f t="shared" si="291"/>
        <v/>
      </c>
      <c r="E881" s="1" t="str">
        <f t="shared" si="282"/>
        <v/>
      </c>
      <c r="F881" s="32" t="str">
        <f t="shared" si="283"/>
        <v/>
      </c>
      <c r="G881" s="1" t="str">
        <f t="shared" si="284"/>
        <v/>
      </c>
      <c r="H881" s="1" t="str">
        <f t="shared" si="285"/>
        <v/>
      </c>
      <c r="I881" s="1" t="str">
        <f t="shared" si="286"/>
        <v/>
      </c>
      <c r="J881" s="1" t="str">
        <f t="shared" si="287"/>
        <v/>
      </c>
      <c r="K881" s="1" t="str">
        <f t="shared" si="288"/>
        <v/>
      </c>
      <c r="L881" s="1" t="str">
        <f ca="1">IF(COUNTBLANK($AO881),IF(COUNTBLANK($D881),"",OFFSET(ChannelSetup!$E$6,0,$D881-1)),$AO881)</f>
        <v/>
      </c>
      <c r="M881" s="1" t="str">
        <f ca="1">IF(COUNTBLANK($AP881),IF(COUNTBLANK($D881),"",OFFSET(ChannelSetup!$E$7,0,$D881-1)),$AP881)</f>
        <v/>
      </c>
      <c r="N881" s="1" t="str">
        <f ca="1">IF(COUNTBLANK($D881),"",IF(COUNTBLANK($AI881),OFFSET(ChannelSetup!$E$4,0,$D881-1),$AI881))</f>
        <v/>
      </c>
      <c r="O881" s="1" t="str">
        <f t="shared" si="289"/>
        <v/>
      </c>
      <c r="Q881" s="32">
        <f t="shared" si="292"/>
        <v>6</v>
      </c>
      <c r="R881" s="32">
        <f t="shared" si="293"/>
        <v>4</v>
      </c>
      <c r="S881" s="32">
        <f t="shared" si="294"/>
        <v>4</v>
      </c>
      <c r="T881" s="32">
        <f t="shared" si="295"/>
        <v>2</v>
      </c>
      <c r="U881" s="32">
        <f t="shared" si="296"/>
        <v>2</v>
      </c>
      <c r="V881" s="32">
        <f t="shared" si="297"/>
        <v>2</v>
      </c>
      <c r="W881" s="32">
        <f t="shared" si="298"/>
        <v>2</v>
      </c>
      <c r="X881" s="32">
        <f t="shared" si="299"/>
        <v>2</v>
      </c>
      <c r="Y881" s="32">
        <f t="shared" si="300"/>
        <v>2</v>
      </c>
      <c r="Z881" s="32">
        <f t="shared" si="301"/>
        <v>2</v>
      </c>
      <c r="AA881" s="32">
        <f t="shared" si="302"/>
        <v>2</v>
      </c>
      <c r="AB881" s="32">
        <f t="shared" si="303"/>
        <v>2</v>
      </c>
      <c r="AD881" s="64"/>
      <c r="AE881" s="51"/>
      <c r="AF881" s="51"/>
      <c r="AG881" s="61"/>
      <c r="AH881" s="62"/>
      <c r="AI881" s="61"/>
      <c r="AJ881" s="62"/>
      <c r="AK881" s="61"/>
      <c r="AL881" s="62"/>
      <c r="AM881" s="60"/>
      <c r="AN881" s="60"/>
      <c r="AO881" s="60"/>
      <c r="AP881" s="60"/>
      <c r="AQ881" s="51"/>
      <c r="AT881" s="39" t="str">
        <f t="shared" si="307"/>
        <v/>
      </c>
      <c r="AU881" s="49" t="str">
        <f t="shared" si="313"/>
        <v/>
      </c>
      <c r="AV881" s="41">
        <f t="shared" ca="1" si="276"/>
        <v>256</v>
      </c>
      <c r="AW881" s="40">
        <f t="shared" ca="1" si="314"/>
        <v>1</v>
      </c>
      <c r="AX881" s="41">
        <f t="shared" ca="1" si="308"/>
        <v>0</v>
      </c>
      <c r="AY881" s="41">
        <f t="shared" ca="1" si="309"/>
        <v>0</v>
      </c>
      <c r="AZ881" s="42">
        <f t="shared" ca="1" si="310"/>
        <v>1</v>
      </c>
      <c r="BA881" s="47" t="str">
        <f t="shared" si="311"/>
        <v/>
      </c>
      <c r="BB881" s="47" t="e">
        <f t="shared" si="312"/>
        <v>#VALUE!</v>
      </c>
      <c r="BC881" s="47">
        <f t="shared" si="277"/>
        <v>0</v>
      </c>
      <c r="BD881" s="47">
        <f t="shared" si="278"/>
        <v>0</v>
      </c>
      <c r="BE881" s="47" t="e">
        <f t="shared" si="279"/>
        <v>#VALUE!</v>
      </c>
      <c r="BF881" s="47" t="e">
        <f t="shared" si="280"/>
        <v>#VALUE!</v>
      </c>
      <c r="BG881" s="47" t="e">
        <f t="shared" si="281"/>
        <v>#VALUE!</v>
      </c>
      <c r="BH881" s="47" t="e">
        <f>MATCH($BA881,NoteCommaRef!$B$4:$B$10,0)</f>
        <v>#N/A</v>
      </c>
      <c r="BI881" s="47">
        <f>MATCH($BK881,NoteCommaRef!$H$4:$H$1000,0)</f>
        <v>11</v>
      </c>
      <c r="BJ881" s="47">
        <f>MATCH($BL881,NoteCommaRef!$H$4:$H$1000,0)</f>
        <v>11</v>
      </c>
      <c r="BK881" s="47">
        <f t="shared" si="315"/>
        <v>1</v>
      </c>
      <c r="BL881" s="47">
        <f t="shared" si="316"/>
        <v>1</v>
      </c>
      <c r="BM881" s="48">
        <f ca="1">IF(ISNA($BH881),1,OFFSET(NoteCommaRef!$E$3,$BH881,0))</f>
        <v>1</v>
      </c>
      <c r="BN881" s="48">
        <f t="shared" si="317"/>
        <v>1</v>
      </c>
      <c r="BO881" s="48">
        <f t="shared" si="318"/>
        <v>1</v>
      </c>
      <c r="BP881" s="48">
        <f t="shared" si="319"/>
        <v>1</v>
      </c>
      <c r="BQ881" s="48">
        <f ca="1">IF(ISNA($BI881),1,OFFSET(NoteCommaRef!$K$3,$BI881,0))</f>
        <v>1</v>
      </c>
      <c r="BR881" s="48">
        <f ca="1">IF(ISNA($BJ881),1,OFFSET(NoteCommaRef!$K$3,$BJ881,0))</f>
        <v>1</v>
      </c>
    </row>
    <row r="882" spans="3:70" x14ac:dyDescent="0.2">
      <c r="C882" s="1" t="str">
        <f t="shared" si="290"/>
        <v/>
      </c>
      <c r="D882" s="1" t="str">
        <f t="shared" si="291"/>
        <v/>
      </c>
      <c r="E882" s="1" t="str">
        <f t="shared" si="282"/>
        <v/>
      </c>
      <c r="F882" s="32" t="str">
        <f t="shared" si="283"/>
        <v/>
      </c>
      <c r="G882" s="1" t="str">
        <f t="shared" si="284"/>
        <v/>
      </c>
      <c r="H882" s="1" t="str">
        <f t="shared" si="285"/>
        <v/>
      </c>
      <c r="I882" s="1" t="str">
        <f t="shared" si="286"/>
        <v/>
      </c>
      <c r="J882" s="1" t="str">
        <f t="shared" si="287"/>
        <v/>
      </c>
      <c r="K882" s="1" t="str">
        <f t="shared" si="288"/>
        <v/>
      </c>
      <c r="L882" s="1" t="str">
        <f ca="1">IF(COUNTBLANK($AO882),IF(COUNTBLANK($D882),"",OFFSET(ChannelSetup!$E$6,0,$D882-1)),$AO882)</f>
        <v/>
      </c>
      <c r="M882" s="1" t="str">
        <f ca="1">IF(COUNTBLANK($AP882),IF(COUNTBLANK($D882),"",OFFSET(ChannelSetup!$E$7,0,$D882-1)),$AP882)</f>
        <v/>
      </c>
      <c r="N882" s="1" t="str">
        <f ca="1">IF(COUNTBLANK($D882),"",IF(COUNTBLANK($AI882),OFFSET(ChannelSetup!$E$4,0,$D882-1),$AI882))</f>
        <v/>
      </c>
      <c r="O882" s="1" t="str">
        <f t="shared" si="289"/>
        <v/>
      </c>
      <c r="Q882" s="32">
        <f t="shared" si="292"/>
        <v>6</v>
      </c>
      <c r="R882" s="32">
        <f t="shared" si="293"/>
        <v>4</v>
      </c>
      <c r="S882" s="32">
        <f t="shared" si="294"/>
        <v>4</v>
      </c>
      <c r="T882" s="32">
        <f t="shared" si="295"/>
        <v>2</v>
      </c>
      <c r="U882" s="32">
        <f t="shared" si="296"/>
        <v>2</v>
      </c>
      <c r="V882" s="32">
        <f t="shared" si="297"/>
        <v>2</v>
      </c>
      <c r="W882" s="32">
        <f t="shared" si="298"/>
        <v>2</v>
      </c>
      <c r="X882" s="32">
        <f t="shared" si="299"/>
        <v>2</v>
      </c>
      <c r="Y882" s="32">
        <f t="shared" si="300"/>
        <v>2</v>
      </c>
      <c r="Z882" s="32">
        <f t="shared" si="301"/>
        <v>2</v>
      </c>
      <c r="AA882" s="32">
        <f t="shared" si="302"/>
        <v>2</v>
      </c>
      <c r="AB882" s="32">
        <f t="shared" si="303"/>
        <v>2</v>
      </c>
      <c r="AD882" s="64"/>
      <c r="AE882" s="51"/>
      <c r="AF882" s="51"/>
      <c r="AG882" s="61"/>
      <c r="AH882" s="62"/>
      <c r="AI882" s="61"/>
      <c r="AJ882" s="62"/>
      <c r="AK882" s="61"/>
      <c r="AL882" s="62"/>
      <c r="AM882" s="60"/>
      <c r="AN882" s="60"/>
      <c r="AO882" s="60"/>
      <c r="AP882" s="60"/>
      <c r="AQ882" s="51"/>
      <c r="AT882" s="39" t="str">
        <f t="shared" si="307"/>
        <v/>
      </c>
      <c r="AU882" s="49" t="str">
        <f t="shared" si="313"/>
        <v/>
      </c>
      <c r="AV882" s="41">
        <f t="shared" ref="AV882:AV945" ca="1" si="320">$AW882*$BT$3</f>
        <v>256</v>
      </c>
      <c r="AW882" s="40">
        <f t="shared" ca="1" si="314"/>
        <v>1</v>
      </c>
      <c r="AX882" s="41">
        <f t="shared" ca="1" si="308"/>
        <v>0</v>
      </c>
      <c r="AY882" s="41">
        <f t="shared" ca="1" si="309"/>
        <v>0</v>
      </c>
      <c r="AZ882" s="42">
        <f t="shared" ca="1" si="310"/>
        <v>1</v>
      </c>
      <c r="BA882" s="47" t="str">
        <f t="shared" si="311"/>
        <v/>
      </c>
      <c r="BB882" s="47" t="e">
        <f t="shared" si="312"/>
        <v>#VALUE!</v>
      </c>
      <c r="BC882" s="47">
        <f t="shared" si="277"/>
        <v>0</v>
      </c>
      <c r="BD882" s="47">
        <f t="shared" si="278"/>
        <v>0</v>
      </c>
      <c r="BE882" s="47" t="e">
        <f t="shared" si="279"/>
        <v>#VALUE!</v>
      </c>
      <c r="BF882" s="47" t="e">
        <f t="shared" si="280"/>
        <v>#VALUE!</v>
      </c>
      <c r="BG882" s="47" t="e">
        <f t="shared" si="281"/>
        <v>#VALUE!</v>
      </c>
      <c r="BH882" s="47" t="e">
        <f>MATCH($BA882,NoteCommaRef!$B$4:$B$10,0)</f>
        <v>#N/A</v>
      </c>
      <c r="BI882" s="47">
        <f>MATCH($BK882,NoteCommaRef!$H$4:$H$1000,0)</f>
        <v>11</v>
      </c>
      <c r="BJ882" s="47">
        <f>MATCH($BL882,NoteCommaRef!$H$4:$H$1000,0)</f>
        <v>11</v>
      </c>
      <c r="BK882" s="47">
        <f t="shared" si="315"/>
        <v>1</v>
      </c>
      <c r="BL882" s="47">
        <f t="shared" si="316"/>
        <v>1</v>
      </c>
      <c r="BM882" s="48">
        <f ca="1">IF(ISNA($BH882),1,OFFSET(NoteCommaRef!$E$3,$BH882,0))</f>
        <v>1</v>
      </c>
      <c r="BN882" s="48">
        <f t="shared" si="317"/>
        <v>1</v>
      </c>
      <c r="BO882" s="48">
        <f t="shared" si="318"/>
        <v>1</v>
      </c>
      <c r="BP882" s="48">
        <f t="shared" si="319"/>
        <v>1</v>
      </c>
      <c r="BQ882" s="48">
        <f ca="1">IF(ISNA($BI882),1,OFFSET(NoteCommaRef!$K$3,$BI882,0))</f>
        <v>1</v>
      </c>
      <c r="BR882" s="48">
        <f ca="1">IF(ISNA($BJ882),1,OFFSET(NoteCommaRef!$K$3,$BJ882,0))</f>
        <v>1</v>
      </c>
    </row>
    <row r="883" spans="3:70" x14ac:dyDescent="0.2">
      <c r="C883" s="1" t="str">
        <f t="shared" si="290"/>
        <v/>
      </c>
      <c r="D883" s="1" t="str">
        <f t="shared" si="291"/>
        <v/>
      </c>
      <c r="E883" s="1" t="str">
        <f t="shared" si="282"/>
        <v/>
      </c>
      <c r="F883" s="32" t="str">
        <f t="shared" si="283"/>
        <v/>
      </c>
      <c r="G883" s="1" t="str">
        <f t="shared" si="284"/>
        <v/>
      </c>
      <c r="H883" s="1" t="str">
        <f t="shared" si="285"/>
        <v/>
      </c>
      <c r="I883" s="1" t="str">
        <f t="shared" si="286"/>
        <v/>
      </c>
      <c r="J883" s="1" t="str">
        <f t="shared" si="287"/>
        <v/>
      </c>
      <c r="K883" s="1" t="str">
        <f t="shared" si="288"/>
        <v/>
      </c>
      <c r="L883" s="1" t="str">
        <f ca="1">IF(COUNTBLANK($AO883),IF(COUNTBLANK($D883),"",OFFSET(ChannelSetup!$E$6,0,$D883-1)),$AO883)</f>
        <v/>
      </c>
      <c r="M883" s="1" t="str">
        <f ca="1">IF(COUNTBLANK($AP883),IF(COUNTBLANK($D883),"",OFFSET(ChannelSetup!$E$7,0,$D883-1)),$AP883)</f>
        <v/>
      </c>
      <c r="N883" s="1" t="str">
        <f ca="1">IF(COUNTBLANK($D883),"",IF(COUNTBLANK($AI883),OFFSET(ChannelSetup!$E$4,0,$D883-1),$AI883))</f>
        <v/>
      </c>
      <c r="O883" s="1" t="str">
        <f t="shared" si="289"/>
        <v/>
      </c>
      <c r="Q883" s="32">
        <f t="shared" si="292"/>
        <v>6</v>
      </c>
      <c r="R883" s="32">
        <f t="shared" si="293"/>
        <v>4</v>
      </c>
      <c r="S883" s="32">
        <f t="shared" si="294"/>
        <v>4</v>
      </c>
      <c r="T883" s="32">
        <f t="shared" si="295"/>
        <v>2</v>
      </c>
      <c r="U883" s="32">
        <f t="shared" si="296"/>
        <v>2</v>
      </c>
      <c r="V883" s="32">
        <f t="shared" si="297"/>
        <v>2</v>
      </c>
      <c r="W883" s="32">
        <f t="shared" si="298"/>
        <v>2</v>
      </c>
      <c r="X883" s="32">
        <f t="shared" si="299"/>
        <v>2</v>
      </c>
      <c r="Y883" s="32">
        <f t="shared" si="300"/>
        <v>2</v>
      </c>
      <c r="Z883" s="32">
        <f t="shared" si="301"/>
        <v>2</v>
      </c>
      <c r="AA883" s="32">
        <f t="shared" si="302"/>
        <v>2</v>
      </c>
      <c r="AB883" s="32">
        <f t="shared" si="303"/>
        <v>2</v>
      </c>
      <c r="AD883" s="64"/>
      <c r="AE883" s="51"/>
      <c r="AF883" s="51"/>
      <c r="AG883" s="61"/>
      <c r="AH883" s="62"/>
      <c r="AI883" s="61"/>
      <c r="AJ883" s="62"/>
      <c r="AK883" s="61"/>
      <c r="AL883" s="62"/>
      <c r="AM883" s="60"/>
      <c r="AN883" s="60"/>
      <c r="AO883" s="60"/>
      <c r="AP883" s="60"/>
      <c r="AQ883" s="51"/>
      <c r="AT883" s="39" t="str">
        <f t="shared" si="307"/>
        <v/>
      </c>
      <c r="AU883" s="49" t="str">
        <f t="shared" si="313"/>
        <v/>
      </c>
      <c r="AV883" s="41">
        <f t="shared" ca="1" si="320"/>
        <v>256</v>
      </c>
      <c r="AW883" s="40">
        <f t="shared" ca="1" si="314"/>
        <v>1</v>
      </c>
      <c r="AX883" s="41">
        <f t="shared" ca="1" si="308"/>
        <v>0</v>
      </c>
      <c r="AY883" s="41">
        <f t="shared" ca="1" si="309"/>
        <v>0</v>
      </c>
      <c r="AZ883" s="42">
        <f t="shared" ca="1" si="310"/>
        <v>1</v>
      </c>
      <c r="BA883" s="47" t="str">
        <f t="shared" si="311"/>
        <v/>
      </c>
      <c r="BB883" s="47" t="e">
        <f t="shared" si="312"/>
        <v>#VALUE!</v>
      </c>
      <c r="BC883" s="47">
        <f t="shared" ref="BC883:BC946" si="321">LEN(SUBSTITUTE($AU883,"b",""))-LEN(SUBSTITUTE($AU883,"#",""))</f>
        <v>0</v>
      </c>
      <c r="BD883" s="47">
        <f t="shared" ref="BD883:BD946" si="322">LEN(SUBSTITUTE($AU883,".",""))-LEN(SUBSTITUTE($AU883,"'",""))</f>
        <v>0</v>
      </c>
      <c r="BE883" s="47" t="e">
        <f t="shared" ref="BE883:BE946" si="323">FIND("[",$AU883)</f>
        <v>#VALUE!</v>
      </c>
      <c r="BF883" s="47" t="e">
        <f t="shared" ref="BF883:BF946" si="324">FIND("/",$AU883)</f>
        <v>#VALUE!</v>
      </c>
      <c r="BG883" s="47" t="e">
        <f t="shared" ref="BG883:BG946" si="325">FIND("]",$AU883)</f>
        <v>#VALUE!</v>
      </c>
      <c r="BH883" s="47" t="e">
        <f>MATCH($BA883,NoteCommaRef!$B$4:$B$10,0)</f>
        <v>#N/A</v>
      </c>
      <c r="BI883" s="47">
        <f>MATCH($BK883,NoteCommaRef!$H$4:$H$1000,0)</f>
        <v>11</v>
      </c>
      <c r="BJ883" s="47">
        <f>MATCH($BL883,NoteCommaRef!$H$4:$H$1000,0)</f>
        <v>11</v>
      </c>
      <c r="BK883" s="47">
        <f t="shared" si="315"/>
        <v>1</v>
      </c>
      <c r="BL883" s="47">
        <f t="shared" si="316"/>
        <v>1</v>
      </c>
      <c r="BM883" s="48">
        <f ca="1">IF(ISNA($BH883),1,OFFSET(NoteCommaRef!$E$3,$BH883,0))</f>
        <v>1</v>
      </c>
      <c r="BN883" s="48">
        <f t="shared" si="317"/>
        <v>1</v>
      </c>
      <c r="BO883" s="48">
        <f t="shared" si="318"/>
        <v>1</v>
      </c>
      <c r="BP883" s="48">
        <f t="shared" si="319"/>
        <v>1</v>
      </c>
      <c r="BQ883" s="48">
        <f ca="1">IF(ISNA($BI883),1,OFFSET(NoteCommaRef!$K$3,$BI883,0))</f>
        <v>1</v>
      </c>
      <c r="BR883" s="48">
        <f ca="1">IF(ISNA($BJ883),1,OFFSET(NoteCommaRef!$K$3,$BJ883,0))</f>
        <v>1</v>
      </c>
    </row>
    <row r="884" spans="3:70" x14ac:dyDescent="0.2">
      <c r="C884" s="1" t="str">
        <f t="shared" si="290"/>
        <v/>
      </c>
      <c r="D884" s="1" t="str">
        <f t="shared" si="291"/>
        <v/>
      </c>
      <c r="E884" s="1" t="str">
        <f t="shared" si="282"/>
        <v/>
      </c>
      <c r="F884" s="32" t="str">
        <f t="shared" si="283"/>
        <v/>
      </c>
      <c r="G884" s="1" t="str">
        <f t="shared" si="284"/>
        <v/>
      </c>
      <c r="H884" s="1" t="str">
        <f t="shared" si="285"/>
        <v/>
      </c>
      <c r="I884" s="1" t="str">
        <f t="shared" si="286"/>
        <v/>
      </c>
      <c r="J884" s="1" t="str">
        <f t="shared" si="287"/>
        <v/>
      </c>
      <c r="K884" s="1" t="str">
        <f t="shared" si="288"/>
        <v/>
      </c>
      <c r="L884" s="1" t="str">
        <f ca="1">IF(COUNTBLANK($AO884),IF(COUNTBLANK($D884),"",OFFSET(ChannelSetup!$E$6,0,$D884-1)),$AO884)</f>
        <v/>
      </c>
      <c r="M884" s="1" t="str">
        <f ca="1">IF(COUNTBLANK($AP884),IF(COUNTBLANK($D884),"",OFFSET(ChannelSetup!$E$7,0,$D884-1)),$AP884)</f>
        <v/>
      </c>
      <c r="N884" s="1" t="str">
        <f ca="1">IF(COUNTBLANK($D884),"",IF(COUNTBLANK($AI884),OFFSET(ChannelSetup!$E$4,0,$D884-1),$AI884))</f>
        <v/>
      </c>
      <c r="O884" s="1" t="str">
        <f t="shared" si="289"/>
        <v/>
      </c>
      <c r="Q884" s="32">
        <f t="shared" si="292"/>
        <v>6</v>
      </c>
      <c r="R884" s="32">
        <f t="shared" si="293"/>
        <v>4</v>
      </c>
      <c r="S884" s="32">
        <f t="shared" si="294"/>
        <v>4</v>
      </c>
      <c r="T884" s="32">
        <f t="shared" si="295"/>
        <v>2</v>
      </c>
      <c r="U884" s="32">
        <f t="shared" si="296"/>
        <v>2</v>
      </c>
      <c r="V884" s="32">
        <f t="shared" si="297"/>
        <v>2</v>
      </c>
      <c r="W884" s="32">
        <f t="shared" si="298"/>
        <v>2</v>
      </c>
      <c r="X884" s="32">
        <f t="shared" si="299"/>
        <v>2</v>
      </c>
      <c r="Y884" s="32">
        <f t="shared" si="300"/>
        <v>2</v>
      </c>
      <c r="Z884" s="32">
        <f t="shared" si="301"/>
        <v>2</v>
      </c>
      <c r="AA884" s="32">
        <f t="shared" si="302"/>
        <v>2</v>
      </c>
      <c r="AB884" s="32">
        <f t="shared" si="303"/>
        <v>2</v>
      </c>
      <c r="AD884" s="64"/>
      <c r="AE884" s="51"/>
      <c r="AF884" s="51"/>
      <c r="AG884" s="61"/>
      <c r="AH884" s="62"/>
      <c r="AI884" s="61"/>
      <c r="AJ884" s="62"/>
      <c r="AK884" s="61"/>
      <c r="AL884" s="62"/>
      <c r="AM884" s="60"/>
      <c r="AN884" s="60"/>
      <c r="AO884" s="60"/>
      <c r="AP884" s="60"/>
      <c r="AQ884" s="51"/>
      <c r="AT884" s="39" t="str">
        <f t="shared" si="307"/>
        <v/>
      </c>
      <c r="AU884" s="49" t="str">
        <f t="shared" si="313"/>
        <v/>
      </c>
      <c r="AV884" s="41">
        <f t="shared" ca="1" si="320"/>
        <v>256</v>
      </c>
      <c r="AW884" s="40">
        <f t="shared" ca="1" si="314"/>
        <v>1</v>
      </c>
      <c r="AX884" s="41">
        <f t="shared" ca="1" si="308"/>
        <v>0</v>
      </c>
      <c r="AY884" s="41">
        <f t="shared" ca="1" si="309"/>
        <v>0</v>
      </c>
      <c r="AZ884" s="42">
        <f t="shared" ca="1" si="310"/>
        <v>1</v>
      </c>
      <c r="BA884" s="47" t="str">
        <f t="shared" si="311"/>
        <v/>
      </c>
      <c r="BB884" s="47" t="e">
        <f t="shared" si="312"/>
        <v>#VALUE!</v>
      </c>
      <c r="BC884" s="47">
        <f t="shared" si="321"/>
        <v>0</v>
      </c>
      <c r="BD884" s="47">
        <f t="shared" si="322"/>
        <v>0</v>
      </c>
      <c r="BE884" s="47" t="e">
        <f t="shared" si="323"/>
        <v>#VALUE!</v>
      </c>
      <c r="BF884" s="47" t="e">
        <f t="shared" si="324"/>
        <v>#VALUE!</v>
      </c>
      <c r="BG884" s="47" t="e">
        <f t="shared" si="325"/>
        <v>#VALUE!</v>
      </c>
      <c r="BH884" s="47" t="e">
        <f>MATCH($BA884,NoteCommaRef!$B$4:$B$10,0)</f>
        <v>#N/A</v>
      </c>
      <c r="BI884" s="47">
        <f>MATCH($BK884,NoteCommaRef!$H$4:$H$1000,0)</f>
        <v>11</v>
      </c>
      <c r="BJ884" s="47">
        <f>MATCH($BL884,NoteCommaRef!$H$4:$H$1000,0)</f>
        <v>11</v>
      </c>
      <c r="BK884" s="47">
        <f t="shared" si="315"/>
        <v>1</v>
      </c>
      <c r="BL884" s="47">
        <f t="shared" si="316"/>
        <v>1</v>
      </c>
      <c r="BM884" s="48">
        <f ca="1">IF(ISNA($BH884),1,OFFSET(NoteCommaRef!$E$3,$BH884,0))</f>
        <v>1</v>
      </c>
      <c r="BN884" s="48">
        <f t="shared" si="317"/>
        <v>1</v>
      </c>
      <c r="BO884" s="48">
        <f t="shared" si="318"/>
        <v>1</v>
      </c>
      <c r="BP884" s="48">
        <f t="shared" si="319"/>
        <v>1</v>
      </c>
      <c r="BQ884" s="48">
        <f ca="1">IF(ISNA($BI884),1,OFFSET(NoteCommaRef!$K$3,$BI884,0))</f>
        <v>1</v>
      </c>
      <c r="BR884" s="48">
        <f ca="1">IF(ISNA($BJ884),1,OFFSET(NoteCommaRef!$K$3,$BJ884,0))</f>
        <v>1</v>
      </c>
    </row>
    <row r="885" spans="3:70" x14ac:dyDescent="0.2">
      <c r="C885" s="1" t="str">
        <f t="shared" si="290"/>
        <v/>
      </c>
      <c r="D885" s="1" t="str">
        <f t="shared" si="291"/>
        <v/>
      </c>
      <c r="E885" s="1" t="str">
        <f t="shared" ref="E885:E948" si="326">IF(COUNTBLANK($AF885),"",$AF885)</f>
        <v/>
      </c>
      <c r="F885" s="32" t="str">
        <f t="shared" ref="F885:F948" si="327">IF(OR(COUNTBLANK($AG885),$AG885="x"),"",$AV885)</f>
        <v/>
      </c>
      <c r="G885" s="1" t="str">
        <f t="shared" ref="G885:G948" si="328">IF(COUNTBLANK($AH885),"",$AH885)</f>
        <v/>
      </c>
      <c r="H885" s="1" t="str">
        <f t="shared" ref="H885:H948" si="329">IF(COUNTBLANK($AK885),"",$AK885)</f>
        <v/>
      </c>
      <c r="I885" s="1" t="str">
        <f t="shared" ref="I885:I948" si="330">IF(COUNTBLANK($D885),"",IF(COUNTBLANK($AL885),1,$AL885))</f>
        <v/>
      </c>
      <c r="J885" s="1" t="str">
        <f t="shared" ref="J885:J948" si="331">IF(COUNTBLANK($AM885),"",$AM885)</f>
        <v/>
      </c>
      <c r="K885" s="1" t="str">
        <f t="shared" ref="K885:K948" si="332">IF(COUNTBLANK($AN885),"",$AN885)</f>
        <v/>
      </c>
      <c r="L885" s="1" t="str">
        <f ca="1">IF(COUNTBLANK($AO885),IF(COUNTBLANK($D885),"",OFFSET(ChannelSetup!$E$6,0,$D885-1)),$AO885)</f>
        <v/>
      </c>
      <c r="M885" s="1" t="str">
        <f ca="1">IF(COUNTBLANK($AP885),IF(COUNTBLANK($D885),"",OFFSET(ChannelSetup!$E$7,0,$D885-1)),$AP885)</f>
        <v/>
      </c>
      <c r="N885" s="1" t="str">
        <f ca="1">IF(COUNTBLANK($D885),"",IF(COUNTBLANK($AI885),OFFSET(ChannelSetup!$E$4,0,$D885-1),$AI885))</f>
        <v/>
      </c>
      <c r="O885" s="1" t="str">
        <f t="shared" ref="O885:O948" si="333">IF(COUNTBLANK($AJ885),"",$AJ885)</f>
        <v/>
      </c>
      <c r="Q885" s="32">
        <f t="shared" si="292"/>
        <v>6</v>
      </c>
      <c r="R885" s="32">
        <f t="shared" si="293"/>
        <v>4</v>
      </c>
      <c r="S885" s="32">
        <f t="shared" si="294"/>
        <v>4</v>
      </c>
      <c r="T885" s="32">
        <f t="shared" si="295"/>
        <v>2</v>
      </c>
      <c r="U885" s="32">
        <f t="shared" si="296"/>
        <v>2</v>
      </c>
      <c r="V885" s="32">
        <f t="shared" si="297"/>
        <v>2</v>
      </c>
      <c r="W885" s="32">
        <f t="shared" si="298"/>
        <v>2</v>
      </c>
      <c r="X885" s="32">
        <f t="shared" si="299"/>
        <v>2</v>
      </c>
      <c r="Y885" s="32">
        <f t="shared" si="300"/>
        <v>2</v>
      </c>
      <c r="Z885" s="32">
        <f t="shared" si="301"/>
        <v>2</v>
      </c>
      <c r="AA885" s="32">
        <f t="shared" si="302"/>
        <v>2</v>
      </c>
      <c r="AB885" s="32">
        <f t="shared" si="303"/>
        <v>2</v>
      </c>
      <c r="AD885" s="64"/>
      <c r="AE885" s="51"/>
      <c r="AF885" s="51"/>
      <c r="AG885" s="61"/>
      <c r="AH885" s="62"/>
      <c r="AI885" s="61"/>
      <c r="AJ885" s="62"/>
      <c r="AK885" s="61"/>
      <c r="AL885" s="62"/>
      <c r="AM885" s="60"/>
      <c r="AN885" s="60"/>
      <c r="AO885" s="60"/>
      <c r="AP885" s="60"/>
      <c r="AQ885" s="51"/>
      <c r="AT885" s="39" t="str">
        <f t="shared" si="307"/>
        <v/>
      </c>
      <c r="AU885" s="49" t="str">
        <f t="shared" si="313"/>
        <v/>
      </c>
      <c r="AV885" s="41">
        <f t="shared" ca="1" si="320"/>
        <v>256</v>
      </c>
      <c r="AW885" s="40">
        <f t="shared" ca="1" si="314"/>
        <v>1</v>
      </c>
      <c r="AX885" s="41">
        <f t="shared" ca="1" si="308"/>
        <v>0</v>
      </c>
      <c r="AY885" s="41">
        <f t="shared" ca="1" si="309"/>
        <v>0</v>
      </c>
      <c r="AZ885" s="42">
        <f t="shared" ca="1" si="310"/>
        <v>1</v>
      </c>
      <c r="BA885" s="47" t="str">
        <f t="shared" si="311"/>
        <v/>
      </c>
      <c r="BB885" s="47" t="e">
        <f t="shared" si="312"/>
        <v>#VALUE!</v>
      </c>
      <c r="BC885" s="47">
        <f t="shared" si="321"/>
        <v>0</v>
      </c>
      <c r="BD885" s="47">
        <f t="shared" si="322"/>
        <v>0</v>
      </c>
      <c r="BE885" s="47" t="e">
        <f t="shared" si="323"/>
        <v>#VALUE!</v>
      </c>
      <c r="BF885" s="47" t="e">
        <f t="shared" si="324"/>
        <v>#VALUE!</v>
      </c>
      <c r="BG885" s="47" t="e">
        <f t="shared" si="325"/>
        <v>#VALUE!</v>
      </c>
      <c r="BH885" s="47" t="e">
        <f>MATCH($BA885,NoteCommaRef!$B$4:$B$10,0)</f>
        <v>#N/A</v>
      </c>
      <c r="BI885" s="47">
        <f>MATCH($BK885,NoteCommaRef!$H$4:$H$1000,0)</f>
        <v>11</v>
      </c>
      <c r="BJ885" s="47">
        <f>MATCH($BL885,NoteCommaRef!$H$4:$H$1000,0)</f>
        <v>11</v>
      </c>
      <c r="BK885" s="47">
        <f t="shared" si="315"/>
        <v>1</v>
      </c>
      <c r="BL885" s="47">
        <f t="shared" si="316"/>
        <v>1</v>
      </c>
      <c r="BM885" s="48">
        <f ca="1">IF(ISNA($BH885),1,OFFSET(NoteCommaRef!$E$3,$BH885,0))</f>
        <v>1</v>
      </c>
      <c r="BN885" s="48">
        <f t="shared" si="317"/>
        <v>1</v>
      </c>
      <c r="BO885" s="48">
        <f t="shared" si="318"/>
        <v>1</v>
      </c>
      <c r="BP885" s="48">
        <f t="shared" si="319"/>
        <v>1</v>
      </c>
      <c r="BQ885" s="48">
        <f ca="1">IF(ISNA($BI885),1,OFFSET(NoteCommaRef!$K$3,$BI885,0))</f>
        <v>1</v>
      </c>
      <c r="BR885" s="48">
        <f ca="1">IF(ISNA($BJ885),1,OFFSET(NoteCommaRef!$K$3,$BJ885,0))</f>
        <v>1</v>
      </c>
    </row>
    <row r="886" spans="3:70" x14ac:dyDescent="0.2">
      <c r="C886" s="1" t="str">
        <f t="shared" si="290"/>
        <v/>
      </c>
      <c r="D886" s="1" t="str">
        <f t="shared" si="291"/>
        <v/>
      </c>
      <c r="E886" s="1" t="str">
        <f t="shared" si="326"/>
        <v/>
      </c>
      <c r="F886" s="32" t="str">
        <f t="shared" si="327"/>
        <v/>
      </c>
      <c r="G886" s="1" t="str">
        <f t="shared" si="328"/>
        <v/>
      </c>
      <c r="H886" s="1" t="str">
        <f t="shared" si="329"/>
        <v/>
      </c>
      <c r="I886" s="1" t="str">
        <f t="shared" si="330"/>
        <v/>
      </c>
      <c r="J886" s="1" t="str">
        <f t="shared" si="331"/>
        <v/>
      </c>
      <c r="K886" s="1" t="str">
        <f t="shared" si="332"/>
        <v/>
      </c>
      <c r="L886" s="1" t="str">
        <f ca="1">IF(COUNTBLANK($AO886),IF(COUNTBLANK($D886),"",OFFSET(ChannelSetup!$E$6,0,$D886-1)),$AO886)</f>
        <v/>
      </c>
      <c r="M886" s="1" t="str">
        <f ca="1">IF(COUNTBLANK($AP886),IF(COUNTBLANK($D886),"",OFFSET(ChannelSetup!$E$7,0,$D886-1)),$AP886)</f>
        <v/>
      </c>
      <c r="N886" s="1" t="str">
        <f ca="1">IF(COUNTBLANK($D886),"",IF(COUNTBLANK($AI886),OFFSET(ChannelSetup!$E$4,0,$D886-1),$AI886))</f>
        <v/>
      </c>
      <c r="O886" s="1" t="str">
        <f t="shared" si="333"/>
        <v/>
      </c>
      <c r="Q886" s="32">
        <f t="shared" si="292"/>
        <v>6</v>
      </c>
      <c r="R886" s="32">
        <f t="shared" si="293"/>
        <v>4</v>
      </c>
      <c r="S886" s="32">
        <f t="shared" si="294"/>
        <v>4</v>
      </c>
      <c r="T886" s="32">
        <f t="shared" si="295"/>
        <v>2</v>
      </c>
      <c r="U886" s="32">
        <f t="shared" si="296"/>
        <v>2</v>
      </c>
      <c r="V886" s="32">
        <f t="shared" si="297"/>
        <v>2</v>
      </c>
      <c r="W886" s="32">
        <f t="shared" si="298"/>
        <v>2</v>
      </c>
      <c r="X886" s="32">
        <f t="shared" si="299"/>
        <v>2</v>
      </c>
      <c r="Y886" s="32">
        <f t="shared" si="300"/>
        <v>2</v>
      </c>
      <c r="Z886" s="32">
        <f t="shared" si="301"/>
        <v>2</v>
      </c>
      <c r="AA886" s="32">
        <f t="shared" si="302"/>
        <v>2</v>
      </c>
      <c r="AB886" s="32">
        <f t="shared" si="303"/>
        <v>2</v>
      </c>
      <c r="AD886" s="64"/>
      <c r="AE886" s="51"/>
      <c r="AF886" s="51"/>
      <c r="AG886" s="61"/>
      <c r="AH886" s="62"/>
      <c r="AI886" s="61"/>
      <c r="AJ886" s="62"/>
      <c r="AK886" s="61"/>
      <c r="AL886" s="62"/>
      <c r="AM886" s="60"/>
      <c r="AN886" s="60"/>
      <c r="AO886" s="60"/>
      <c r="AP886" s="60"/>
      <c r="AQ886" s="51"/>
      <c r="AT886" s="39" t="str">
        <f t="shared" si="307"/>
        <v/>
      </c>
      <c r="AU886" s="49" t="str">
        <f t="shared" si="313"/>
        <v/>
      </c>
      <c r="AV886" s="41">
        <f t="shared" ca="1" si="320"/>
        <v>256</v>
      </c>
      <c r="AW886" s="40">
        <f t="shared" ca="1" si="314"/>
        <v>1</v>
      </c>
      <c r="AX886" s="41">
        <f t="shared" ca="1" si="308"/>
        <v>0</v>
      </c>
      <c r="AY886" s="41">
        <f t="shared" ca="1" si="309"/>
        <v>0</v>
      </c>
      <c r="AZ886" s="42">
        <f t="shared" ca="1" si="310"/>
        <v>1</v>
      </c>
      <c r="BA886" s="47" t="str">
        <f t="shared" si="311"/>
        <v/>
      </c>
      <c r="BB886" s="47" t="e">
        <f t="shared" si="312"/>
        <v>#VALUE!</v>
      </c>
      <c r="BC886" s="47">
        <f t="shared" si="321"/>
        <v>0</v>
      </c>
      <c r="BD886" s="47">
        <f t="shared" si="322"/>
        <v>0</v>
      </c>
      <c r="BE886" s="47" t="e">
        <f t="shared" si="323"/>
        <v>#VALUE!</v>
      </c>
      <c r="BF886" s="47" t="e">
        <f t="shared" si="324"/>
        <v>#VALUE!</v>
      </c>
      <c r="BG886" s="47" t="e">
        <f t="shared" si="325"/>
        <v>#VALUE!</v>
      </c>
      <c r="BH886" s="47" t="e">
        <f>MATCH($BA886,NoteCommaRef!$B$4:$B$10,0)</f>
        <v>#N/A</v>
      </c>
      <c r="BI886" s="47">
        <f>MATCH($BK886,NoteCommaRef!$H$4:$H$1000,0)</f>
        <v>11</v>
      </c>
      <c r="BJ886" s="47">
        <f>MATCH($BL886,NoteCommaRef!$H$4:$H$1000,0)</f>
        <v>11</v>
      </c>
      <c r="BK886" s="47">
        <f t="shared" si="315"/>
        <v>1</v>
      </c>
      <c r="BL886" s="47">
        <f t="shared" si="316"/>
        <v>1</v>
      </c>
      <c r="BM886" s="48">
        <f ca="1">IF(ISNA($BH886),1,OFFSET(NoteCommaRef!$E$3,$BH886,0))</f>
        <v>1</v>
      </c>
      <c r="BN886" s="48">
        <f t="shared" si="317"/>
        <v>1</v>
      </c>
      <c r="BO886" s="48">
        <f t="shared" si="318"/>
        <v>1</v>
      </c>
      <c r="BP886" s="48">
        <f t="shared" si="319"/>
        <v>1</v>
      </c>
      <c r="BQ886" s="48">
        <f ca="1">IF(ISNA($BI886),1,OFFSET(NoteCommaRef!$K$3,$BI886,0))</f>
        <v>1</v>
      </c>
      <c r="BR886" s="48">
        <f ca="1">IF(ISNA($BJ886),1,OFFSET(NoteCommaRef!$K$3,$BJ886,0))</f>
        <v>1</v>
      </c>
    </row>
    <row r="887" spans="3:70" x14ac:dyDescent="0.2">
      <c r="C887" s="1" t="str">
        <f t="shared" si="290"/>
        <v/>
      </c>
      <c r="D887" s="1" t="str">
        <f t="shared" si="291"/>
        <v/>
      </c>
      <c r="E887" s="1" t="str">
        <f t="shared" si="326"/>
        <v/>
      </c>
      <c r="F887" s="32" t="str">
        <f t="shared" si="327"/>
        <v/>
      </c>
      <c r="G887" s="1" t="str">
        <f t="shared" si="328"/>
        <v/>
      </c>
      <c r="H887" s="1" t="str">
        <f t="shared" si="329"/>
        <v/>
      </c>
      <c r="I887" s="1" t="str">
        <f t="shared" si="330"/>
        <v/>
      </c>
      <c r="J887" s="1" t="str">
        <f t="shared" si="331"/>
        <v/>
      </c>
      <c r="K887" s="1" t="str">
        <f t="shared" si="332"/>
        <v/>
      </c>
      <c r="L887" s="1" t="str">
        <f ca="1">IF(COUNTBLANK($AO887),IF(COUNTBLANK($D887),"",OFFSET(ChannelSetup!$E$6,0,$D887-1)),$AO887)</f>
        <v/>
      </c>
      <c r="M887" s="1" t="str">
        <f ca="1">IF(COUNTBLANK($AP887),IF(COUNTBLANK($D887),"",OFFSET(ChannelSetup!$E$7,0,$D887-1)),$AP887)</f>
        <v/>
      </c>
      <c r="N887" s="1" t="str">
        <f ca="1">IF(COUNTBLANK($D887),"",IF(COUNTBLANK($AI887),OFFSET(ChannelSetup!$E$4,0,$D887-1),$AI887))</f>
        <v/>
      </c>
      <c r="O887" s="1" t="str">
        <f t="shared" si="333"/>
        <v/>
      </c>
      <c r="Q887" s="32">
        <f t="shared" si="292"/>
        <v>6</v>
      </c>
      <c r="R887" s="32">
        <f t="shared" si="293"/>
        <v>4</v>
      </c>
      <c r="S887" s="32">
        <f t="shared" si="294"/>
        <v>4</v>
      </c>
      <c r="T887" s="32">
        <f t="shared" si="295"/>
        <v>2</v>
      </c>
      <c r="U887" s="32">
        <f t="shared" si="296"/>
        <v>2</v>
      </c>
      <c r="V887" s="32">
        <f t="shared" si="297"/>
        <v>2</v>
      </c>
      <c r="W887" s="32">
        <f t="shared" si="298"/>
        <v>2</v>
      </c>
      <c r="X887" s="32">
        <f t="shared" si="299"/>
        <v>2</v>
      </c>
      <c r="Y887" s="32">
        <f t="shared" si="300"/>
        <v>2</v>
      </c>
      <c r="Z887" s="32">
        <f t="shared" si="301"/>
        <v>2</v>
      </c>
      <c r="AA887" s="32">
        <f t="shared" si="302"/>
        <v>2</v>
      </c>
      <c r="AB887" s="32">
        <f t="shared" si="303"/>
        <v>2</v>
      </c>
      <c r="AD887" s="64"/>
      <c r="AE887" s="51"/>
      <c r="AF887" s="51"/>
      <c r="AG887" s="61"/>
      <c r="AH887" s="62"/>
      <c r="AI887" s="61"/>
      <c r="AJ887" s="62"/>
      <c r="AK887" s="61"/>
      <c r="AL887" s="62"/>
      <c r="AM887" s="60"/>
      <c r="AN887" s="60"/>
      <c r="AO887" s="60"/>
      <c r="AP887" s="60"/>
      <c r="AQ887" s="51"/>
      <c r="AT887" s="39" t="str">
        <f t="shared" si="307"/>
        <v/>
      </c>
      <c r="AU887" s="49" t="str">
        <f t="shared" si="313"/>
        <v/>
      </c>
      <c r="AV887" s="41">
        <f t="shared" ca="1" si="320"/>
        <v>256</v>
      </c>
      <c r="AW887" s="40">
        <f t="shared" ca="1" si="314"/>
        <v>1</v>
      </c>
      <c r="AX887" s="41">
        <f t="shared" ca="1" si="308"/>
        <v>0</v>
      </c>
      <c r="AY887" s="41">
        <f t="shared" ca="1" si="309"/>
        <v>0</v>
      </c>
      <c r="AZ887" s="42">
        <f t="shared" ca="1" si="310"/>
        <v>1</v>
      </c>
      <c r="BA887" s="47" t="str">
        <f t="shared" si="311"/>
        <v/>
      </c>
      <c r="BB887" s="47" t="e">
        <f t="shared" si="312"/>
        <v>#VALUE!</v>
      </c>
      <c r="BC887" s="47">
        <f t="shared" si="321"/>
        <v>0</v>
      </c>
      <c r="BD887" s="47">
        <f t="shared" si="322"/>
        <v>0</v>
      </c>
      <c r="BE887" s="47" t="e">
        <f t="shared" si="323"/>
        <v>#VALUE!</v>
      </c>
      <c r="BF887" s="47" t="e">
        <f t="shared" si="324"/>
        <v>#VALUE!</v>
      </c>
      <c r="BG887" s="47" t="e">
        <f t="shared" si="325"/>
        <v>#VALUE!</v>
      </c>
      <c r="BH887" s="47" t="e">
        <f>MATCH($BA887,NoteCommaRef!$B$4:$B$10,0)</f>
        <v>#N/A</v>
      </c>
      <c r="BI887" s="47">
        <f>MATCH($BK887,NoteCommaRef!$H$4:$H$1000,0)</f>
        <v>11</v>
      </c>
      <c r="BJ887" s="47">
        <f>MATCH($BL887,NoteCommaRef!$H$4:$H$1000,0)</f>
        <v>11</v>
      </c>
      <c r="BK887" s="47">
        <f t="shared" si="315"/>
        <v>1</v>
      </c>
      <c r="BL887" s="47">
        <f t="shared" si="316"/>
        <v>1</v>
      </c>
      <c r="BM887" s="48">
        <f ca="1">IF(ISNA($BH887),1,OFFSET(NoteCommaRef!$E$3,$BH887,0))</f>
        <v>1</v>
      </c>
      <c r="BN887" s="48">
        <f t="shared" si="317"/>
        <v>1</v>
      </c>
      <c r="BO887" s="48">
        <f t="shared" si="318"/>
        <v>1</v>
      </c>
      <c r="BP887" s="48">
        <f t="shared" si="319"/>
        <v>1</v>
      </c>
      <c r="BQ887" s="48">
        <f ca="1">IF(ISNA($BI887),1,OFFSET(NoteCommaRef!$K$3,$BI887,0))</f>
        <v>1</v>
      </c>
      <c r="BR887" s="48">
        <f ca="1">IF(ISNA($BJ887),1,OFFSET(NoteCommaRef!$K$3,$BJ887,0))</f>
        <v>1</v>
      </c>
    </row>
    <row r="888" spans="3:70" x14ac:dyDescent="0.2">
      <c r="C888" s="1" t="str">
        <f t="shared" si="290"/>
        <v/>
      </c>
      <c r="D888" s="1" t="str">
        <f t="shared" si="291"/>
        <v/>
      </c>
      <c r="E888" s="1" t="str">
        <f t="shared" si="326"/>
        <v/>
      </c>
      <c r="F888" s="32" t="str">
        <f t="shared" si="327"/>
        <v/>
      </c>
      <c r="G888" s="1" t="str">
        <f t="shared" si="328"/>
        <v/>
      </c>
      <c r="H888" s="1" t="str">
        <f t="shared" si="329"/>
        <v/>
      </c>
      <c r="I888" s="1" t="str">
        <f t="shared" si="330"/>
        <v/>
      </c>
      <c r="J888" s="1" t="str">
        <f t="shared" si="331"/>
        <v/>
      </c>
      <c r="K888" s="1" t="str">
        <f t="shared" si="332"/>
        <v/>
      </c>
      <c r="L888" s="1" t="str">
        <f ca="1">IF(COUNTBLANK($AO888),IF(COUNTBLANK($D888),"",OFFSET(ChannelSetup!$E$6,0,$D888-1)),$AO888)</f>
        <v/>
      </c>
      <c r="M888" s="1" t="str">
        <f ca="1">IF(COUNTBLANK($AP888),IF(COUNTBLANK($D888),"",OFFSET(ChannelSetup!$E$7,0,$D888-1)),$AP888)</f>
        <v/>
      </c>
      <c r="N888" s="1" t="str">
        <f ca="1">IF(COUNTBLANK($D888),"",IF(COUNTBLANK($AI888),OFFSET(ChannelSetup!$E$4,0,$D888-1),$AI888))</f>
        <v/>
      </c>
      <c r="O888" s="1" t="str">
        <f t="shared" si="333"/>
        <v/>
      </c>
      <c r="Q888" s="32">
        <f t="shared" si="292"/>
        <v>6</v>
      </c>
      <c r="R888" s="32">
        <f t="shared" si="293"/>
        <v>4</v>
      </c>
      <c r="S888" s="32">
        <f t="shared" si="294"/>
        <v>4</v>
      </c>
      <c r="T888" s="32">
        <f t="shared" si="295"/>
        <v>2</v>
      </c>
      <c r="U888" s="32">
        <f t="shared" si="296"/>
        <v>2</v>
      </c>
      <c r="V888" s="32">
        <f t="shared" si="297"/>
        <v>2</v>
      </c>
      <c r="W888" s="32">
        <f t="shared" si="298"/>
        <v>2</v>
      </c>
      <c r="X888" s="32">
        <f t="shared" si="299"/>
        <v>2</v>
      </c>
      <c r="Y888" s="32">
        <f t="shared" si="300"/>
        <v>2</v>
      </c>
      <c r="Z888" s="32">
        <f t="shared" si="301"/>
        <v>2</v>
      </c>
      <c r="AA888" s="32">
        <f t="shared" si="302"/>
        <v>2</v>
      </c>
      <c r="AB888" s="32">
        <f t="shared" si="303"/>
        <v>2</v>
      </c>
      <c r="AD888" s="64"/>
      <c r="AE888" s="51"/>
      <c r="AF888" s="51"/>
      <c r="AG888" s="61"/>
      <c r="AH888" s="62"/>
      <c r="AI888" s="61"/>
      <c r="AJ888" s="62"/>
      <c r="AK888" s="61"/>
      <c r="AL888" s="62"/>
      <c r="AM888" s="60"/>
      <c r="AN888" s="60"/>
      <c r="AO888" s="60"/>
      <c r="AP888" s="60"/>
      <c r="AQ888" s="51"/>
      <c r="AT888" s="39" t="str">
        <f t="shared" si="307"/>
        <v/>
      </c>
      <c r="AU888" s="49" t="str">
        <f t="shared" si="313"/>
        <v/>
      </c>
      <c r="AV888" s="41">
        <f t="shared" ca="1" si="320"/>
        <v>256</v>
      </c>
      <c r="AW888" s="40">
        <f t="shared" ca="1" si="314"/>
        <v>1</v>
      </c>
      <c r="AX888" s="41">
        <f t="shared" ca="1" si="308"/>
        <v>0</v>
      </c>
      <c r="AY888" s="41">
        <f t="shared" ca="1" si="309"/>
        <v>0</v>
      </c>
      <c r="AZ888" s="42">
        <f t="shared" ca="1" si="310"/>
        <v>1</v>
      </c>
      <c r="BA888" s="47" t="str">
        <f t="shared" si="311"/>
        <v/>
      </c>
      <c r="BB888" s="47" t="e">
        <f t="shared" si="312"/>
        <v>#VALUE!</v>
      </c>
      <c r="BC888" s="47">
        <f t="shared" si="321"/>
        <v>0</v>
      </c>
      <c r="BD888" s="47">
        <f t="shared" si="322"/>
        <v>0</v>
      </c>
      <c r="BE888" s="47" t="e">
        <f t="shared" si="323"/>
        <v>#VALUE!</v>
      </c>
      <c r="BF888" s="47" t="e">
        <f t="shared" si="324"/>
        <v>#VALUE!</v>
      </c>
      <c r="BG888" s="47" t="e">
        <f t="shared" si="325"/>
        <v>#VALUE!</v>
      </c>
      <c r="BH888" s="47" t="e">
        <f>MATCH($BA888,NoteCommaRef!$B$4:$B$10,0)</f>
        <v>#N/A</v>
      </c>
      <c r="BI888" s="47">
        <f>MATCH($BK888,NoteCommaRef!$H$4:$H$1000,0)</f>
        <v>11</v>
      </c>
      <c r="BJ888" s="47">
        <f>MATCH($BL888,NoteCommaRef!$H$4:$H$1000,0)</f>
        <v>11</v>
      </c>
      <c r="BK888" s="47">
        <f t="shared" si="315"/>
        <v>1</v>
      </c>
      <c r="BL888" s="47">
        <f t="shared" si="316"/>
        <v>1</v>
      </c>
      <c r="BM888" s="48">
        <f ca="1">IF(ISNA($BH888),1,OFFSET(NoteCommaRef!$E$3,$BH888,0))</f>
        <v>1</v>
      </c>
      <c r="BN888" s="48">
        <f t="shared" si="317"/>
        <v>1</v>
      </c>
      <c r="BO888" s="48">
        <f t="shared" si="318"/>
        <v>1</v>
      </c>
      <c r="BP888" s="48">
        <f t="shared" si="319"/>
        <v>1</v>
      </c>
      <c r="BQ888" s="48">
        <f ca="1">IF(ISNA($BI888),1,OFFSET(NoteCommaRef!$K$3,$BI888,0))</f>
        <v>1</v>
      </c>
      <c r="BR888" s="48">
        <f ca="1">IF(ISNA($BJ888),1,OFFSET(NoteCommaRef!$K$3,$BJ888,0))</f>
        <v>1</v>
      </c>
    </row>
    <row r="889" spans="3:70" x14ac:dyDescent="0.2">
      <c r="C889" s="1" t="str">
        <f t="shared" si="290"/>
        <v/>
      </c>
      <c r="D889" s="1" t="str">
        <f t="shared" si="291"/>
        <v/>
      </c>
      <c r="E889" s="1" t="str">
        <f t="shared" si="326"/>
        <v/>
      </c>
      <c r="F889" s="32" t="str">
        <f t="shared" si="327"/>
        <v/>
      </c>
      <c r="G889" s="1" t="str">
        <f t="shared" si="328"/>
        <v/>
      </c>
      <c r="H889" s="1" t="str">
        <f t="shared" si="329"/>
        <v/>
      </c>
      <c r="I889" s="1" t="str">
        <f t="shared" si="330"/>
        <v/>
      </c>
      <c r="J889" s="1" t="str">
        <f t="shared" si="331"/>
        <v/>
      </c>
      <c r="K889" s="1" t="str">
        <f t="shared" si="332"/>
        <v/>
      </c>
      <c r="L889" s="1" t="str">
        <f ca="1">IF(COUNTBLANK($AO889),IF(COUNTBLANK($D889),"",OFFSET(ChannelSetup!$E$6,0,$D889-1)),$AO889)</f>
        <v/>
      </c>
      <c r="M889" s="1" t="str">
        <f ca="1">IF(COUNTBLANK($AP889),IF(COUNTBLANK($D889),"",OFFSET(ChannelSetup!$E$7,0,$D889-1)),$AP889)</f>
        <v/>
      </c>
      <c r="N889" s="1" t="str">
        <f ca="1">IF(COUNTBLANK($D889),"",IF(COUNTBLANK($AI889),OFFSET(ChannelSetup!$E$4,0,$D889-1),$AI889))</f>
        <v/>
      </c>
      <c r="O889" s="1" t="str">
        <f t="shared" si="333"/>
        <v/>
      </c>
      <c r="Q889" s="32">
        <f t="shared" si="292"/>
        <v>6</v>
      </c>
      <c r="R889" s="32">
        <f t="shared" si="293"/>
        <v>4</v>
      </c>
      <c r="S889" s="32">
        <f t="shared" si="294"/>
        <v>4</v>
      </c>
      <c r="T889" s="32">
        <f t="shared" si="295"/>
        <v>2</v>
      </c>
      <c r="U889" s="32">
        <f t="shared" si="296"/>
        <v>2</v>
      </c>
      <c r="V889" s="32">
        <f t="shared" si="297"/>
        <v>2</v>
      </c>
      <c r="W889" s="32">
        <f t="shared" si="298"/>
        <v>2</v>
      </c>
      <c r="X889" s="32">
        <f t="shared" si="299"/>
        <v>2</v>
      </c>
      <c r="Y889" s="32">
        <f t="shared" si="300"/>
        <v>2</v>
      </c>
      <c r="Z889" s="32">
        <f t="shared" si="301"/>
        <v>2</v>
      </c>
      <c r="AA889" s="32">
        <f t="shared" si="302"/>
        <v>2</v>
      </c>
      <c r="AB889" s="32">
        <f t="shared" si="303"/>
        <v>2</v>
      </c>
      <c r="AD889" s="64"/>
      <c r="AE889" s="51"/>
      <c r="AF889" s="51"/>
      <c r="AG889" s="61"/>
      <c r="AH889" s="62"/>
      <c r="AI889" s="61"/>
      <c r="AJ889" s="62"/>
      <c r="AK889" s="61"/>
      <c r="AL889" s="62"/>
      <c r="AM889" s="60"/>
      <c r="AN889" s="60"/>
      <c r="AO889" s="60"/>
      <c r="AP889" s="60"/>
      <c r="AQ889" s="51"/>
      <c r="AT889" s="39" t="str">
        <f t="shared" si="307"/>
        <v/>
      </c>
      <c r="AU889" s="49" t="str">
        <f t="shared" si="313"/>
        <v/>
      </c>
      <c r="AV889" s="41">
        <f t="shared" ca="1" si="320"/>
        <v>256</v>
      </c>
      <c r="AW889" s="40">
        <f t="shared" ca="1" si="314"/>
        <v>1</v>
      </c>
      <c r="AX889" s="41">
        <f t="shared" ca="1" si="308"/>
        <v>0</v>
      </c>
      <c r="AY889" s="41">
        <f t="shared" ca="1" si="309"/>
        <v>0</v>
      </c>
      <c r="AZ889" s="42">
        <f t="shared" ca="1" si="310"/>
        <v>1</v>
      </c>
      <c r="BA889" s="47" t="str">
        <f t="shared" si="311"/>
        <v/>
      </c>
      <c r="BB889" s="47" t="e">
        <f t="shared" si="312"/>
        <v>#VALUE!</v>
      </c>
      <c r="BC889" s="47">
        <f t="shared" si="321"/>
        <v>0</v>
      </c>
      <c r="BD889" s="47">
        <f t="shared" si="322"/>
        <v>0</v>
      </c>
      <c r="BE889" s="47" t="e">
        <f t="shared" si="323"/>
        <v>#VALUE!</v>
      </c>
      <c r="BF889" s="47" t="e">
        <f t="shared" si="324"/>
        <v>#VALUE!</v>
      </c>
      <c r="BG889" s="47" t="e">
        <f t="shared" si="325"/>
        <v>#VALUE!</v>
      </c>
      <c r="BH889" s="47" t="e">
        <f>MATCH($BA889,NoteCommaRef!$B$4:$B$10,0)</f>
        <v>#N/A</v>
      </c>
      <c r="BI889" s="47">
        <f>MATCH($BK889,NoteCommaRef!$H$4:$H$1000,0)</f>
        <v>11</v>
      </c>
      <c r="BJ889" s="47">
        <f>MATCH($BL889,NoteCommaRef!$H$4:$H$1000,0)</f>
        <v>11</v>
      </c>
      <c r="BK889" s="47">
        <f t="shared" si="315"/>
        <v>1</v>
      </c>
      <c r="BL889" s="47">
        <f t="shared" si="316"/>
        <v>1</v>
      </c>
      <c r="BM889" s="48">
        <f ca="1">IF(ISNA($BH889),1,OFFSET(NoteCommaRef!$E$3,$BH889,0))</f>
        <v>1</v>
      </c>
      <c r="BN889" s="48">
        <f t="shared" si="317"/>
        <v>1</v>
      </c>
      <c r="BO889" s="48">
        <f t="shared" si="318"/>
        <v>1</v>
      </c>
      <c r="BP889" s="48">
        <f t="shared" si="319"/>
        <v>1</v>
      </c>
      <c r="BQ889" s="48">
        <f ca="1">IF(ISNA($BI889),1,OFFSET(NoteCommaRef!$K$3,$BI889,0))</f>
        <v>1</v>
      </c>
      <c r="BR889" s="48">
        <f ca="1">IF(ISNA($BJ889),1,OFFSET(NoteCommaRef!$K$3,$BJ889,0))</f>
        <v>1</v>
      </c>
    </row>
    <row r="890" spans="3:70" x14ac:dyDescent="0.2">
      <c r="C890" s="1" t="str">
        <f t="shared" si="290"/>
        <v/>
      </c>
      <c r="D890" s="1" t="str">
        <f t="shared" si="291"/>
        <v/>
      </c>
      <c r="E890" s="1" t="str">
        <f t="shared" si="326"/>
        <v/>
      </c>
      <c r="F890" s="32" t="str">
        <f t="shared" si="327"/>
        <v/>
      </c>
      <c r="G890" s="1" t="str">
        <f t="shared" si="328"/>
        <v/>
      </c>
      <c r="H890" s="1" t="str">
        <f t="shared" si="329"/>
        <v/>
      </c>
      <c r="I890" s="1" t="str">
        <f t="shared" si="330"/>
        <v/>
      </c>
      <c r="J890" s="1" t="str">
        <f t="shared" si="331"/>
        <v/>
      </c>
      <c r="K890" s="1" t="str">
        <f t="shared" si="332"/>
        <v/>
      </c>
      <c r="L890" s="1" t="str">
        <f ca="1">IF(COUNTBLANK($AO890),IF(COUNTBLANK($D890),"",OFFSET(ChannelSetup!$E$6,0,$D890-1)),$AO890)</f>
        <v/>
      </c>
      <c r="M890" s="1" t="str">
        <f ca="1">IF(COUNTBLANK($AP890),IF(COUNTBLANK($D890),"",OFFSET(ChannelSetup!$E$7,0,$D890-1)),$AP890)</f>
        <v/>
      </c>
      <c r="N890" s="1" t="str">
        <f ca="1">IF(COUNTBLANK($D890),"",IF(COUNTBLANK($AI890),OFFSET(ChannelSetup!$E$4,0,$D890-1),$AI890))</f>
        <v/>
      </c>
      <c r="O890" s="1" t="str">
        <f t="shared" si="333"/>
        <v/>
      </c>
      <c r="Q890" s="32">
        <f t="shared" si="292"/>
        <v>6</v>
      </c>
      <c r="R890" s="32">
        <f t="shared" si="293"/>
        <v>4</v>
      </c>
      <c r="S890" s="32">
        <f t="shared" si="294"/>
        <v>4</v>
      </c>
      <c r="T890" s="32">
        <f t="shared" si="295"/>
        <v>2</v>
      </c>
      <c r="U890" s="32">
        <f t="shared" si="296"/>
        <v>2</v>
      </c>
      <c r="V890" s="32">
        <f t="shared" si="297"/>
        <v>2</v>
      </c>
      <c r="W890" s="32">
        <f t="shared" si="298"/>
        <v>2</v>
      </c>
      <c r="X890" s="32">
        <f t="shared" si="299"/>
        <v>2</v>
      </c>
      <c r="Y890" s="32">
        <f t="shared" si="300"/>
        <v>2</v>
      </c>
      <c r="Z890" s="32">
        <f t="shared" si="301"/>
        <v>2</v>
      </c>
      <c r="AA890" s="32">
        <f t="shared" si="302"/>
        <v>2</v>
      </c>
      <c r="AB890" s="32">
        <f t="shared" si="303"/>
        <v>2</v>
      </c>
      <c r="AD890" s="64"/>
      <c r="AE890" s="51"/>
      <c r="AF890" s="51"/>
      <c r="AG890" s="61"/>
      <c r="AH890" s="62"/>
      <c r="AI890" s="61"/>
      <c r="AJ890" s="62"/>
      <c r="AK890" s="61"/>
      <c r="AL890" s="62"/>
      <c r="AM890" s="60"/>
      <c r="AN890" s="60"/>
      <c r="AO890" s="60"/>
      <c r="AP890" s="60"/>
      <c r="AQ890" s="51"/>
      <c r="AT890" s="39" t="str">
        <f t="shared" si="307"/>
        <v/>
      </c>
      <c r="AU890" s="49" t="str">
        <f t="shared" si="313"/>
        <v/>
      </c>
      <c r="AV890" s="41">
        <f t="shared" ca="1" si="320"/>
        <v>256</v>
      </c>
      <c r="AW890" s="40">
        <f t="shared" ca="1" si="314"/>
        <v>1</v>
      </c>
      <c r="AX890" s="41">
        <f t="shared" ca="1" si="308"/>
        <v>0</v>
      </c>
      <c r="AY890" s="41">
        <f t="shared" ca="1" si="309"/>
        <v>0</v>
      </c>
      <c r="AZ890" s="42">
        <f t="shared" ca="1" si="310"/>
        <v>1</v>
      </c>
      <c r="BA890" s="47" t="str">
        <f t="shared" si="311"/>
        <v/>
      </c>
      <c r="BB890" s="47" t="e">
        <f t="shared" si="312"/>
        <v>#VALUE!</v>
      </c>
      <c r="BC890" s="47">
        <f t="shared" si="321"/>
        <v>0</v>
      </c>
      <c r="BD890" s="47">
        <f t="shared" si="322"/>
        <v>0</v>
      </c>
      <c r="BE890" s="47" t="e">
        <f t="shared" si="323"/>
        <v>#VALUE!</v>
      </c>
      <c r="BF890" s="47" t="e">
        <f t="shared" si="324"/>
        <v>#VALUE!</v>
      </c>
      <c r="BG890" s="47" t="e">
        <f t="shared" si="325"/>
        <v>#VALUE!</v>
      </c>
      <c r="BH890" s="47" t="e">
        <f>MATCH($BA890,NoteCommaRef!$B$4:$B$10,0)</f>
        <v>#N/A</v>
      </c>
      <c r="BI890" s="47">
        <f>MATCH($BK890,NoteCommaRef!$H$4:$H$1000,0)</f>
        <v>11</v>
      </c>
      <c r="BJ890" s="47">
        <f>MATCH($BL890,NoteCommaRef!$H$4:$H$1000,0)</f>
        <v>11</v>
      </c>
      <c r="BK890" s="47">
        <f t="shared" si="315"/>
        <v>1</v>
      </c>
      <c r="BL890" s="47">
        <f t="shared" si="316"/>
        <v>1</v>
      </c>
      <c r="BM890" s="48">
        <f ca="1">IF(ISNA($BH890),1,OFFSET(NoteCommaRef!$E$3,$BH890,0))</f>
        <v>1</v>
      </c>
      <c r="BN890" s="48">
        <f t="shared" si="317"/>
        <v>1</v>
      </c>
      <c r="BO890" s="48">
        <f t="shared" si="318"/>
        <v>1</v>
      </c>
      <c r="BP890" s="48">
        <f t="shared" si="319"/>
        <v>1</v>
      </c>
      <c r="BQ890" s="48">
        <f ca="1">IF(ISNA($BI890),1,OFFSET(NoteCommaRef!$K$3,$BI890,0))</f>
        <v>1</v>
      </c>
      <c r="BR890" s="48">
        <f ca="1">IF(ISNA($BJ890),1,OFFSET(NoteCommaRef!$K$3,$BJ890,0))</f>
        <v>1</v>
      </c>
    </row>
    <row r="891" spans="3:70" x14ac:dyDescent="0.2">
      <c r="C891" s="1" t="str">
        <f t="shared" si="290"/>
        <v/>
      </c>
      <c r="D891" s="1" t="str">
        <f t="shared" si="291"/>
        <v/>
      </c>
      <c r="E891" s="1" t="str">
        <f t="shared" si="326"/>
        <v/>
      </c>
      <c r="F891" s="32" t="str">
        <f t="shared" si="327"/>
        <v/>
      </c>
      <c r="G891" s="1" t="str">
        <f t="shared" si="328"/>
        <v/>
      </c>
      <c r="H891" s="1" t="str">
        <f t="shared" si="329"/>
        <v/>
      </c>
      <c r="I891" s="1" t="str">
        <f t="shared" si="330"/>
        <v/>
      </c>
      <c r="J891" s="1" t="str">
        <f t="shared" si="331"/>
        <v/>
      </c>
      <c r="K891" s="1" t="str">
        <f t="shared" si="332"/>
        <v/>
      </c>
      <c r="L891" s="1" t="str">
        <f ca="1">IF(COUNTBLANK($AO891),IF(COUNTBLANK($D891),"",OFFSET(ChannelSetup!$E$6,0,$D891-1)),$AO891)</f>
        <v/>
      </c>
      <c r="M891" s="1" t="str">
        <f ca="1">IF(COUNTBLANK($AP891),IF(COUNTBLANK($D891),"",OFFSET(ChannelSetup!$E$7,0,$D891-1)),$AP891)</f>
        <v/>
      </c>
      <c r="N891" s="1" t="str">
        <f ca="1">IF(COUNTBLANK($D891),"",IF(COUNTBLANK($AI891),OFFSET(ChannelSetup!$E$4,0,$D891-1),$AI891))</f>
        <v/>
      </c>
      <c r="O891" s="1" t="str">
        <f t="shared" si="333"/>
        <v/>
      </c>
      <c r="Q891" s="32">
        <f t="shared" si="292"/>
        <v>6</v>
      </c>
      <c r="R891" s="32">
        <f t="shared" si="293"/>
        <v>4</v>
      </c>
      <c r="S891" s="32">
        <f t="shared" si="294"/>
        <v>4</v>
      </c>
      <c r="T891" s="32">
        <f t="shared" si="295"/>
        <v>2</v>
      </c>
      <c r="U891" s="32">
        <f t="shared" si="296"/>
        <v>2</v>
      </c>
      <c r="V891" s="32">
        <f t="shared" si="297"/>
        <v>2</v>
      </c>
      <c r="W891" s="32">
        <f t="shared" si="298"/>
        <v>2</v>
      </c>
      <c r="X891" s="32">
        <f t="shared" si="299"/>
        <v>2</v>
      </c>
      <c r="Y891" s="32">
        <f t="shared" si="300"/>
        <v>2</v>
      </c>
      <c r="Z891" s="32">
        <f t="shared" si="301"/>
        <v>2</v>
      </c>
      <c r="AA891" s="32">
        <f t="shared" si="302"/>
        <v>2</v>
      </c>
      <c r="AB891" s="32">
        <f t="shared" si="303"/>
        <v>2</v>
      </c>
      <c r="AD891" s="64"/>
      <c r="AE891" s="51"/>
      <c r="AF891" s="51"/>
      <c r="AG891" s="61"/>
      <c r="AH891" s="62"/>
      <c r="AI891" s="61"/>
      <c r="AJ891" s="62"/>
      <c r="AK891" s="61"/>
      <c r="AL891" s="62"/>
      <c r="AM891" s="60"/>
      <c r="AN891" s="60"/>
      <c r="AO891" s="60"/>
      <c r="AP891" s="60"/>
      <c r="AQ891" s="51"/>
      <c r="AT891" s="39" t="str">
        <f t="shared" si="307"/>
        <v/>
      </c>
      <c r="AU891" s="49" t="str">
        <f t="shared" si="313"/>
        <v/>
      </c>
      <c r="AV891" s="41">
        <f t="shared" ca="1" si="320"/>
        <v>256</v>
      </c>
      <c r="AW891" s="40">
        <f t="shared" ca="1" si="314"/>
        <v>1</v>
      </c>
      <c r="AX891" s="41">
        <f t="shared" ca="1" si="308"/>
        <v>0</v>
      </c>
      <c r="AY891" s="41">
        <f t="shared" ca="1" si="309"/>
        <v>0</v>
      </c>
      <c r="AZ891" s="42">
        <f t="shared" ca="1" si="310"/>
        <v>1</v>
      </c>
      <c r="BA891" s="47" t="str">
        <f t="shared" si="311"/>
        <v/>
      </c>
      <c r="BB891" s="47" t="e">
        <f t="shared" si="312"/>
        <v>#VALUE!</v>
      </c>
      <c r="BC891" s="47">
        <f t="shared" si="321"/>
        <v>0</v>
      </c>
      <c r="BD891" s="47">
        <f t="shared" si="322"/>
        <v>0</v>
      </c>
      <c r="BE891" s="47" t="e">
        <f t="shared" si="323"/>
        <v>#VALUE!</v>
      </c>
      <c r="BF891" s="47" t="e">
        <f t="shared" si="324"/>
        <v>#VALUE!</v>
      </c>
      <c r="BG891" s="47" t="e">
        <f t="shared" si="325"/>
        <v>#VALUE!</v>
      </c>
      <c r="BH891" s="47" t="e">
        <f>MATCH($BA891,NoteCommaRef!$B$4:$B$10,0)</f>
        <v>#N/A</v>
      </c>
      <c r="BI891" s="47">
        <f>MATCH($BK891,NoteCommaRef!$H$4:$H$1000,0)</f>
        <v>11</v>
      </c>
      <c r="BJ891" s="47">
        <f>MATCH($BL891,NoteCommaRef!$H$4:$H$1000,0)</f>
        <v>11</v>
      </c>
      <c r="BK891" s="47">
        <f t="shared" si="315"/>
        <v>1</v>
      </c>
      <c r="BL891" s="47">
        <f t="shared" si="316"/>
        <v>1</v>
      </c>
      <c r="BM891" s="48">
        <f ca="1">IF(ISNA($BH891),1,OFFSET(NoteCommaRef!$E$3,$BH891,0))</f>
        <v>1</v>
      </c>
      <c r="BN891" s="48">
        <f t="shared" si="317"/>
        <v>1</v>
      </c>
      <c r="BO891" s="48">
        <f t="shared" si="318"/>
        <v>1</v>
      </c>
      <c r="BP891" s="48">
        <f t="shared" si="319"/>
        <v>1</v>
      </c>
      <c r="BQ891" s="48">
        <f ca="1">IF(ISNA($BI891),1,OFFSET(NoteCommaRef!$K$3,$BI891,0))</f>
        <v>1</v>
      </c>
      <c r="BR891" s="48">
        <f ca="1">IF(ISNA($BJ891),1,OFFSET(NoteCommaRef!$K$3,$BJ891,0))</f>
        <v>1</v>
      </c>
    </row>
    <row r="892" spans="3:70" x14ac:dyDescent="0.2">
      <c r="C892" s="1" t="str">
        <f t="shared" si="290"/>
        <v/>
      </c>
      <c r="D892" s="1" t="str">
        <f t="shared" si="291"/>
        <v/>
      </c>
      <c r="E892" s="1" t="str">
        <f t="shared" si="326"/>
        <v/>
      </c>
      <c r="F892" s="32" t="str">
        <f t="shared" si="327"/>
        <v/>
      </c>
      <c r="G892" s="1" t="str">
        <f t="shared" si="328"/>
        <v/>
      </c>
      <c r="H892" s="1" t="str">
        <f t="shared" si="329"/>
        <v/>
      </c>
      <c r="I892" s="1" t="str">
        <f t="shared" si="330"/>
        <v/>
      </c>
      <c r="J892" s="1" t="str">
        <f t="shared" si="331"/>
        <v/>
      </c>
      <c r="K892" s="1" t="str">
        <f t="shared" si="332"/>
        <v/>
      </c>
      <c r="L892" s="1" t="str">
        <f ca="1">IF(COUNTBLANK($AO892),IF(COUNTBLANK($D892),"",OFFSET(ChannelSetup!$E$6,0,$D892-1)),$AO892)</f>
        <v/>
      </c>
      <c r="M892" s="1" t="str">
        <f ca="1">IF(COUNTBLANK($AP892),IF(COUNTBLANK($D892),"",OFFSET(ChannelSetup!$E$7,0,$D892-1)),$AP892)</f>
        <v/>
      </c>
      <c r="N892" s="1" t="str">
        <f ca="1">IF(COUNTBLANK($D892),"",IF(COUNTBLANK($AI892),OFFSET(ChannelSetup!$E$4,0,$D892-1),$AI892))</f>
        <v/>
      </c>
      <c r="O892" s="1" t="str">
        <f t="shared" si="333"/>
        <v/>
      </c>
      <c r="Q892" s="32">
        <f t="shared" si="292"/>
        <v>6</v>
      </c>
      <c r="R892" s="32">
        <f t="shared" si="293"/>
        <v>4</v>
      </c>
      <c r="S892" s="32">
        <f t="shared" si="294"/>
        <v>4</v>
      </c>
      <c r="T892" s="32">
        <f t="shared" si="295"/>
        <v>2</v>
      </c>
      <c r="U892" s="32">
        <f t="shared" si="296"/>
        <v>2</v>
      </c>
      <c r="V892" s="32">
        <f t="shared" si="297"/>
        <v>2</v>
      </c>
      <c r="W892" s="32">
        <f t="shared" si="298"/>
        <v>2</v>
      </c>
      <c r="X892" s="32">
        <f t="shared" si="299"/>
        <v>2</v>
      </c>
      <c r="Y892" s="32">
        <f t="shared" si="300"/>
        <v>2</v>
      </c>
      <c r="Z892" s="32">
        <f t="shared" si="301"/>
        <v>2</v>
      </c>
      <c r="AA892" s="32">
        <f t="shared" si="302"/>
        <v>2</v>
      </c>
      <c r="AB892" s="32">
        <f t="shared" si="303"/>
        <v>2</v>
      </c>
      <c r="AD892" s="64"/>
      <c r="AE892" s="51"/>
      <c r="AF892" s="51"/>
      <c r="AG892" s="61"/>
      <c r="AH892" s="62"/>
      <c r="AI892" s="61"/>
      <c r="AJ892" s="62"/>
      <c r="AK892" s="61"/>
      <c r="AL892" s="62"/>
      <c r="AM892" s="60"/>
      <c r="AN892" s="60"/>
      <c r="AO892" s="60"/>
      <c r="AP892" s="60"/>
      <c r="AQ892" s="51"/>
      <c r="AT892" s="39" t="str">
        <f t="shared" si="307"/>
        <v/>
      </c>
      <c r="AU892" s="49" t="str">
        <f t="shared" si="313"/>
        <v/>
      </c>
      <c r="AV892" s="41">
        <f t="shared" ca="1" si="320"/>
        <v>256</v>
      </c>
      <c r="AW892" s="40">
        <f t="shared" ca="1" si="314"/>
        <v>1</v>
      </c>
      <c r="AX892" s="41">
        <f t="shared" ca="1" si="308"/>
        <v>0</v>
      </c>
      <c r="AY892" s="41">
        <f t="shared" ca="1" si="309"/>
        <v>0</v>
      </c>
      <c r="AZ892" s="42">
        <f t="shared" ca="1" si="310"/>
        <v>1</v>
      </c>
      <c r="BA892" s="47" t="str">
        <f t="shared" si="311"/>
        <v/>
      </c>
      <c r="BB892" s="47" t="e">
        <f t="shared" si="312"/>
        <v>#VALUE!</v>
      </c>
      <c r="BC892" s="47">
        <f t="shared" si="321"/>
        <v>0</v>
      </c>
      <c r="BD892" s="47">
        <f t="shared" si="322"/>
        <v>0</v>
      </c>
      <c r="BE892" s="47" t="e">
        <f t="shared" si="323"/>
        <v>#VALUE!</v>
      </c>
      <c r="BF892" s="47" t="e">
        <f t="shared" si="324"/>
        <v>#VALUE!</v>
      </c>
      <c r="BG892" s="47" t="e">
        <f t="shared" si="325"/>
        <v>#VALUE!</v>
      </c>
      <c r="BH892" s="47" t="e">
        <f>MATCH($BA892,NoteCommaRef!$B$4:$B$10,0)</f>
        <v>#N/A</v>
      </c>
      <c r="BI892" s="47">
        <f>MATCH($BK892,NoteCommaRef!$H$4:$H$1000,0)</f>
        <v>11</v>
      </c>
      <c r="BJ892" s="47">
        <f>MATCH($BL892,NoteCommaRef!$H$4:$H$1000,0)</f>
        <v>11</v>
      </c>
      <c r="BK892" s="47">
        <f t="shared" si="315"/>
        <v>1</v>
      </c>
      <c r="BL892" s="47">
        <f t="shared" si="316"/>
        <v>1</v>
      </c>
      <c r="BM892" s="48">
        <f ca="1">IF(ISNA($BH892),1,OFFSET(NoteCommaRef!$E$3,$BH892,0))</f>
        <v>1</v>
      </c>
      <c r="BN892" s="48">
        <f t="shared" si="317"/>
        <v>1</v>
      </c>
      <c r="BO892" s="48">
        <f t="shared" si="318"/>
        <v>1</v>
      </c>
      <c r="BP892" s="48">
        <f t="shared" si="319"/>
        <v>1</v>
      </c>
      <c r="BQ892" s="48">
        <f ca="1">IF(ISNA($BI892),1,OFFSET(NoteCommaRef!$K$3,$BI892,0))</f>
        <v>1</v>
      </c>
      <c r="BR892" s="48">
        <f ca="1">IF(ISNA($BJ892),1,OFFSET(NoteCommaRef!$K$3,$BJ892,0))</f>
        <v>1</v>
      </c>
    </row>
    <row r="893" spans="3:70" x14ac:dyDescent="0.2">
      <c r="C893" s="1" t="str">
        <f t="shared" si="290"/>
        <v/>
      </c>
      <c r="D893" s="1" t="str">
        <f t="shared" si="291"/>
        <v/>
      </c>
      <c r="E893" s="1" t="str">
        <f t="shared" si="326"/>
        <v/>
      </c>
      <c r="F893" s="32" t="str">
        <f t="shared" si="327"/>
        <v/>
      </c>
      <c r="G893" s="1" t="str">
        <f t="shared" si="328"/>
        <v/>
      </c>
      <c r="H893" s="1" t="str">
        <f t="shared" si="329"/>
        <v/>
      </c>
      <c r="I893" s="1" t="str">
        <f t="shared" si="330"/>
        <v/>
      </c>
      <c r="J893" s="1" t="str">
        <f t="shared" si="331"/>
        <v/>
      </c>
      <c r="K893" s="1" t="str">
        <f t="shared" si="332"/>
        <v/>
      </c>
      <c r="L893" s="1" t="str">
        <f ca="1">IF(COUNTBLANK($AO893),IF(COUNTBLANK($D893),"",OFFSET(ChannelSetup!$E$6,0,$D893-1)),$AO893)</f>
        <v/>
      </c>
      <c r="M893" s="1" t="str">
        <f ca="1">IF(COUNTBLANK($AP893),IF(COUNTBLANK($D893),"",OFFSET(ChannelSetup!$E$7,0,$D893-1)),$AP893)</f>
        <v/>
      </c>
      <c r="N893" s="1" t="str">
        <f ca="1">IF(COUNTBLANK($D893),"",IF(COUNTBLANK($AI893),OFFSET(ChannelSetup!$E$4,0,$D893-1),$AI893))</f>
        <v/>
      </c>
      <c r="O893" s="1" t="str">
        <f t="shared" si="333"/>
        <v/>
      </c>
      <c r="Q893" s="32">
        <f t="shared" si="292"/>
        <v>6</v>
      </c>
      <c r="R893" s="32">
        <f t="shared" si="293"/>
        <v>4</v>
      </c>
      <c r="S893" s="32">
        <f t="shared" si="294"/>
        <v>4</v>
      </c>
      <c r="T893" s="32">
        <f t="shared" si="295"/>
        <v>2</v>
      </c>
      <c r="U893" s="32">
        <f t="shared" si="296"/>
        <v>2</v>
      </c>
      <c r="V893" s="32">
        <f t="shared" si="297"/>
        <v>2</v>
      </c>
      <c r="W893" s="32">
        <f t="shared" si="298"/>
        <v>2</v>
      </c>
      <c r="X893" s="32">
        <f t="shared" si="299"/>
        <v>2</v>
      </c>
      <c r="Y893" s="32">
        <f t="shared" si="300"/>
        <v>2</v>
      </c>
      <c r="Z893" s="32">
        <f t="shared" si="301"/>
        <v>2</v>
      </c>
      <c r="AA893" s="32">
        <f t="shared" si="302"/>
        <v>2</v>
      </c>
      <c r="AB893" s="32">
        <f t="shared" si="303"/>
        <v>2</v>
      </c>
      <c r="AD893" s="64"/>
      <c r="AE893" s="51"/>
      <c r="AF893" s="51"/>
      <c r="AG893" s="61"/>
      <c r="AH893" s="62"/>
      <c r="AI893" s="61"/>
      <c r="AJ893" s="62"/>
      <c r="AK893" s="61"/>
      <c r="AL893" s="62"/>
      <c r="AM893" s="60"/>
      <c r="AN893" s="60"/>
      <c r="AO893" s="60"/>
      <c r="AP893" s="60"/>
      <c r="AQ893" s="51"/>
      <c r="AT893" s="39" t="str">
        <f t="shared" si="307"/>
        <v/>
      </c>
      <c r="AU893" s="49" t="str">
        <f t="shared" si="313"/>
        <v/>
      </c>
      <c r="AV893" s="41">
        <f t="shared" ca="1" si="320"/>
        <v>256</v>
      </c>
      <c r="AW893" s="40">
        <f t="shared" ca="1" si="314"/>
        <v>1</v>
      </c>
      <c r="AX893" s="41">
        <f t="shared" ca="1" si="308"/>
        <v>0</v>
      </c>
      <c r="AY893" s="41">
        <f t="shared" ca="1" si="309"/>
        <v>0</v>
      </c>
      <c r="AZ893" s="42">
        <f t="shared" ca="1" si="310"/>
        <v>1</v>
      </c>
      <c r="BA893" s="47" t="str">
        <f t="shared" si="311"/>
        <v/>
      </c>
      <c r="BB893" s="47" t="e">
        <f t="shared" si="312"/>
        <v>#VALUE!</v>
      </c>
      <c r="BC893" s="47">
        <f t="shared" si="321"/>
        <v>0</v>
      </c>
      <c r="BD893" s="47">
        <f t="shared" si="322"/>
        <v>0</v>
      </c>
      <c r="BE893" s="47" t="e">
        <f t="shared" si="323"/>
        <v>#VALUE!</v>
      </c>
      <c r="BF893" s="47" t="e">
        <f t="shared" si="324"/>
        <v>#VALUE!</v>
      </c>
      <c r="BG893" s="47" t="e">
        <f t="shared" si="325"/>
        <v>#VALUE!</v>
      </c>
      <c r="BH893" s="47" t="e">
        <f>MATCH($BA893,NoteCommaRef!$B$4:$B$10,0)</f>
        <v>#N/A</v>
      </c>
      <c r="BI893" s="47">
        <f>MATCH($BK893,NoteCommaRef!$H$4:$H$1000,0)</f>
        <v>11</v>
      </c>
      <c r="BJ893" s="47">
        <f>MATCH($BL893,NoteCommaRef!$H$4:$H$1000,0)</f>
        <v>11</v>
      </c>
      <c r="BK893" s="47">
        <f t="shared" si="315"/>
        <v>1</v>
      </c>
      <c r="BL893" s="47">
        <f t="shared" si="316"/>
        <v>1</v>
      </c>
      <c r="BM893" s="48">
        <f ca="1">IF(ISNA($BH893),1,OFFSET(NoteCommaRef!$E$3,$BH893,0))</f>
        <v>1</v>
      </c>
      <c r="BN893" s="48">
        <f t="shared" si="317"/>
        <v>1</v>
      </c>
      <c r="BO893" s="48">
        <f t="shared" si="318"/>
        <v>1</v>
      </c>
      <c r="BP893" s="48">
        <f t="shared" si="319"/>
        <v>1</v>
      </c>
      <c r="BQ893" s="48">
        <f ca="1">IF(ISNA($BI893),1,OFFSET(NoteCommaRef!$K$3,$BI893,0))</f>
        <v>1</v>
      </c>
      <c r="BR893" s="48">
        <f ca="1">IF(ISNA($BJ893),1,OFFSET(NoteCommaRef!$K$3,$BJ893,0))</f>
        <v>1</v>
      </c>
    </row>
    <row r="894" spans="3:70" x14ac:dyDescent="0.2">
      <c r="C894" s="1" t="str">
        <f t="shared" si="290"/>
        <v/>
      </c>
      <c r="D894" s="1" t="str">
        <f t="shared" si="291"/>
        <v/>
      </c>
      <c r="E894" s="1" t="str">
        <f t="shared" si="326"/>
        <v/>
      </c>
      <c r="F894" s="32" t="str">
        <f t="shared" si="327"/>
        <v/>
      </c>
      <c r="G894" s="1" t="str">
        <f t="shared" si="328"/>
        <v/>
      </c>
      <c r="H894" s="1" t="str">
        <f t="shared" si="329"/>
        <v/>
      </c>
      <c r="I894" s="1" t="str">
        <f t="shared" si="330"/>
        <v/>
      </c>
      <c r="J894" s="1" t="str">
        <f t="shared" si="331"/>
        <v/>
      </c>
      <c r="K894" s="1" t="str">
        <f t="shared" si="332"/>
        <v/>
      </c>
      <c r="L894" s="1" t="str">
        <f ca="1">IF(COUNTBLANK($AO894),IF(COUNTBLANK($D894),"",OFFSET(ChannelSetup!$E$6,0,$D894-1)),$AO894)</f>
        <v/>
      </c>
      <c r="M894" s="1" t="str">
        <f ca="1">IF(COUNTBLANK($AP894),IF(COUNTBLANK($D894),"",OFFSET(ChannelSetup!$E$7,0,$D894-1)),$AP894)</f>
        <v/>
      </c>
      <c r="N894" s="1" t="str">
        <f ca="1">IF(COUNTBLANK($D894),"",IF(COUNTBLANK($AI894),OFFSET(ChannelSetup!$E$4,0,$D894-1),$AI894))</f>
        <v/>
      </c>
      <c r="O894" s="1" t="str">
        <f t="shared" si="333"/>
        <v/>
      </c>
      <c r="Q894" s="32">
        <f t="shared" si="292"/>
        <v>6</v>
      </c>
      <c r="R894" s="32">
        <f t="shared" si="293"/>
        <v>4</v>
      </c>
      <c r="S894" s="32">
        <f t="shared" si="294"/>
        <v>4</v>
      </c>
      <c r="T894" s="32">
        <f t="shared" si="295"/>
        <v>2</v>
      </c>
      <c r="U894" s="32">
        <f t="shared" si="296"/>
        <v>2</v>
      </c>
      <c r="V894" s="32">
        <f t="shared" si="297"/>
        <v>2</v>
      </c>
      <c r="W894" s="32">
        <f t="shared" si="298"/>
        <v>2</v>
      </c>
      <c r="X894" s="32">
        <f t="shared" si="299"/>
        <v>2</v>
      </c>
      <c r="Y894" s="32">
        <f t="shared" si="300"/>
        <v>2</v>
      </c>
      <c r="Z894" s="32">
        <f t="shared" si="301"/>
        <v>2</v>
      </c>
      <c r="AA894" s="32">
        <f t="shared" si="302"/>
        <v>2</v>
      </c>
      <c r="AB894" s="32">
        <f t="shared" si="303"/>
        <v>2</v>
      </c>
      <c r="AD894" s="64"/>
      <c r="AE894" s="51"/>
      <c r="AF894" s="51"/>
      <c r="AG894" s="61"/>
      <c r="AH894" s="62"/>
      <c r="AI894" s="61"/>
      <c r="AJ894" s="62"/>
      <c r="AK894" s="61"/>
      <c r="AL894" s="62"/>
      <c r="AM894" s="60"/>
      <c r="AN894" s="60"/>
      <c r="AO894" s="60"/>
      <c r="AP894" s="60"/>
      <c r="AQ894" s="51"/>
      <c r="AT894" s="39" t="str">
        <f t="shared" si="307"/>
        <v/>
      </c>
      <c r="AU894" s="49" t="str">
        <f t="shared" si="313"/>
        <v/>
      </c>
      <c r="AV894" s="41">
        <f t="shared" ca="1" si="320"/>
        <v>256</v>
      </c>
      <c r="AW894" s="40">
        <f t="shared" ca="1" si="314"/>
        <v>1</v>
      </c>
      <c r="AX894" s="41">
        <f t="shared" ca="1" si="308"/>
        <v>0</v>
      </c>
      <c r="AY894" s="41">
        <f t="shared" ca="1" si="309"/>
        <v>0</v>
      </c>
      <c r="AZ894" s="42">
        <f t="shared" ca="1" si="310"/>
        <v>1</v>
      </c>
      <c r="BA894" s="47" t="str">
        <f t="shared" si="311"/>
        <v/>
      </c>
      <c r="BB894" s="47" t="e">
        <f t="shared" si="312"/>
        <v>#VALUE!</v>
      </c>
      <c r="BC894" s="47">
        <f t="shared" si="321"/>
        <v>0</v>
      </c>
      <c r="BD894" s="47">
        <f t="shared" si="322"/>
        <v>0</v>
      </c>
      <c r="BE894" s="47" t="e">
        <f t="shared" si="323"/>
        <v>#VALUE!</v>
      </c>
      <c r="BF894" s="47" t="e">
        <f t="shared" si="324"/>
        <v>#VALUE!</v>
      </c>
      <c r="BG894" s="47" t="e">
        <f t="shared" si="325"/>
        <v>#VALUE!</v>
      </c>
      <c r="BH894" s="47" t="e">
        <f>MATCH($BA894,NoteCommaRef!$B$4:$B$10,0)</f>
        <v>#N/A</v>
      </c>
      <c r="BI894" s="47">
        <f>MATCH($BK894,NoteCommaRef!$H$4:$H$1000,0)</f>
        <v>11</v>
      </c>
      <c r="BJ894" s="47">
        <f>MATCH($BL894,NoteCommaRef!$H$4:$H$1000,0)</f>
        <v>11</v>
      </c>
      <c r="BK894" s="47">
        <f t="shared" si="315"/>
        <v>1</v>
      </c>
      <c r="BL894" s="47">
        <f t="shared" si="316"/>
        <v>1</v>
      </c>
      <c r="BM894" s="48">
        <f ca="1">IF(ISNA($BH894),1,OFFSET(NoteCommaRef!$E$3,$BH894,0))</f>
        <v>1</v>
      </c>
      <c r="BN894" s="48">
        <f t="shared" si="317"/>
        <v>1</v>
      </c>
      <c r="BO894" s="48">
        <f t="shared" si="318"/>
        <v>1</v>
      </c>
      <c r="BP894" s="48">
        <f t="shared" si="319"/>
        <v>1</v>
      </c>
      <c r="BQ894" s="48">
        <f ca="1">IF(ISNA($BI894),1,OFFSET(NoteCommaRef!$K$3,$BI894,0))</f>
        <v>1</v>
      </c>
      <c r="BR894" s="48">
        <f ca="1">IF(ISNA($BJ894),1,OFFSET(NoteCommaRef!$K$3,$BJ894,0))</f>
        <v>1</v>
      </c>
    </row>
    <row r="895" spans="3:70" x14ac:dyDescent="0.2">
      <c r="C895" s="1" t="str">
        <f t="shared" ref="C895:C958" si="334">IF(COUNTBLANK($AQ895),"",$AQ895)</f>
        <v/>
      </c>
      <c r="D895" s="1" t="str">
        <f t="shared" ref="D895:D958" si="335">IF(COUNTBLANK($AE895),"",$AE895)</f>
        <v/>
      </c>
      <c r="E895" s="1" t="str">
        <f t="shared" si="326"/>
        <v/>
      </c>
      <c r="F895" s="32" t="str">
        <f t="shared" si="327"/>
        <v/>
      </c>
      <c r="G895" s="1" t="str">
        <f t="shared" si="328"/>
        <v/>
      </c>
      <c r="H895" s="1" t="str">
        <f t="shared" si="329"/>
        <v/>
      </c>
      <c r="I895" s="1" t="str">
        <f t="shared" si="330"/>
        <v/>
      </c>
      <c r="J895" s="1" t="str">
        <f t="shared" si="331"/>
        <v/>
      </c>
      <c r="K895" s="1" t="str">
        <f t="shared" si="332"/>
        <v/>
      </c>
      <c r="L895" s="1" t="str">
        <f ca="1">IF(COUNTBLANK($AO895),IF(COUNTBLANK($D895),"",OFFSET(ChannelSetup!$E$6,0,$D895-1)),$AO895)</f>
        <v/>
      </c>
      <c r="M895" s="1" t="str">
        <f ca="1">IF(COUNTBLANK($AP895),IF(COUNTBLANK($D895),"",OFFSET(ChannelSetup!$E$7,0,$D895-1)),$AP895)</f>
        <v/>
      </c>
      <c r="N895" s="1" t="str">
        <f ca="1">IF(COUNTBLANK($D895),"",IF(COUNTBLANK($AI895),OFFSET(ChannelSetup!$E$4,0,$D895-1),$AI895))</f>
        <v/>
      </c>
      <c r="O895" s="1" t="str">
        <f t="shared" si="333"/>
        <v/>
      </c>
      <c r="Q895" s="32">
        <f t="shared" si="292"/>
        <v>6</v>
      </c>
      <c r="R895" s="32">
        <f t="shared" si="293"/>
        <v>4</v>
      </c>
      <c r="S895" s="32">
        <f t="shared" si="294"/>
        <v>4</v>
      </c>
      <c r="T895" s="32">
        <f t="shared" si="295"/>
        <v>2</v>
      </c>
      <c r="U895" s="32">
        <f t="shared" si="296"/>
        <v>2</v>
      </c>
      <c r="V895" s="32">
        <f t="shared" si="297"/>
        <v>2</v>
      </c>
      <c r="W895" s="32">
        <f t="shared" si="298"/>
        <v>2</v>
      </c>
      <c r="X895" s="32">
        <f t="shared" si="299"/>
        <v>2</v>
      </c>
      <c r="Y895" s="32">
        <f t="shared" si="300"/>
        <v>2</v>
      </c>
      <c r="Z895" s="32">
        <f t="shared" si="301"/>
        <v>2</v>
      </c>
      <c r="AA895" s="32">
        <f t="shared" si="302"/>
        <v>2</v>
      </c>
      <c r="AB895" s="32">
        <f t="shared" si="303"/>
        <v>2</v>
      </c>
      <c r="AD895" s="64"/>
      <c r="AE895" s="51"/>
      <c r="AF895" s="51"/>
      <c r="AG895" s="61"/>
      <c r="AH895" s="62"/>
      <c r="AI895" s="61"/>
      <c r="AJ895" s="62"/>
      <c r="AK895" s="61"/>
      <c r="AL895" s="62"/>
      <c r="AM895" s="60"/>
      <c r="AN895" s="60"/>
      <c r="AO895" s="60"/>
      <c r="AP895" s="60"/>
      <c r="AQ895" s="51"/>
      <c r="AT895" s="39" t="str">
        <f t="shared" si="307"/>
        <v/>
      </c>
      <c r="AU895" s="49" t="str">
        <f t="shared" si="313"/>
        <v/>
      </c>
      <c r="AV895" s="41">
        <f t="shared" ca="1" si="320"/>
        <v>256</v>
      </c>
      <c r="AW895" s="40">
        <f t="shared" ca="1" si="314"/>
        <v>1</v>
      </c>
      <c r="AX895" s="41">
        <f t="shared" ca="1" si="308"/>
        <v>0</v>
      </c>
      <c r="AY895" s="41">
        <f t="shared" ca="1" si="309"/>
        <v>0</v>
      </c>
      <c r="AZ895" s="42">
        <f t="shared" ca="1" si="310"/>
        <v>1</v>
      </c>
      <c r="BA895" s="47" t="str">
        <f t="shared" si="311"/>
        <v/>
      </c>
      <c r="BB895" s="47" t="e">
        <f t="shared" si="312"/>
        <v>#VALUE!</v>
      </c>
      <c r="BC895" s="47">
        <f t="shared" si="321"/>
        <v>0</v>
      </c>
      <c r="BD895" s="47">
        <f t="shared" si="322"/>
        <v>0</v>
      </c>
      <c r="BE895" s="47" t="e">
        <f t="shared" si="323"/>
        <v>#VALUE!</v>
      </c>
      <c r="BF895" s="47" t="e">
        <f t="shared" si="324"/>
        <v>#VALUE!</v>
      </c>
      <c r="BG895" s="47" t="e">
        <f t="shared" si="325"/>
        <v>#VALUE!</v>
      </c>
      <c r="BH895" s="47" t="e">
        <f>MATCH($BA895,NoteCommaRef!$B$4:$B$10,0)</f>
        <v>#N/A</v>
      </c>
      <c r="BI895" s="47">
        <f>MATCH($BK895,NoteCommaRef!$H$4:$H$1000,0)</f>
        <v>11</v>
      </c>
      <c r="BJ895" s="47">
        <f>MATCH($BL895,NoteCommaRef!$H$4:$H$1000,0)</f>
        <v>11</v>
      </c>
      <c r="BK895" s="47">
        <f t="shared" si="315"/>
        <v>1</v>
      </c>
      <c r="BL895" s="47">
        <f t="shared" si="316"/>
        <v>1</v>
      </c>
      <c r="BM895" s="48">
        <f ca="1">IF(ISNA($BH895),1,OFFSET(NoteCommaRef!$E$3,$BH895,0))</f>
        <v>1</v>
      </c>
      <c r="BN895" s="48">
        <f t="shared" si="317"/>
        <v>1</v>
      </c>
      <c r="BO895" s="48">
        <f t="shared" si="318"/>
        <v>1</v>
      </c>
      <c r="BP895" s="48">
        <f t="shared" si="319"/>
        <v>1</v>
      </c>
      <c r="BQ895" s="48">
        <f ca="1">IF(ISNA($BI895),1,OFFSET(NoteCommaRef!$K$3,$BI895,0))</f>
        <v>1</v>
      </c>
      <c r="BR895" s="48">
        <f ca="1">IF(ISNA($BJ895),1,OFFSET(NoteCommaRef!$K$3,$BJ895,0))</f>
        <v>1</v>
      </c>
    </row>
    <row r="896" spans="3:70" x14ac:dyDescent="0.2">
      <c r="C896" s="1" t="str">
        <f t="shared" si="334"/>
        <v/>
      </c>
      <c r="D896" s="1" t="str">
        <f t="shared" si="335"/>
        <v/>
      </c>
      <c r="E896" s="1" t="str">
        <f t="shared" si="326"/>
        <v/>
      </c>
      <c r="F896" s="32" t="str">
        <f t="shared" si="327"/>
        <v/>
      </c>
      <c r="G896" s="1" t="str">
        <f t="shared" si="328"/>
        <v/>
      </c>
      <c r="H896" s="1" t="str">
        <f t="shared" si="329"/>
        <v/>
      </c>
      <c r="I896" s="1" t="str">
        <f t="shared" si="330"/>
        <v/>
      </c>
      <c r="J896" s="1" t="str">
        <f t="shared" si="331"/>
        <v/>
      </c>
      <c r="K896" s="1" t="str">
        <f t="shared" si="332"/>
        <v/>
      </c>
      <c r="L896" s="1" t="str">
        <f ca="1">IF(COUNTBLANK($AO896),IF(COUNTBLANK($D896),"",OFFSET(ChannelSetup!$E$6,0,$D896-1)),$AO896)</f>
        <v/>
      </c>
      <c r="M896" s="1" t="str">
        <f ca="1">IF(COUNTBLANK($AP896),IF(COUNTBLANK($D896),"",OFFSET(ChannelSetup!$E$7,0,$D896-1)),$AP896)</f>
        <v/>
      </c>
      <c r="N896" s="1" t="str">
        <f ca="1">IF(COUNTBLANK($D896),"",IF(COUNTBLANK($AI896),OFFSET(ChannelSetup!$E$4,0,$D896-1),$AI896))</f>
        <v/>
      </c>
      <c r="O896" s="1" t="str">
        <f t="shared" si="333"/>
        <v/>
      </c>
      <c r="Q896" s="32">
        <f t="shared" si="292"/>
        <v>6</v>
      </c>
      <c r="R896" s="32">
        <f t="shared" si="293"/>
        <v>4</v>
      </c>
      <c r="S896" s="32">
        <f t="shared" si="294"/>
        <v>4</v>
      </c>
      <c r="T896" s="32">
        <f t="shared" si="295"/>
        <v>2</v>
      </c>
      <c r="U896" s="32">
        <f t="shared" si="296"/>
        <v>2</v>
      </c>
      <c r="V896" s="32">
        <f t="shared" si="297"/>
        <v>2</v>
      </c>
      <c r="W896" s="32">
        <f t="shared" si="298"/>
        <v>2</v>
      </c>
      <c r="X896" s="32">
        <f t="shared" si="299"/>
        <v>2</v>
      </c>
      <c r="Y896" s="32">
        <f t="shared" si="300"/>
        <v>2</v>
      </c>
      <c r="Z896" s="32">
        <f t="shared" si="301"/>
        <v>2</v>
      </c>
      <c r="AA896" s="32">
        <f t="shared" si="302"/>
        <v>2</v>
      </c>
      <c r="AB896" s="32">
        <f t="shared" si="303"/>
        <v>2</v>
      </c>
      <c r="AD896" s="64"/>
      <c r="AE896" s="51"/>
      <c r="AF896" s="51"/>
      <c r="AG896" s="61"/>
      <c r="AH896" s="62"/>
      <c r="AI896" s="61"/>
      <c r="AJ896" s="62"/>
      <c r="AK896" s="61"/>
      <c r="AL896" s="62"/>
      <c r="AM896" s="60"/>
      <c r="AN896" s="60"/>
      <c r="AO896" s="60"/>
      <c r="AP896" s="60"/>
      <c r="AQ896" s="51"/>
      <c r="AT896" s="39" t="str">
        <f t="shared" si="307"/>
        <v/>
      </c>
      <c r="AU896" s="49" t="str">
        <f t="shared" si="313"/>
        <v/>
      </c>
      <c r="AV896" s="41">
        <f t="shared" ca="1" si="320"/>
        <v>256</v>
      </c>
      <c r="AW896" s="40">
        <f t="shared" ca="1" si="314"/>
        <v>1</v>
      </c>
      <c r="AX896" s="41">
        <f t="shared" ca="1" si="308"/>
        <v>0</v>
      </c>
      <c r="AY896" s="41">
        <f t="shared" ca="1" si="309"/>
        <v>0</v>
      </c>
      <c r="AZ896" s="42">
        <f t="shared" ca="1" si="310"/>
        <v>1</v>
      </c>
      <c r="BA896" s="47" t="str">
        <f t="shared" si="311"/>
        <v/>
      </c>
      <c r="BB896" s="47" t="e">
        <f t="shared" si="312"/>
        <v>#VALUE!</v>
      </c>
      <c r="BC896" s="47">
        <f t="shared" si="321"/>
        <v>0</v>
      </c>
      <c r="BD896" s="47">
        <f t="shared" si="322"/>
        <v>0</v>
      </c>
      <c r="BE896" s="47" t="e">
        <f t="shared" si="323"/>
        <v>#VALUE!</v>
      </c>
      <c r="BF896" s="47" t="e">
        <f t="shared" si="324"/>
        <v>#VALUE!</v>
      </c>
      <c r="BG896" s="47" t="e">
        <f t="shared" si="325"/>
        <v>#VALUE!</v>
      </c>
      <c r="BH896" s="47" t="e">
        <f>MATCH($BA896,NoteCommaRef!$B$4:$B$10,0)</f>
        <v>#N/A</v>
      </c>
      <c r="BI896" s="47">
        <f>MATCH($BK896,NoteCommaRef!$H$4:$H$1000,0)</f>
        <v>11</v>
      </c>
      <c r="BJ896" s="47">
        <f>MATCH($BL896,NoteCommaRef!$H$4:$H$1000,0)</f>
        <v>11</v>
      </c>
      <c r="BK896" s="47">
        <f t="shared" si="315"/>
        <v>1</v>
      </c>
      <c r="BL896" s="47">
        <f t="shared" si="316"/>
        <v>1</v>
      </c>
      <c r="BM896" s="48">
        <f ca="1">IF(ISNA($BH896),1,OFFSET(NoteCommaRef!$E$3,$BH896,0))</f>
        <v>1</v>
      </c>
      <c r="BN896" s="48">
        <f t="shared" si="317"/>
        <v>1</v>
      </c>
      <c r="BO896" s="48">
        <f t="shared" si="318"/>
        <v>1</v>
      </c>
      <c r="BP896" s="48">
        <f t="shared" si="319"/>
        <v>1</v>
      </c>
      <c r="BQ896" s="48">
        <f ca="1">IF(ISNA($BI896),1,OFFSET(NoteCommaRef!$K$3,$BI896,0))</f>
        <v>1</v>
      </c>
      <c r="BR896" s="48">
        <f ca="1">IF(ISNA($BJ896),1,OFFSET(NoteCommaRef!$K$3,$BJ896,0))</f>
        <v>1</v>
      </c>
    </row>
    <row r="897" spans="3:70" x14ac:dyDescent="0.2">
      <c r="C897" s="1" t="str">
        <f t="shared" si="334"/>
        <v/>
      </c>
      <c r="D897" s="1" t="str">
        <f t="shared" si="335"/>
        <v/>
      </c>
      <c r="E897" s="1" t="str">
        <f t="shared" si="326"/>
        <v/>
      </c>
      <c r="F897" s="32" t="str">
        <f t="shared" si="327"/>
        <v/>
      </c>
      <c r="G897" s="1" t="str">
        <f t="shared" si="328"/>
        <v/>
      </c>
      <c r="H897" s="1" t="str">
        <f t="shared" si="329"/>
        <v/>
      </c>
      <c r="I897" s="1" t="str">
        <f t="shared" si="330"/>
        <v/>
      </c>
      <c r="J897" s="1" t="str">
        <f t="shared" si="331"/>
        <v/>
      </c>
      <c r="K897" s="1" t="str">
        <f t="shared" si="332"/>
        <v/>
      </c>
      <c r="L897" s="1" t="str">
        <f ca="1">IF(COUNTBLANK($AO897),IF(COUNTBLANK($D897),"",OFFSET(ChannelSetup!$E$6,0,$D897-1)),$AO897)</f>
        <v/>
      </c>
      <c r="M897" s="1" t="str">
        <f ca="1">IF(COUNTBLANK($AP897),IF(COUNTBLANK($D897),"",OFFSET(ChannelSetup!$E$7,0,$D897-1)),$AP897)</f>
        <v/>
      </c>
      <c r="N897" s="1" t="str">
        <f ca="1">IF(COUNTBLANK($D897),"",IF(COUNTBLANK($AI897),OFFSET(ChannelSetup!$E$4,0,$D897-1),$AI897))</f>
        <v/>
      </c>
      <c r="O897" s="1" t="str">
        <f t="shared" si="333"/>
        <v/>
      </c>
      <c r="Q897" s="32">
        <f t="shared" si="292"/>
        <v>6</v>
      </c>
      <c r="R897" s="32">
        <f t="shared" si="293"/>
        <v>4</v>
      </c>
      <c r="S897" s="32">
        <f t="shared" si="294"/>
        <v>4</v>
      </c>
      <c r="T897" s="32">
        <f t="shared" si="295"/>
        <v>2</v>
      </c>
      <c r="U897" s="32">
        <f t="shared" si="296"/>
        <v>2</v>
      </c>
      <c r="V897" s="32">
        <f t="shared" si="297"/>
        <v>2</v>
      </c>
      <c r="W897" s="32">
        <f t="shared" si="298"/>
        <v>2</v>
      </c>
      <c r="X897" s="32">
        <f t="shared" si="299"/>
        <v>2</v>
      </c>
      <c r="Y897" s="32">
        <f t="shared" si="300"/>
        <v>2</v>
      </c>
      <c r="Z897" s="32">
        <f t="shared" si="301"/>
        <v>2</v>
      </c>
      <c r="AA897" s="32">
        <f t="shared" si="302"/>
        <v>2</v>
      </c>
      <c r="AB897" s="32">
        <f t="shared" si="303"/>
        <v>2</v>
      </c>
      <c r="AD897" s="64"/>
      <c r="AE897" s="51"/>
      <c r="AF897" s="51"/>
      <c r="AG897" s="61"/>
      <c r="AH897" s="62"/>
      <c r="AI897" s="61"/>
      <c r="AJ897" s="62"/>
      <c r="AK897" s="61"/>
      <c r="AL897" s="62"/>
      <c r="AM897" s="60"/>
      <c r="AN897" s="60"/>
      <c r="AO897" s="60"/>
      <c r="AP897" s="60"/>
      <c r="AQ897" s="51"/>
      <c r="AT897" s="39" t="str">
        <f t="shared" si="307"/>
        <v/>
      </c>
      <c r="AU897" s="49" t="str">
        <f t="shared" si="313"/>
        <v/>
      </c>
      <c r="AV897" s="41">
        <f t="shared" ca="1" si="320"/>
        <v>256</v>
      </c>
      <c r="AW897" s="40">
        <f t="shared" ca="1" si="314"/>
        <v>1</v>
      </c>
      <c r="AX897" s="41">
        <f t="shared" ca="1" si="308"/>
        <v>0</v>
      </c>
      <c r="AY897" s="41">
        <f t="shared" ca="1" si="309"/>
        <v>0</v>
      </c>
      <c r="AZ897" s="42">
        <f t="shared" ca="1" si="310"/>
        <v>1</v>
      </c>
      <c r="BA897" s="47" t="str">
        <f t="shared" si="311"/>
        <v/>
      </c>
      <c r="BB897" s="47" t="e">
        <f t="shared" si="312"/>
        <v>#VALUE!</v>
      </c>
      <c r="BC897" s="47">
        <f t="shared" si="321"/>
        <v>0</v>
      </c>
      <c r="BD897" s="47">
        <f t="shared" si="322"/>
        <v>0</v>
      </c>
      <c r="BE897" s="47" t="e">
        <f t="shared" si="323"/>
        <v>#VALUE!</v>
      </c>
      <c r="BF897" s="47" t="e">
        <f t="shared" si="324"/>
        <v>#VALUE!</v>
      </c>
      <c r="BG897" s="47" t="e">
        <f t="shared" si="325"/>
        <v>#VALUE!</v>
      </c>
      <c r="BH897" s="47" t="e">
        <f>MATCH($BA897,NoteCommaRef!$B$4:$B$10,0)</f>
        <v>#N/A</v>
      </c>
      <c r="BI897" s="47">
        <f>MATCH($BK897,NoteCommaRef!$H$4:$H$1000,0)</f>
        <v>11</v>
      </c>
      <c r="BJ897" s="47">
        <f>MATCH($BL897,NoteCommaRef!$H$4:$H$1000,0)</f>
        <v>11</v>
      </c>
      <c r="BK897" s="47">
        <f t="shared" si="315"/>
        <v>1</v>
      </c>
      <c r="BL897" s="47">
        <f t="shared" si="316"/>
        <v>1</v>
      </c>
      <c r="BM897" s="48">
        <f ca="1">IF(ISNA($BH897),1,OFFSET(NoteCommaRef!$E$3,$BH897,0))</f>
        <v>1</v>
      </c>
      <c r="BN897" s="48">
        <f t="shared" si="317"/>
        <v>1</v>
      </c>
      <c r="BO897" s="48">
        <f t="shared" si="318"/>
        <v>1</v>
      </c>
      <c r="BP897" s="48">
        <f t="shared" si="319"/>
        <v>1</v>
      </c>
      <c r="BQ897" s="48">
        <f ca="1">IF(ISNA($BI897),1,OFFSET(NoteCommaRef!$K$3,$BI897,0))</f>
        <v>1</v>
      </c>
      <c r="BR897" s="48">
        <f ca="1">IF(ISNA($BJ897),1,OFFSET(NoteCommaRef!$K$3,$BJ897,0))</f>
        <v>1</v>
      </c>
    </row>
    <row r="898" spans="3:70" x14ac:dyDescent="0.2">
      <c r="C898" s="1" t="str">
        <f t="shared" si="334"/>
        <v/>
      </c>
      <c r="D898" s="1" t="str">
        <f t="shared" si="335"/>
        <v/>
      </c>
      <c r="E898" s="1" t="str">
        <f t="shared" si="326"/>
        <v/>
      </c>
      <c r="F898" s="32" t="str">
        <f t="shared" si="327"/>
        <v/>
      </c>
      <c r="G898" s="1" t="str">
        <f t="shared" si="328"/>
        <v/>
      </c>
      <c r="H898" s="1" t="str">
        <f t="shared" si="329"/>
        <v/>
      </c>
      <c r="I898" s="1" t="str">
        <f t="shared" si="330"/>
        <v/>
      </c>
      <c r="J898" s="1" t="str">
        <f t="shared" si="331"/>
        <v/>
      </c>
      <c r="K898" s="1" t="str">
        <f t="shared" si="332"/>
        <v/>
      </c>
      <c r="L898" s="1" t="str">
        <f ca="1">IF(COUNTBLANK($AO898),IF(COUNTBLANK($D898),"",OFFSET(ChannelSetup!$E$6,0,$D898-1)),$AO898)</f>
        <v/>
      </c>
      <c r="M898" s="1" t="str">
        <f ca="1">IF(COUNTBLANK($AP898),IF(COUNTBLANK($D898),"",OFFSET(ChannelSetup!$E$7,0,$D898-1)),$AP898)</f>
        <v/>
      </c>
      <c r="N898" s="1" t="str">
        <f ca="1">IF(COUNTBLANK($D898),"",IF(COUNTBLANK($AI898),OFFSET(ChannelSetup!$E$4,0,$D898-1),$AI898))</f>
        <v/>
      </c>
      <c r="O898" s="1" t="str">
        <f t="shared" si="333"/>
        <v/>
      </c>
      <c r="Q898" s="32">
        <f t="shared" si="292"/>
        <v>6</v>
      </c>
      <c r="R898" s="32">
        <f t="shared" si="293"/>
        <v>4</v>
      </c>
      <c r="S898" s="32">
        <f t="shared" si="294"/>
        <v>4</v>
      </c>
      <c r="T898" s="32">
        <f t="shared" si="295"/>
        <v>2</v>
      </c>
      <c r="U898" s="32">
        <f t="shared" si="296"/>
        <v>2</v>
      </c>
      <c r="V898" s="32">
        <f t="shared" si="297"/>
        <v>2</v>
      </c>
      <c r="W898" s="32">
        <f t="shared" si="298"/>
        <v>2</v>
      </c>
      <c r="X898" s="32">
        <f t="shared" si="299"/>
        <v>2</v>
      </c>
      <c r="Y898" s="32">
        <f t="shared" si="300"/>
        <v>2</v>
      </c>
      <c r="Z898" s="32">
        <f t="shared" si="301"/>
        <v>2</v>
      </c>
      <c r="AA898" s="32">
        <f t="shared" si="302"/>
        <v>2</v>
      </c>
      <c r="AB898" s="32">
        <f t="shared" si="303"/>
        <v>2</v>
      </c>
      <c r="AD898" s="64"/>
      <c r="AE898" s="51"/>
      <c r="AF898" s="51"/>
      <c r="AG898" s="61"/>
      <c r="AH898" s="62"/>
      <c r="AI898" s="61"/>
      <c r="AJ898" s="62"/>
      <c r="AK898" s="61"/>
      <c r="AL898" s="62"/>
      <c r="AM898" s="60"/>
      <c r="AN898" s="60"/>
      <c r="AO898" s="60"/>
      <c r="AP898" s="60"/>
      <c r="AQ898" s="51"/>
      <c r="AT898" s="39" t="str">
        <f t="shared" si="307"/>
        <v/>
      </c>
      <c r="AU898" s="49" t="str">
        <f t="shared" si="313"/>
        <v/>
      </c>
      <c r="AV898" s="41">
        <f t="shared" ca="1" si="320"/>
        <v>256</v>
      </c>
      <c r="AW898" s="40">
        <f t="shared" ca="1" si="314"/>
        <v>1</v>
      </c>
      <c r="AX898" s="41">
        <f t="shared" ca="1" si="308"/>
        <v>0</v>
      </c>
      <c r="AY898" s="41">
        <f t="shared" ca="1" si="309"/>
        <v>0</v>
      </c>
      <c r="AZ898" s="42">
        <f t="shared" ca="1" si="310"/>
        <v>1</v>
      </c>
      <c r="BA898" s="47" t="str">
        <f t="shared" si="311"/>
        <v/>
      </c>
      <c r="BB898" s="47" t="e">
        <f t="shared" si="312"/>
        <v>#VALUE!</v>
      </c>
      <c r="BC898" s="47">
        <f t="shared" si="321"/>
        <v>0</v>
      </c>
      <c r="BD898" s="47">
        <f t="shared" si="322"/>
        <v>0</v>
      </c>
      <c r="BE898" s="47" t="e">
        <f t="shared" si="323"/>
        <v>#VALUE!</v>
      </c>
      <c r="BF898" s="47" t="e">
        <f t="shared" si="324"/>
        <v>#VALUE!</v>
      </c>
      <c r="BG898" s="47" t="e">
        <f t="shared" si="325"/>
        <v>#VALUE!</v>
      </c>
      <c r="BH898" s="47" t="e">
        <f>MATCH($BA898,NoteCommaRef!$B$4:$B$10,0)</f>
        <v>#N/A</v>
      </c>
      <c r="BI898" s="47">
        <f>MATCH($BK898,NoteCommaRef!$H$4:$H$1000,0)</f>
        <v>11</v>
      </c>
      <c r="BJ898" s="47">
        <f>MATCH($BL898,NoteCommaRef!$H$4:$H$1000,0)</f>
        <v>11</v>
      </c>
      <c r="BK898" s="47">
        <f t="shared" si="315"/>
        <v>1</v>
      </c>
      <c r="BL898" s="47">
        <f t="shared" si="316"/>
        <v>1</v>
      </c>
      <c r="BM898" s="48">
        <f ca="1">IF(ISNA($BH898),1,OFFSET(NoteCommaRef!$E$3,$BH898,0))</f>
        <v>1</v>
      </c>
      <c r="BN898" s="48">
        <f t="shared" si="317"/>
        <v>1</v>
      </c>
      <c r="BO898" s="48">
        <f t="shared" si="318"/>
        <v>1</v>
      </c>
      <c r="BP898" s="48">
        <f t="shared" si="319"/>
        <v>1</v>
      </c>
      <c r="BQ898" s="48">
        <f ca="1">IF(ISNA($BI898),1,OFFSET(NoteCommaRef!$K$3,$BI898,0))</f>
        <v>1</v>
      </c>
      <c r="BR898" s="48">
        <f ca="1">IF(ISNA($BJ898),1,OFFSET(NoteCommaRef!$K$3,$BJ898,0))</f>
        <v>1</v>
      </c>
    </row>
    <row r="899" spans="3:70" x14ac:dyDescent="0.2">
      <c r="C899" s="1" t="str">
        <f t="shared" si="334"/>
        <v/>
      </c>
      <c r="D899" s="1" t="str">
        <f t="shared" si="335"/>
        <v/>
      </c>
      <c r="E899" s="1" t="str">
        <f t="shared" si="326"/>
        <v/>
      </c>
      <c r="F899" s="32" t="str">
        <f t="shared" si="327"/>
        <v/>
      </c>
      <c r="G899" s="1" t="str">
        <f t="shared" si="328"/>
        <v/>
      </c>
      <c r="H899" s="1" t="str">
        <f t="shared" si="329"/>
        <v/>
      </c>
      <c r="I899" s="1" t="str">
        <f t="shared" si="330"/>
        <v/>
      </c>
      <c r="J899" s="1" t="str">
        <f t="shared" si="331"/>
        <v/>
      </c>
      <c r="K899" s="1" t="str">
        <f t="shared" si="332"/>
        <v/>
      </c>
      <c r="L899" s="1" t="str">
        <f ca="1">IF(COUNTBLANK($AO899),IF(COUNTBLANK($D899),"",OFFSET(ChannelSetup!$E$6,0,$D899-1)),$AO899)</f>
        <v/>
      </c>
      <c r="M899" s="1" t="str">
        <f ca="1">IF(COUNTBLANK($AP899),IF(COUNTBLANK($D899),"",OFFSET(ChannelSetup!$E$7,0,$D899-1)),$AP899)</f>
        <v/>
      </c>
      <c r="N899" s="1" t="str">
        <f ca="1">IF(COUNTBLANK($D899),"",IF(COUNTBLANK($AI899),OFFSET(ChannelSetup!$E$4,0,$D899-1),$AI899))</f>
        <v/>
      </c>
      <c r="O899" s="1" t="str">
        <f t="shared" si="333"/>
        <v/>
      </c>
      <c r="Q899" s="32">
        <f t="shared" ref="Q899:Q962" si="336">Q898+IF($D899=Q$3,IF(COUNTBLANK($E899),0,$E899/$AF$2),0)</f>
        <v>6</v>
      </c>
      <c r="R899" s="32">
        <f t="shared" ref="R899:R962" si="337">R898+IF($D899=R$3,IF(COUNTBLANK($E899),0,$E899/$AF$2),0)</f>
        <v>4</v>
      </c>
      <c r="S899" s="32">
        <f t="shared" ref="S899:S962" si="338">S898+IF($D899=S$3,IF(COUNTBLANK($E899),0,$E899/$AF$2),0)</f>
        <v>4</v>
      </c>
      <c r="T899" s="32">
        <f t="shared" ref="T899:T962" si="339">T898+IF($D899=T$3,IF(COUNTBLANK($E899),0,$E899/$AF$2),0)</f>
        <v>2</v>
      </c>
      <c r="U899" s="32">
        <f t="shared" ref="U899:U962" si="340">U898+IF($D899=U$3,IF(COUNTBLANK($E899),0,$E899/$AF$2),0)</f>
        <v>2</v>
      </c>
      <c r="V899" s="32">
        <f t="shared" ref="V899:V962" si="341">V898+IF($D899=V$3,IF(COUNTBLANK($E899),0,$E899/$AF$2),0)</f>
        <v>2</v>
      </c>
      <c r="W899" s="32">
        <f t="shared" ref="W899:W962" si="342">W898+IF($D899=W$3,IF(COUNTBLANK($E899),0,$E899/$AF$2),0)</f>
        <v>2</v>
      </c>
      <c r="X899" s="32">
        <f t="shared" ref="X899:X962" si="343">X898+IF($D899=X$3,IF(COUNTBLANK($E899),0,$E899/$AF$2),0)</f>
        <v>2</v>
      </c>
      <c r="Y899" s="32">
        <f t="shared" ref="Y899:Y962" si="344">Y898+IF($D899=Y$3,IF(COUNTBLANK($E899),0,$E899/$AF$2),0)</f>
        <v>2</v>
      </c>
      <c r="Z899" s="32">
        <f t="shared" ref="Z899:Z962" si="345">Z898+IF($D899=Z$3,IF(COUNTBLANK($E899),0,$E899/$AF$2),0)</f>
        <v>2</v>
      </c>
      <c r="AA899" s="32">
        <f t="shared" ref="AA899:AA962" si="346">AA898+IF($D899=AA$3,IF(COUNTBLANK($E899),0,$E899/$AF$2),0)</f>
        <v>2</v>
      </c>
      <c r="AB899" s="32">
        <f t="shared" ref="AB899:AB962" si="347">AB898+IF($D899=AB$3,IF(COUNTBLANK($E899),0,$E899/$AF$2),0)</f>
        <v>2</v>
      </c>
      <c r="AD899" s="64"/>
      <c r="AE899" s="51"/>
      <c r="AF899" s="51"/>
      <c r="AG899" s="61"/>
      <c r="AH899" s="62"/>
      <c r="AI899" s="61"/>
      <c r="AJ899" s="62"/>
      <c r="AK899" s="61"/>
      <c r="AL899" s="62"/>
      <c r="AM899" s="60"/>
      <c r="AN899" s="60"/>
      <c r="AO899" s="60"/>
      <c r="AP899" s="60"/>
      <c r="AQ899" s="51"/>
      <c r="AT899" s="39" t="str">
        <f t="shared" si="307"/>
        <v/>
      </c>
      <c r="AU899" s="49" t="str">
        <f t="shared" si="313"/>
        <v/>
      </c>
      <c r="AV899" s="41">
        <f t="shared" ca="1" si="320"/>
        <v>256</v>
      </c>
      <c r="AW899" s="40">
        <f t="shared" ca="1" si="314"/>
        <v>1</v>
      </c>
      <c r="AX899" s="41">
        <f t="shared" ca="1" si="308"/>
        <v>0</v>
      </c>
      <c r="AY899" s="41">
        <f t="shared" ca="1" si="309"/>
        <v>0</v>
      </c>
      <c r="AZ899" s="42">
        <f t="shared" ca="1" si="310"/>
        <v>1</v>
      </c>
      <c r="BA899" s="47" t="str">
        <f t="shared" si="311"/>
        <v/>
      </c>
      <c r="BB899" s="47" t="e">
        <f t="shared" si="312"/>
        <v>#VALUE!</v>
      </c>
      <c r="BC899" s="47">
        <f t="shared" si="321"/>
        <v>0</v>
      </c>
      <c r="BD899" s="47">
        <f t="shared" si="322"/>
        <v>0</v>
      </c>
      <c r="BE899" s="47" t="e">
        <f t="shared" si="323"/>
        <v>#VALUE!</v>
      </c>
      <c r="BF899" s="47" t="e">
        <f t="shared" si="324"/>
        <v>#VALUE!</v>
      </c>
      <c r="BG899" s="47" t="e">
        <f t="shared" si="325"/>
        <v>#VALUE!</v>
      </c>
      <c r="BH899" s="47" t="e">
        <f>MATCH($BA899,NoteCommaRef!$B$4:$B$10,0)</f>
        <v>#N/A</v>
      </c>
      <c r="BI899" s="47">
        <f>MATCH($BK899,NoteCommaRef!$H$4:$H$1000,0)</f>
        <v>11</v>
      </c>
      <c r="BJ899" s="47">
        <f>MATCH($BL899,NoteCommaRef!$H$4:$H$1000,0)</f>
        <v>11</v>
      </c>
      <c r="BK899" s="47">
        <f t="shared" si="315"/>
        <v>1</v>
      </c>
      <c r="BL899" s="47">
        <f t="shared" si="316"/>
        <v>1</v>
      </c>
      <c r="BM899" s="48">
        <f ca="1">IF(ISNA($BH899),1,OFFSET(NoteCommaRef!$E$3,$BH899,0))</f>
        <v>1</v>
      </c>
      <c r="BN899" s="48">
        <f t="shared" si="317"/>
        <v>1</v>
      </c>
      <c r="BO899" s="48">
        <f t="shared" si="318"/>
        <v>1</v>
      </c>
      <c r="BP899" s="48">
        <f t="shared" si="319"/>
        <v>1</v>
      </c>
      <c r="BQ899" s="48">
        <f ca="1">IF(ISNA($BI899),1,OFFSET(NoteCommaRef!$K$3,$BI899,0))</f>
        <v>1</v>
      </c>
      <c r="BR899" s="48">
        <f ca="1">IF(ISNA($BJ899),1,OFFSET(NoteCommaRef!$K$3,$BJ899,0))</f>
        <v>1</v>
      </c>
    </row>
    <row r="900" spans="3:70" x14ac:dyDescent="0.2">
      <c r="C900" s="1" t="str">
        <f t="shared" si="334"/>
        <v/>
      </c>
      <c r="D900" s="1" t="str">
        <f t="shared" si="335"/>
        <v/>
      </c>
      <c r="E900" s="1" t="str">
        <f t="shared" si="326"/>
        <v/>
      </c>
      <c r="F900" s="32" t="str">
        <f t="shared" si="327"/>
        <v/>
      </c>
      <c r="G900" s="1" t="str">
        <f t="shared" si="328"/>
        <v/>
      </c>
      <c r="H900" s="1" t="str">
        <f t="shared" si="329"/>
        <v/>
      </c>
      <c r="I900" s="1" t="str">
        <f t="shared" si="330"/>
        <v/>
      </c>
      <c r="J900" s="1" t="str">
        <f t="shared" si="331"/>
        <v/>
      </c>
      <c r="K900" s="1" t="str">
        <f t="shared" si="332"/>
        <v/>
      </c>
      <c r="L900" s="1" t="str">
        <f ca="1">IF(COUNTBLANK($AO900),IF(COUNTBLANK($D900),"",OFFSET(ChannelSetup!$E$6,0,$D900-1)),$AO900)</f>
        <v/>
      </c>
      <c r="M900" s="1" t="str">
        <f ca="1">IF(COUNTBLANK($AP900),IF(COUNTBLANK($D900),"",OFFSET(ChannelSetup!$E$7,0,$D900-1)),$AP900)</f>
        <v/>
      </c>
      <c r="N900" s="1" t="str">
        <f ca="1">IF(COUNTBLANK($D900),"",IF(COUNTBLANK($AI900),OFFSET(ChannelSetup!$E$4,0,$D900-1),$AI900))</f>
        <v/>
      </c>
      <c r="O900" s="1" t="str">
        <f t="shared" si="333"/>
        <v/>
      </c>
      <c r="Q900" s="32">
        <f t="shared" si="336"/>
        <v>6</v>
      </c>
      <c r="R900" s="32">
        <f t="shared" si="337"/>
        <v>4</v>
      </c>
      <c r="S900" s="32">
        <f t="shared" si="338"/>
        <v>4</v>
      </c>
      <c r="T900" s="32">
        <f t="shared" si="339"/>
        <v>2</v>
      </c>
      <c r="U900" s="32">
        <f t="shared" si="340"/>
        <v>2</v>
      </c>
      <c r="V900" s="32">
        <f t="shared" si="341"/>
        <v>2</v>
      </c>
      <c r="W900" s="32">
        <f t="shared" si="342"/>
        <v>2</v>
      </c>
      <c r="X900" s="32">
        <f t="shared" si="343"/>
        <v>2</v>
      </c>
      <c r="Y900" s="32">
        <f t="shared" si="344"/>
        <v>2</v>
      </c>
      <c r="Z900" s="32">
        <f t="shared" si="345"/>
        <v>2</v>
      </c>
      <c r="AA900" s="32">
        <f t="shared" si="346"/>
        <v>2</v>
      </c>
      <c r="AB900" s="32">
        <f t="shared" si="347"/>
        <v>2</v>
      </c>
      <c r="AD900" s="64"/>
      <c r="AE900" s="51"/>
      <c r="AF900" s="51"/>
      <c r="AG900" s="61"/>
      <c r="AH900" s="62"/>
      <c r="AI900" s="61"/>
      <c r="AJ900" s="62"/>
      <c r="AK900" s="61"/>
      <c r="AL900" s="62"/>
      <c r="AM900" s="60"/>
      <c r="AN900" s="60"/>
      <c r="AO900" s="60"/>
      <c r="AP900" s="60"/>
      <c r="AQ900" s="51"/>
      <c r="AT900" s="39" t="str">
        <f t="shared" si="307"/>
        <v/>
      </c>
      <c r="AU900" s="49" t="str">
        <f t="shared" si="313"/>
        <v/>
      </c>
      <c r="AV900" s="41">
        <f t="shared" ca="1" si="320"/>
        <v>256</v>
      </c>
      <c r="AW900" s="40">
        <f t="shared" ca="1" si="314"/>
        <v>1</v>
      </c>
      <c r="AX900" s="41">
        <f t="shared" ca="1" si="308"/>
        <v>0</v>
      </c>
      <c r="AY900" s="41">
        <f t="shared" ca="1" si="309"/>
        <v>0</v>
      </c>
      <c r="AZ900" s="42">
        <f t="shared" ca="1" si="310"/>
        <v>1</v>
      </c>
      <c r="BA900" s="47" t="str">
        <f t="shared" si="311"/>
        <v/>
      </c>
      <c r="BB900" s="47" t="e">
        <f t="shared" si="312"/>
        <v>#VALUE!</v>
      </c>
      <c r="BC900" s="47">
        <f t="shared" si="321"/>
        <v>0</v>
      </c>
      <c r="BD900" s="47">
        <f t="shared" si="322"/>
        <v>0</v>
      </c>
      <c r="BE900" s="47" t="e">
        <f t="shared" si="323"/>
        <v>#VALUE!</v>
      </c>
      <c r="BF900" s="47" t="e">
        <f t="shared" si="324"/>
        <v>#VALUE!</v>
      </c>
      <c r="BG900" s="47" t="e">
        <f t="shared" si="325"/>
        <v>#VALUE!</v>
      </c>
      <c r="BH900" s="47" t="e">
        <f>MATCH($BA900,NoteCommaRef!$B$4:$B$10,0)</f>
        <v>#N/A</v>
      </c>
      <c r="BI900" s="47">
        <f>MATCH($BK900,NoteCommaRef!$H$4:$H$1000,0)</f>
        <v>11</v>
      </c>
      <c r="BJ900" s="47">
        <f>MATCH($BL900,NoteCommaRef!$H$4:$H$1000,0)</f>
        <v>11</v>
      </c>
      <c r="BK900" s="47">
        <f t="shared" si="315"/>
        <v>1</v>
      </c>
      <c r="BL900" s="47">
        <f t="shared" si="316"/>
        <v>1</v>
      </c>
      <c r="BM900" s="48">
        <f ca="1">IF(ISNA($BH900),1,OFFSET(NoteCommaRef!$E$3,$BH900,0))</f>
        <v>1</v>
      </c>
      <c r="BN900" s="48">
        <f t="shared" si="317"/>
        <v>1</v>
      </c>
      <c r="BO900" s="48">
        <f t="shared" si="318"/>
        <v>1</v>
      </c>
      <c r="BP900" s="48">
        <f t="shared" si="319"/>
        <v>1</v>
      </c>
      <c r="BQ900" s="48">
        <f ca="1">IF(ISNA($BI900),1,OFFSET(NoteCommaRef!$K$3,$BI900,0))</f>
        <v>1</v>
      </c>
      <c r="BR900" s="48">
        <f ca="1">IF(ISNA($BJ900),1,OFFSET(NoteCommaRef!$K$3,$BJ900,0))</f>
        <v>1</v>
      </c>
    </row>
    <row r="901" spans="3:70" x14ac:dyDescent="0.2">
      <c r="C901" s="1" t="str">
        <f t="shared" si="334"/>
        <v/>
      </c>
      <c r="D901" s="1" t="str">
        <f t="shared" si="335"/>
        <v/>
      </c>
      <c r="E901" s="1" t="str">
        <f t="shared" si="326"/>
        <v/>
      </c>
      <c r="F901" s="32" t="str">
        <f t="shared" si="327"/>
        <v/>
      </c>
      <c r="G901" s="1" t="str">
        <f t="shared" si="328"/>
        <v/>
      </c>
      <c r="H901" s="1" t="str">
        <f t="shared" si="329"/>
        <v/>
      </c>
      <c r="I901" s="1" t="str">
        <f t="shared" si="330"/>
        <v/>
      </c>
      <c r="J901" s="1" t="str">
        <f t="shared" si="331"/>
        <v/>
      </c>
      <c r="K901" s="1" t="str">
        <f t="shared" si="332"/>
        <v/>
      </c>
      <c r="L901" s="1" t="str">
        <f ca="1">IF(COUNTBLANK($AO901),IF(COUNTBLANK($D901),"",OFFSET(ChannelSetup!$E$6,0,$D901-1)),$AO901)</f>
        <v/>
      </c>
      <c r="M901" s="1" t="str">
        <f ca="1">IF(COUNTBLANK($AP901),IF(COUNTBLANK($D901),"",OFFSET(ChannelSetup!$E$7,0,$D901-1)),$AP901)</f>
        <v/>
      </c>
      <c r="N901" s="1" t="str">
        <f ca="1">IF(COUNTBLANK($D901),"",IF(COUNTBLANK($AI901),OFFSET(ChannelSetup!$E$4,0,$D901-1),$AI901))</f>
        <v/>
      </c>
      <c r="O901" s="1" t="str">
        <f t="shared" si="333"/>
        <v/>
      </c>
      <c r="Q901" s="32">
        <f t="shared" si="336"/>
        <v>6</v>
      </c>
      <c r="R901" s="32">
        <f t="shared" si="337"/>
        <v>4</v>
      </c>
      <c r="S901" s="32">
        <f t="shared" si="338"/>
        <v>4</v>
      </c>
      <c r="T901" s="32">
        <f t="shared" si="339"/>
        <v>2</v>
      </c>
      <c r="U901" s="32">
        <f t="shared" si="340"/>
        <v>2</v>
      </c>
      <c r="V901" s="32">
        <f t="shared" si="341"/>
        <v>2</v>
      </c>
      <c r="W901" s="32">
        <f t="shared" si="342"/>
        <v>2</v>
      </c>
      <c r="X901" s="32">
        <f t="shared" si="343"/>
        <v>2</v>
      </c>
      <c r="Y901" s="32">
        <f t="shared" si="344"/>
        <v>2</v>
      </c>
      <c r="Z901" s="32">
        <f t="shared" si="345"/>
        <v>2</v>
      </c>
      <c r="AA901" s="32">
        <f t="shared" si="346"/>
        <v>2</v>
      </c>
      <c r="AB901" s="32">
        <f t="shared" si="347"/>
        <v>2</v>
      </c>
      <c r="AD901" s="64"/>
      <c r="AE901" s="51"/>
      <c r="AF901" s="51"/>
      <c r="AG901" s="61"/>
      <c r="AH901" s="62"/>
      <c r="AI901" s="61"/>
      <c r="AJ901" s="62"/>
      <c r="AK901" s="61"/>
      <c r="AL901" s="62"/>
      <c r="AM901" s="60"/>
      <c r="AN901" s="60"/>
      <c r="AO901" s="60"/>
      <c r="AP901" s="60"/>
      <c r="AQ901" s="51"/>
      <c r="AT901" s="39" t="str">
        <f t="shared" si="307"/>
        <v/>
      </c>
      <c r="AU901" s="49" t="str">
        <f t="shared" si="313"/>
        <v/>
      </c>
      <c r="AV901" s="41">
        <f t="shared" ca="1" si="320"/>
        <v>256</v>
      </c>
      <c r="AW901" s="40">
        <f t="shared" ca="1" si="314"/>
        <v>1</v>
      </c>
      <c r="AX901" s="41">
        <f t="shared" ca="1" si="308"/>
        <v>0</v>
      </c>
      <c r="AY901" s="41">
        <f t="shared" ca="1" si="309"/>
        <v>0</v>
      </c>
      <c r="AZ901" s="42">
        <f t="shared" ca="1" si="310"/>
        <v>1</v>
      </c>
      <c r="BA901" s="47" t="str">
        <f t="shared" si="311"/>
        <v/>
      </c>
      <c r="BB901" s="47" t="e">
        <f t="shared" si="312"/>
        <v>#VALUE!</v>
      </c>
      <c r="BC901" s="47">
        <f t="shared" si="321"/>
        <v>0</v>
      </c>
      <c r="BD901" s="47">
        <f t="shared" si="322"/>
        <v>0</v>
      </c>
      <c r="BE901" s="47" t="e">
        <f t="shared" si="323"/>
        <v>#VALUE!</v>
      </c>
      <c r="BF901" s="47" t="e">
        <f t="shared" si="324"/>
        <v>#VALUE!</v>
      </c>
      <c r="BG901" s="47" t="e">
        <f t="shared" si="325"/>
        <v>#VALUE!</v>
      </c>
      <c r="BH901" s="47" t="e">
        <f>MATCH($BA901,NoteCommaRef!$B$4:$B$10,0)</f>
        <v>#N/A</v>
      </c>
      <c r="BI901" s="47">
        <f>MATCH($BK901,NoteCommaRef!$H$4:$H$1000,0)</f>
        <v>11</v>
      </c>
      <c r="BJ901" s="47">
        <f>MATCH($BL901,NoteCommaRef!$H$4:$H$1000,0)</f>
        <v>11</v>
      </c>
      <c r="BK901" s="47">
        <f t="shared" si="315"/>
        <v>1</v>
      </c>
      <c r="BL901" s="47">
        <f t="shared" si="316"/>
        <v>1</v>
      </c>
      <c r="BM901" s="48">
        <f ca="1">IF(ISNA($BH901),1,OFFSET(NoteCommaRef!$E$3,$BH901,0))</f>
        <v>1</v>
      </c>
      <c r="BN901" s="48">
        <f t="shared" si="317"/>
        <v>1</v>
      </c>
      <c r="BO901" s="48">
        <f t="shared" si="318"/>
        <v>1</v>
      </c>
      <c r="BP901" s="48">
        <f t="shared" si="319"/>
        <v>1</v>
      </c>
      <c r="BQ901" s="48">
        <f ca="1">IF(ISNA($BI901),1,OFFSET(NoteCommaRef!$K$3,$BI901,0))</f>
        <v>1</v>
      </c>
      <c r="BR901" s="48">
        <f ca="1">IF(ISNA($BJ901),1,OFFSET(NoteCommaRef!$K$3,$BJ901,0))</f>
        <v>1</v>
      </c>
    </row>
    <row r="902" spans="3:70" x14ac:dyDescent="0.2">
      <c r="C902" s="1" t="str">
        <f t="shared" si="334"/>
        <v/>
      </c>
      <c r="D902" s="1" t="str">
        <f t="shared" si="335"/>
        <v/>
      </c>
      <c r="E902" s="1" t="str">
        <f t="shared" si="326"/>
        <v/>
      </c>
      <c r="F902" s="32" t="str">
        <f t="shared" si="327"/>
        <v/>
      </c>
      <c r="G902" s="1" t="str">
        <f t="shared" si="328"/>
        <v/>
      </c>
      <c r="H902" s="1" t="str">
        <f t="shared" si="329"/>
        <v/>
      </c>
      <c r="I902" s="1" t="str">
        <f t="shared" si="330"/>
        <v/>
      </c>
      <c r="J902" s="1" t="str">
        <f t="shared" si="331"/>
        <v/>
      </c>
      <c r="K902" s="1" t="str">
        <f t="shared" si="332"/>
        <v/>
      </c>
      <c r="L902" s="1" t="str">
        <f ca="1">IF(COUNTBLANK($AO902),IF(COUNTBLANK($D902),"",OFFSET(ChannelSetup!$E$6,0,$D902-1)),$AO902)</f>
        <v/>
      </c>
      <c r="M902" s="1" t="str">
        <f ca="1">IF(COUNTBLANK($AP902),IF(COUNTBLANK($D902),"",OFFSET(ChannelSetup!$E$7,0,$D902-1)),$AP902)</f>
        <v/>
      </c>
      <c r="N902" s="1" t="str">
        <f ca="1">IF(COUNTBLANK($D902),"",IF(COUNTBLANK($AI902),OFFSET(ChannelSetup!$E$4,0,$D902-1),$AI902))</f>
        <v/>
      </c>
      <c r="O902" s="1" t="str">
        <f t="shared" si="333"/>
        <v/>
      </c>
      <c r="Q902" s="32">
        <f t="shared" si="336"/>
        <v>6</v>
      </c>
      <c r="R902" s="32">
        <f t="shared" si="337"/>
        <v>4</v>
      </c>
      <c r="S902" s="32">
        <f t="shared" si="338"/>
        <v>4</v>
      </c>
      <c r="T902" s="32">
        <f t="shared" si="339"/>
        <v>2</v>
      </c>
      <c r="U902" s="32">
        <f t="shared" si="340"/>
        <v>2</v>
      </c>
      <c r="V902" s="32">
        <f t="shared" si="341"/>
        <v>2</v>
      </c>
      <c r="W902" s="32">
        <f t="shared" si="342"/>
        <v>2</v>
      </c>
      <c r="X902" s="32">
        <f t="shared" si="343"/>
        <v>2</v>
      </c>
      <c r="Y902" s="32">
        <f t="shared" si="344"/>
        <v>2</v>
      </c>
      <c r="Z902" s="32">
        <f t="shared" si="345"/>
        <v>2</v>
      </c>
      <c r="AA902" s="32">
        <f t="shared" si="346"/>
        <v>2</v>
      </c>
      <c r="AB902" s="32">
        <f t="shared" si="347"/>
        <v>2</v>
      </c>
      <c r="AD902" s="64"/>
      <c r="AE902" s="51"/>
      <c r="AF902" s="51"/>
      <c r="AG902" s="61"/>
      <c r="AH902" s="62"/>
      <c r="AI902" s="61"/>
      <c r="AJ902" s="62"/>
      <c r="AK902" s="61"/>
      <c r="AL902" s="62"/>
      <c r="AM902" s="60"/>
      <c r="AN902" s="60"/>
      <c r="AO902" s="60"/>
      <c r="AP902" s="60"/>
      <c r="AQ902" s="51"/>
      <c r="AT902" s="39" t="str">
        <f t="shared" si="307"/>
        <v/>
      </c>
      <c r="AU902" s="49" t="str">
        <f t="shared" si="313"/>
        <v/>
      </c>
      <c r="AV902" s="41">
        <f t="shared" ca="1" si="320"/>
        <v>256</v>
      </c>
      <c r="AW902" s="40">
        <f t="shared" ca="1" si="314"/>
        <v>1</v>
      </c>
      <c r="AX902" s="41">
        <f t="shared" ca="1" si="308"/>
        <v>0</v>
      </c>
      <c r="AY902" s="41">
        <f t="shared" ca="1" si="309"/>
        <v>0</v>
      </c>
      <c r="AZ902" s="42">
        <f t="shared" ca="1" si="310"/>
        <v>1</v>
      </c>
      <c r="BA902" s="47" t="str">
        <f t="shared" si="311"/>
        <v/>
      </c>
      <c r="BB902" s="47" t="e">
        <f t="shared" si="312"/>
        <v>#VALUE!</v>
      </c>
      <c r="BC902" s="47">
        <f t="shared" si="321"/>
        <v>0</v>
      </c>
      <c r="BD902" s="47">
        <f t="shared" si="322"/>
        <v>0</v>
      </c>
      <c r="BE902" s="47" t="e">
        <f t="shared" si="323"/>
        <v>#VALUE!</v>
      </c>
      <c r="BF902" s="47" t="e">
        <f t="shared" si="324"/>
        <v>#VALUE!</v>
      </c>
      <c r="BG902" s="47" t="e">
        <f t="shared" si="325"/>
        <v>#VALUE!</v>
      </c>
      <c r="BH902" s="47" t="e">
        <f>MATCH($BA902,NoteCommaRef!$B$4:$B$10,0)</f>
        <v>#N/A</v>
      </c>
      <c r="BI902" s="47">
        <f>MATCH($BK902,NoteCommaRef!$H$4:$H$1000,0)</f>
        <v>11</v>
      </c>
      <c r="BJ902" s="47">
        <f>MATCH($BL902,NoteCommaRef!$H$4:$H$1000,0)</f>
        <v>11</v>
      </c>
      <c r="BK902" s="47">
        <f t="shared" si="315"/>
        <v>1</v>
      </c>
      <c r="BL902" s="47">
        <f t="shared" si="316"/>
        <v>1</v>
      </c>
      <c r="BM902" s="48">
        <f ca="1">IF(ISNA($BH902),1,OFFSET(NoteCommaRef!$E$3,$BH902,0))</f>
        <v>1</v>
      </c>
      <c r="BN902" s="48">
        <f t="shared" si="317"/>
        <v>1</v>
      </c>
      <c r="BO902" s="48">
        <f t="shared" si="318"/>
        <v>1</v>
      </c>
      <c r="BP902" s="48">
        <f t="shared" si="319"/>
        <v>1</v>
      </c>
      <c r="BQ902" s="48">
        <f ca="1">IF(ISNA($BI902),1,OFFSET(NoteCommaRef!$K$3,$BI902,0))</f>
        <v>1</v>
      </c>
      <c r="BR902" s="48">
        <f ca="1">IF(ISNA($BJ902),1,OFFSET(NoteCommaRef!$K$3,$BJ902,0))</f>
        <v>1</v>
      </c>
    </row>
    <row r="903" spans="3:70" x14ac:dyDescent="0.2">
      <c r="C903" s="1" t="str">
        <f t="shared" si="334"/>
        <v/>
      </c>
      <c r="D903" s="1" t="str">
        <f t="shared" si="335"/>
        <v/>
      </c>
      <c r="E903" s="1" t="str">
        <f t="shared" si="326"/>
        <v/>
      </c>
      <c r="F903" s="32" t="str">
        <f t="shared" si="327"/>
        <v/>
      </c>
      <c r="G903" s="1" t="str">
        <f t="shared" si="328"/>
        <v/>
      </c>
      <c r="H903" s="1" t="str">
        <f t="shared" si="329"/>
        <v/>
      </c>
      <c r="I903" s="1" t="str">
        <f t="shared" si="330"/>
        <v/>
      </c>
      <c r="J903" s="1" t="str">
        <f t="shared" si="331"/>
        <v/>
      </c>
      <c r="K903" s="1" t="str">
        <f t="shared" si="332"/>
        <v/>
      </c>
      <c r="L903" s="1" t="str">
        <f ca="1">IF(COUNTBLANK($AO903),IF(COUNTBLANK($D903),"",OFFSET(ChannelSetup!$E$6,0,$D903-1)),$AO903)</f>
        <v/>
      </c>
      <c r="M903" s="1" t="str">
        <f ca="1">IF(COUNTBLANK($AP903),IF(COUNTBLANK($D903),"",OFFSET(ChannelSetup!$E$7,0,$D903-1)),$AP903)</f>
        <v/>
      </c>
      <c r="N903" s="1" t="str">
        <f ca="1">IF(COUNTBLANK($D903),"",IF(COUNTBLANK($AI903),OFFSET(ChannelSetup!$E$4,0,$D903-1),$AI903))</f>
        <v/>
      </c>
      <c r="O903" s="1" t="str">
        <f t="shared" si="333"/>
        <v/>
      </c>
      <c r="Q903" s="32">
        <f t="shared" si="336"/>
        <v>6</v>
      </c>
      <c r="R903" s="32">
        <f t="shared" si="337"/>
        <v>4</v>
      </c>
      <c r="S903" s="32">
        <f t="shared" si="338"/>
        <v>4</v>
      </c>
      <c r="T903" s="32">
        <f t="shared" si="339"/>
        <v>2</v>
      </c>
      <c r="U903" s="32">
        <f t="shared" si="340"/>
        <v>2</v>
      </c>
      <c r="V903" s="32">
        <f t="shared" si="341"/>
        <v>2</v>
      </c>
      <c r="W903" s="32">
        <f t="shared" si="342"/>
        <v>2</v>
      </c>
      <c r="X903" s="32">
        <f t="shared" si="343"/>
        <v>2</v>
      </c>
      <c r="Y903" s="32">
        <f t="shared" si="344"/>
        <v>2</v>
      </c>
      <c r="Z903" s="32">
        <f t="shared" si="345"/>
        <v>2</v>
      </c>
      <c r="AA903" s="32">
        <f t="shared" si="346"/>
        <v>2</v>
      </c>
      <c r="AB903" s="32">
        <f t="shared" si="347"/>
        <v>2</v>
      </c>
      <c r="AD903" s="64"/>
      <c r="AE903" s="51"/>
      <c r="AF903" s="51"/>
      <c r="AG903" s="61"/>
      <c r="AH903" s="62"/>
      <c r="AI903" s="61"/>
      <c r="AJ903" s="62"/>
      <c r="AK903" s="61"/>
      <c r="AL903" s="62"/>
      <c r="AM903" s="60"/>
      <c r="AN903" s="60"/>
      <c r="AO903" s="60"/>
      <c r="AP903" s="60"/>
      <c r="AQ903" s="51"/>
      <c r="AT903" s="39" t="str">
        <f t="shared" si="307"/>
        <v/>
      </c>
      <c r="AU903" s="49" t="str">
        <f t="shared" si="313"/>
        <v/>
      </c>
      <c r="AV903" s="41">
        <f t="shared" ca="1" si="320"/>
        <v>256</v>
      </c>
      <c r="AW903" s="40">
        <f t="shared" ca="1" si="314"/>
        <v>1</v>
      </c>
      <c r="AX903" s="41">
        <f t="shared" ca="1" si="308"/>
        <v>0</v>
      </c>
      <c r="AY903" s="41">
        <f t="shared" ca="1" si="309"/>
        <v>0</v>
      </c>
      <c r="AZ903" s="42">
        <f t="shared" ca="1" si="310"/>
        <v>1</v>
      </c>
      <c r="BA903" s="47" t="str">
        <f t="shared" si="311"/>
        <v/>
      </c>
      <c r="BB903" s="47" t="e">
        <f t="shared" si="312"/>
        <v>#VALUE!</v>
      </c>
      <c r="BC903" s="47">
        <f t="shared" si="321"/>
        <v>0</v>
      </c>
      <c r="BD903" s="47">
        <f t="shared" si="322"/>
        <v>0</v>
      </c>
      <c r="BE903" s="47" t="e">
        <f t="shared" si="323"/>
        <v>#VALUE!</v>
      </c>
      <c r="BF903" s="47" t="e">
        <f t="shared" si="324"/>
        <v>#VALUE!</v>
      </c>
      <c r="BG903" s="47" t="e">
        <f t="shared" si="325"/>
        <v>#VALUE!</v>
      </c>
      <c r="BH903" s="47" t="e">
        <f>MATCH($BA903,NoteCommaRef!$B$4:$B$10,0)</f>
        <v>#N/A</v>
      </c>
      <c r="BI903" s="47">
        <f>MATCH($BK903,NoteCommaRef!$H$4:$H$1000,0)</f>
        <v>11</v>
      </c>
      <c r="BJ903" s="47">
        <f>MATCH($BL903,NoteCommaRef!$H$4:$H$1000,0)</f>
        <v>11</v>
      </c>
      <c r="BK903" s="47">
        <f t="shared" si="315"/>
        <v>1</v>
      </c>
      <c r="BL903" s="47">
        <f t="shared" si="316"/>
        <v>1</v>
      </c>
      <c r="BM903" s="48">
        <f ca="1">IF(ISNA($BH903),1,OFFSET(NoteCommaRef!$E$3,$BH903,0))</f>
        <v>1</v>
      </c>
      <c r="BN903" s="48">
        <f t="shared" si="317"/>
        <v>1</v>
      </c>
      <c r="BO903" s="48">
        <f t="shared" si="318"/>
        <v>1</v>
      </c>
      <c r="BP903" s="48">
        <f t="shared" si="319"/>
        <v>1</v>
      </c>
      <c r="BQ903" s="48">
        <f ca="1">IF(ISNA($BI903),1,OFFSET(NoteCommaRef!$K$3,$BI903,0))</f>
        <v>1</v>
      </c>
      <c r="BR903" s="48">
        <f ca="1">IF(ISNA($BJ903),1,OFFSET(NoteCommaRef!$K$3,$BJ903,0))</f>
        <v>1</v>
      </c>
    </row>
    <row r="904" spans="3:70" x14ac:dyDescent="0.2">
      <c r="C904" s="1" t="str">
        <f t="shared" si="334"/>
        <v/>
      </c>
      <c r="D904" s="1" t="str">
        <f t="shared" si="335"/>
        <v/>
      </c>
      <c r="E904" s="1" t="str">
        <f t="shared" si="326"/>
        <v/>
      </c>
      <c r="F904" s="32" t="str">
        <f t="shared" si="327"/>
        <v/>
      </c>
      <c r="G904" s="1" t="str">
        <f t="shared" si="328"/>
        <v/>
      </c>
      <c r="H904" s="1" t="str">
        <f t="shared" si="329"/>
        <v/>
      </c>
      <c r="I904" s="1" t="str">
        <f t="shared" si="330"/>
        <v/>
      </c>
      <c r="J904" s="1" t="str">
        <f t="shared" si="331"/>
        <v/>
      </c>
      <c r="K904" s="1" t="str">
        <f t="shared" si="332"/>
        <v/>
      </c>
      <c r="L904" s="1" t="str">
        <f ca="1">IF(COUNTBLANK($AO904),IF(COUNTBLANK($D904),"",OFFSET(ChannelSetup!$E$6,0,$D904-1)),$AO904)</f>
        <v/>
      </c>
      <c r="M904" s="1" t="str">
        <f ca="1">IF(COUNTBLANK($AP904),IF(COUNTBLANK($D904),"",OFFSET(ChannelSetup!$E$7,0,$D904-1)),$AP904)</f>
        <v/>
      </c>
      <c r="N904" s="1" t="str">
        <f ca="1">IF(COUNTBLANK($D904),"",IF(COUNTBLANK($AI904),OFFSET(ChannelSetup!$E$4,0,$D904-1),$AI904))</f>
        <v/>
      </c>
      <c r="O904" s="1" t="str">
        <f t="shared" si="333"/>
        <v/>
      </c>
      <c r="Q904" s="32">
        <f t="shared" si="336"/>
        <v>6</v>
      </c>
      <c r="R904" s="32">
        <f t="shared" si="337"/>
        <v>4</v>
      </c>
      <c r="S904" s="32">
        <f t="shared" si="338"/>
        <v>4</v>
      </c>
      <c r="T904" s="32">
        <f t="shared" si="339"/>
        <v>2</v>
      </c>
      <c r="U904" s="32">
        <f t="shared" si="340"/>
        <v>2</v>
      </c>
      <c r="V904" s="32">
        <f t="shared" si="341"/>
        <v>2</v>
      </c>
      <c r="W904" s="32">
        <f t="shared" si="342"/>
        <v>2</v>
      </c>
      <c r="X904" s="32">
        <f t="shared" si="343"/>
        <v>2</v>
      </c>
      <c r="Y904" s="32">
        <f t="shared" si="344"/>
        <v>2</v>
      </c>
      <c r="Z904" s="32">
        <f t="shared" si="345"/>
        <v>2</v>
      </c>
      <c r="AA904" s="32">
        <f t="shared" si="346"/>
        <v>2</v>
      </c>
      <c r="AB904" s="32">
        <f t="shared" si="347"/>
        <v>2</v>
      </c>
      <c r="AD904" s="64"/>
      <c r="AE904" s="51"/>
      <c r="AF904" s="51"/>
      <c r="AG904" s="61"/>
      <c r="AH904" s="62"/>
      <c r="AI904" s="61"/>
      <c r="AJ904" s="62"/>
      <c r="AK904" s="61"/>
      <c r="AL904" s="62"/>
      <c r="AM904" s="60"/>
      <c r="AN904" s="60"/>
      <c r="AO904" s="60"/>
      <c r="AP904" s="60"/>
      <c r="AQ904" s="51"/>
      <c r="AT904" s="39" t="str">
        <f t="shared" si="307"/>
        <v/>
      </c>
      <c r="AU904" s="49" t="str">
        <f t="shared" si="313"/>
        <v/>
      </c>
      <c r="AV904" s="41">
        <f t="shared" ca="1" si="320"/>
        <v>256</v>
      </c>
      <c r="AW904" s="40">
        <f t="shared" ca="1" si="314"/>
        <v>1</v>
      </c>
      <c r="AX904" s="41">
        <f t="shared" ca="1" si="308"/>
        <v>0</v>
      </c>
      <c r="AY904" s="41">
        <f t="shared" ca="1" si="309"/>
        <v>0</v>
      </c>
      <c r="AZ904" s="42">
        <f t="shared" ca="1" si="310"/>
        <v>1</v>
      </c>
      <c r="BA904" s="47" t="str">
        <f t="shared" si="311"/>
        <v/>
      </c>
      <c r="BB904" s="47" t="e">
        <f t="shared" si="312"/>
        <v>#VALUE!</v>
      </c>
      <c r="BC904" s="47">
        <f t="shared" si="321"/>
        <v>0</v>
      </c>
      <c r="BD904" s="47">
        <f t="shared" si="322"/>
        <v>0</v>
      </c>
      <c r="BE904" s="47" t="e">
        <f t="shared" si="323"/>
        <v>#VALUE!</v>
      </c>
      <c r="BF904" s="47" t="e">
        <f t="shared" si="324"/>
        <v>#VALUE!</v>
      </c>
      <c r="BG904" s="47" t="e">
        <f t="shared" si="325"/>
        <v>#VALUE!</v>
      </c>
      <c r="BH904" s="47" t="e">
        <f>MATCH($BA904,NoteCommaRef!$B$4:$B$10,0)</f>
        <v>#N/A</v>
      </c>
      <c r="BI904" s="47">
        <f>MATCH($BK904,NoteCommaRef!$H$4:$H$1000,0)</f>
        <v>11</v>
      </c>
      <c r="BJ904" s="47">
        <f>MATCH($BL904,NoteCommaRef!$H$4:$H$1000,0)</f>
        <v>11</v>
      </c>
      <c r="BK904" s="47">
        <f t="shared" si="315"/>
        <v>1</v>
      </c>
      <c r="BL904" s="47">
        <f t="shared" si="316"/>
        <v>1</v>
      </c>
      <c r="BM904" s="48">
        <f ca="1">IF(ISNA($BH904),1,OFFSET(NoteCommaRef!$E$3,$BH904,0))</f>
        <v>1</v>
      </c>
      <c r="BN904" s="48">
        <f t="shared" si="317"/>
        <v>1</v>
      </c>
      <c r="BO904" s="48">
        <f t="shared" si="318"/>
        <v>1</v>
      </c>
      <c r="BP904" s="48">
        <f t="shared" si="319"/>
        <v>1</v>
      </c>
      <c r="BQ904" s="48">
        <f ca="1">IF(ISNA($BI904),1,OFFSET(NoteCommaRef!$K$3,$BI904,0))</f>
        <v>1</v>
      </c>
      <c r="BR904" s="48">
        <f ca="1">IF(ISNA($BJ904),1,OFFSET(NoteCommaRef!$K$3,$BJ904,0))</f>
        <v>1</v>
      </c>
    </row>
    <row r="905" spans="3:70" x14ac:dyDescent="0.2">
      <c r="C905" s="1" t="str">
        <f t="shared" si="334"/>
        <v/>
      </c>
      <c r="D905" s="1" t="str">
        <f t="shared" si="335"/>
        <v/>
      </c>
      <c r="E905" s="1" t="str">
        <f t="shared" si="326"/>
        <v/>
      </c>
      <c r="F905" s="32" t="str">
        <f t="shared" si="327"/>
        <v/>
      </c>
      <c r="G905" s="1" t="str">
        <f t="shared" si="328"/>
        <v/>
      </c>
      <c r="H905" s="1" t="str">
        <f t="shared" si="329"/>
        <v/>
      </c>
      <c r="I905" s="1" t="str">
        <f t="shared" si="330"/>
        <v/>
      </c>
      <c r="J905" s="1" t="str">
        <f t="shared" si="331"/>
        <v/>
      </c>
      <c r="K905" s="1" t="str">
        <f t="shared" si="332"/>
        <v/>
      </c>
      <c r="L905" s="1" t="str">
        <f ca="1">IF(COUNTBLANK($AO905),IF(COUNTBLANK($D905),"",OFFSET(ChannelSetup!$E$6,0,$D905-1)),$AO905)</f>
        <v/>
      </c>
      <c r="M905" s="1" t="str">
        <f ca="1">IF(COUNTBLANK($AP905),IF(COUNTBLANK($D905),"",OFFSET(ChannelSetup!$E$7,0,$D905-1)),$AP905)</f>
        <v/>
      </c>
      <c r="N905" s="1" t="str">
        <f ca="1">IF(COUNTBLANK($D905),"",IF(COUNTBLANK($AI905),OFFSET(ChannelSetup!$E$4,0,$D905-1),$AI905))</f>
        <v/>
      </c>
      <c r="O905" s="1" t="str">
        <f t="shared" si="333"/>
        <v/>
      </c>
      <c r="Q905" s="32">
        <f t="shared" si="336"/>
        <v>6</v>
      </c>
      <c r="R905" s="32">
        <f t="shared" si="337"/>
        <v>4</v>
      </c>
      <c r="S905" s="32">
        <f t="shared" si="338"/>
        <v>4</v>
      </c>
      <c r="T905" s="32">
        <f t="shared" si="339"/>
        <v>2</v>
      </c>
      <c r="U905" s="32">
        <f t="shared" si="340"/>
        <v>2</v>
      </c>
      <c r="V905" s="32">
        <f t="shared" si="341"/>
        <v>2</v>
      </c>
      <c r="W905" s="32">
        <f t="shared" si="342"/>
        <v>2</v>
      </c>
      <c r="X905" s="32">
        <f t="shared" si="343"/>
        <v>2</v>
      </c>
      <c r="Y905" s="32">
        <f t="shared" si="344"/>
        <v>2</v>
      </c>
      <c r="Z905" s="32">
        <f t="shared" si="345"/>
        <v>2</v>
      </c>
      <c r="AA905" s="32">
        <f t="shared" si="346"/>
        <v>2</v>
      </c>
      <c r="AB905" s="32">
        <f t="shared" si="347"/>
        <v>2</v>
      </c>
      <c r="AD905" s="64"/>
      <c r="AE905" s="51"/>
      <c r="AF905" s="51"/>
      <c r="AG905" s="61"/>
      <c r="AH905" s="62"/>
      <c r="AI905" s="61"/>
      <c r="AJ905" s="62"/>
      <c r="AK905" s="61"/>
      <c r="AL905" s="62"/>
      <c r="AM905" s="60"/>
      <c r="AN905" s="60"/>
      <c r="AO905" s="60"/>
      <c r="AP905" s="60"/>
      <c r="AQ905" s="51"/>
      <c r="AT905" s="39" t="str">
        <f t="shared" si="307"/>
        <v/>
      </c>
      <c r="AU905" s="49" t="str">
        <f t="shared" si="313"/>
        <v/>
      </c>
      <c r="AV905" s="41">
        <f t="shared" ca="1" si="320"/>
        <v>256</v>
      </c>
      <c r="AW905" s="40">
        <f t="shared" ca="1" si="314"/>
        <v>1</v>
      </c>
      <c r="AX905" s="41">
        <f t="shared" ca="1" si="308"/>
        <v>0</v>
      </c>
      <c r="AY905" s="41">
        <f t="shared" ca="1" si="309"/>
        <v>0</v>
      </c>
      <c r="AZ905" s="42">
        <f t="shared" ca="1" si="310"/>
        <v>1</v>
      </c>
      <c r="BA905" s="47" t="str">
        <f t="shared" si="311"/>
        <v/>
      </c>
      <c r="BB905" s="47" t="e">
        <f t="shared" si="312"/>
        <v>#VALUE!</v>
      </c>
      <c r="BC905" s="47">
        <f t="shared" si="321"/>
        <v>0</v>
      </c>
      <c r="BD905" s="47">
        <f t="shared" si="322"/>
        <v>0</v>
      </c>
      <c r="BE905" s="47" t="e">
        <f t="shared" si="323"/>
        <v>#VALUE!</v>
      </c>
      <c r="BF905" s="47" t="e">
        <f t="shared" si="324"/>
        <v>#VALUE!</v>
      </c>
      <c r="BG905" s="47" t="e">
        <f t="shared" si="325"/>
        <v>#VALUE!</v>
      </c>
      <c r="BH905" s="47" t="e">
        <f>MATCH($BA905,NoteCommaRef!$B$4:$B$10,0)</f>
        <v>#N/A</v>
      </c>
      <c r="BI905" s="47">
        <f>MATCH($BK905,NoteCommaRef!$H$4:$H$1000,0)</f>
        <v>11</v>
      </c>
      <c r="BJ905" s="47">
        <f>MATCH($BL905,NoteCommaRef!$H$4:$H$1000,0)</f>
        <v>11</v>
      </c>
      <c r="BK905" s="47">
        <f t="shared" si="315"/>
        <v>1</v>
      </c>
      <c r="BL905" s="47">
        <f t="shared" si="316"/>
        <v>1</v>
      </c>
      <c r="BM905" s="48">
        <f ca="1">IF(ISNA($BH905),1,OFFSET(NoteCommaRef!$E$3,$BH905,0))</f>
        <v>1</v>
      </c>
      <c r="BN905" s="48">
        <f t="shared" si="317"/>
        <v>1</v>
      </c>
      <c r="BO905" s="48">
        <f t="shared" si="318"/>
        <v>1</v>
      </c>
      <c r="BP905" s="48">
        <f t="shared" si="319"/>
        <v>1</v>
      </c>
      <c r="BQ905" s="48">
        <f ca="1">IF(ISNA($BI905),1,OFFSET(NoteCommaRef!$K$3,$BI905,0))</f>
        <v>1</v>
      </c>
      <c r="BR905" s="48">
        <f ca="1">IF(ISNA($BJ905),1,OFFSET(NoteCommaRef!$K$3,$BJ905,0))</f>
        <v>1</v>
      </c>
    </row>
    <row r="906" spans="3:70" x14ac:dyDescent="0.2">
      <c r="C906" s="1" t="str">
        <f t="shared" si="334"/>
        <v/>
      </c>
      <c r="D906" s="1" t="str">
        <f t="shared" si="335"/>
        <v/>
      </c>
      <c r="E906" s="1" t="str">
        <f t="shared" si="326"/>
        <v/>
      </c>
      <c r="F906" s="32" t="str">
        <f t="shared" si="327"/>
        <v/>
      </c>
      <c r="G906" s="1" t="str">
        <f t="shared" si="328"/>
        <v/>
      </c>
      <c r="H906" s="1" t="str">
        <f t="shared" si="329"/>
        <v/>
      </c>
      <c r="I906" s="1" t="str">
        <f t="shared" si="330"/>
        <v/>
      </c>
      <c r="J906" s="1" t="str">
        <f t="shared" si="331"/>
        <v/>
      </c>
      <c r="K906" s="1" t="str">
        <f t="shared" si="332"/>
        <v/>
      </c>
      <c r="L906" s="1" t="str">
        <f ca="1">IF(COUNTBLANK($AO906),IF(COUNTBLANK($D906),"",OFFSET(ChannelSetup!$E$6,0,$D906-1)),$AO906)</f>
        <v/>
      </c>
      <c r="M906" s="1" t="str">
        <f ca="1">IF(COUNTBLANK($AP906),IF(COUNTBLANK($D906),"",OFFSET(ChannelSetup!$E$7,0,$D906-1)),$AP906)</f>
        <v/>
      </c>
      <c r="N906" s="1" t="str">
        <f ca="1">IF(COUNTBLANK($D906),"",IF(COUNTBLANK($AI906),OFFSET(ChannelSetup!$E$4,0,$D906-1),$AI906))</f>
        <v/>
      </c>
      <c r="O906" s="1" t="str">
        <f t="shared" si="333"/>
        <v/>
      </c>
      <c r="Q906" s="32">
        <f t="shared" si="336"/>
        <v>6</v>
      </c>
      <c r="R906" s="32">
        <f t="shared" si="337"/>
        <v>4</v>
      </c>
      <c r="S906" s="32">
        <f t="shared" si="338"/>
        <v>4</v>
      </c>
      <c r="T906" s="32">
        <f t="shared" si="339"/>
        <v>2</v>
      </c>
      <c r="U906" s="32">
        <f t="shared" si="340"/>
        <v>2</v>
      </c>
      <c r="V906" s="32">
        <f t="shared" si="341"/>
        <v>2</v>
      </c>
      <c r="W906" s="32">
        <f t="shared" si="342"/>
        <v>2</v>
      </c>
      <c r="X906" s="32">
        <f t="shared" si="343"/>
        <v>2</v>
      </c>
      <c r="Y906" s="32">
        <f t="shared" si="344"/>
        <v>2</v>
      </c>
      <c r="Z906" s="32">
        <f t="shared" si="345"/>
        <v>2</v>
      </c>
      <c r="AA906" s="32">
        <f t="shared" si="346"/>
        <v>2</v>
      </c>
      <c r="AB906" s="32">
        <f t="shared" si="347"/>
        <v>2</v>
      </c>
      <c r="AD906" s="64"/>
      <c r="AE906" s="51"/>
      <c r="AF906" s="51"/>
      <c r="AG906" s="61"/>
      <c r="AH906" s="62"/>
      <c r="AI906" s="61"/>
      <c r="AJ906" s="62"/>
      <c r="AK906" s="61"/>
      <c r="AL906" s="62"/>
      <c r="AM906" s="60"/>
      <c r="AN906" s="60"/>
      <c r="AO906" s="60"/>
      <c r="AP906" s="60"/>
      <c r="AQ906" s="51"/>
      <c r="AT906" s="39" t="str">
        <f t="shared" si="307"/>
        <v/>
      </c>
      <c r="AU906" s="49" t="str">
        <f t="shared" si="313"/>
        <v/>
      </c>
      <c r="AV906" s="41">
        <f t="shared" ca="1" si="320"/>
        <v>256</v>
      </c>
      <c r="AW906" s="40">
        <f t="shared" ca="1" si="314"/>
        <v>1</v>
      </c>
      <c r="AX906" s="41">
        <f t="shared" ca="1" si="308"/>
        <v>0</v>
      </c>
      <c r="AY906" s="41">
        <f t="shared" ca="1" si="309"/>
        <v>0</v>
      </c>
      <c r="AZ906" s="42">
        <f t="shared" ca="1" si="310"/>
        <v>1</v>
      </c>
      <c r="BA906" s="47" t="str">
        <f t="shared" si="311"/>
        <v/>
      </c>
      <c r="BB906" s="47" t="e">
        <f t="shared" si="312"/>
        <v>#VALUE!</v>
      </c>
      <c r="BC906" s="47">
        <f t="shared" si="321"/>
        <v>0</v>
      </c>
      <c r="BD906" s="47">
        <f t="shared" si="322"/>
        <v>0</v>
      </c>
      <c r="BE906" s="47" t="e">
        <f t="shared" si="323"/>
        <v>#VALUE!</v>
      </c>
      <c r="BF906" s="47" t="e">
        <f t="shared" si="324"/>
        <v>#VALUE!</v>
      </c>
      <c r="BG906" s="47" t="e">
        <f t="shared" si="325"/>
        <v>#VALUE!</v>
      </c>
      <c r="BH906" s="47" t="e">
        <f>MATCH($BA906,NoteCommaRef!$B$4:$B$10,0)</f>
        <v>#N/A</v>
      </c>
      <c r="BI906" s="47">
        <f>MATCH($BK906,NoteCommaRef!$H$4:$H$1000,0)</f>
        <v>11</v>
      </c>
      <c r="BJ906" s="47">
        <f>MATCH($BL906,NoteCommaRef!$H$4:$H$1000,0)</f>
        <v>11</v>
      </c>
      <c r="BK906" s="47">
        <f t="shared" si="315"/>
        <v>1</v>
      </c>
      <c r="BL906" s="47">
        <f t="shared" si="316"/>
        <v>1</v>
      </c>
      <c r="BM906" s="48">
        <f ca="1">IF(ISNA($BH906),1,OFFSET(NoteCommaRef!$E$3,$BH906,0))</f>
        <v>1</v>
      </c>
      <c r="BN906" s="48">
        <f t="shared" si="317"/>
        <v>1</v>
      </c>
      <c r="BO906" s="48">
        <f t="shared" si="318"/>
        <v>1</v>
      </c>
      <c r="BP906" s="48">
        <f t="shared" si="319"/>
        <v>1</v>
      </c>
      <c r="BQ906" s="48">
        <f ca="1">IF(ISNA($BI906),1,OFFSET(NoteCommaRef!$K$3,$BI906,0))</f>
        <v>1</v>
      </c>
      <c r="BR906" s="48">
        <f ca="1">IF(ISNA($BJ906),1,OFFSET(NoteCommaRef!$K$3,$BJ906,0))</f>
        <v>1</v>
      </c>
    </row>
    <row r="907" spans="3:70" x14ac:dyDescent="0.2">
      <c r="C907" s="1" t="str">
        <f t="shared" si="334"/>
        <v/>
      </c>
      <c r="D907" s="1" t="str">
        <f t="shared" si="335"/>
        <v/>
      </c>
      <c r="E907" s="1" t="str">
        <f t="shared" si="326"/>
        <v/>
      </c>
      <c r="F907" s="32" t="str">
        <f t="shared" si="327"/>
        <v/>
      </c>
      <c r="G907" s="1" t="str">
        <f t="shared" si="328"/>
        <v/>
      </c>
      <c r="H907" s="1" t="str">
        <f t="shared" si="329"/>
        <v/>
      </c>
      <c r="I907" s="1" t="str">
        <f t="shared" si="330"/>
        <v/>
      </c>
      <c r="J907" s="1" t="str">
        <f t="shared" si="331"/>
        <v/>
      </c>
      <c r="K907" s="1" t="str">
        <f t="shared" si="332"/>
        <v/>
      </c>
      <c r="L907" s="1" t="str">
        <f ca="1">IF(COUNTBLANK($AO907),IF(COUNTBLANK($D907),"",OFFSET(ChannelSetup!$E$6,0,$D907-1)),$AO907)</f>
        <v/>
      </c>
      <c r="M907" s="1" t="str">
        <f ca="1">IF(COUNTBLANK($AP907),IF(COUNTBLANK($D907),"",OFFSET(ChannelSetup!$E$7,0,$D907-1)),$AP907)</f>
        <v/>
      </c>
      <c r="N907" s="1" t="str">
        <f ca="1">IF(COUNTBLANK($D907),"",IF(COUNTBLANK($AI907),OFFSET(ChannelSetup!$E$4,0,$D907-1),$AI907))</f>
        <v/>
      </c>
      <c r="O907" s="1" t="str">
        <f t="shared" si="333"/>
        <v/>
      </c>
      <c r="Q907" s="32">
        <f t="shared" si="336"/>
        <v>6</v>
      </c>
      <c r="R907" s="32">
        <f t="shared" si="337"/>
        <v>4</v>
      </c>
      <c r="S907" s="32">
        <f t="shared" si="338"/>
        <v>4</v>
      </c>
      <c r="T907" s="32">
        <f t="shared" si="339"/>
        <v>2</v>
      </c>
      <c r="U907" s="32">
        <f t="shared" si="340"/>
        <v>2</v>
      </c>
      <c r="V907" s="32">
        <f t="shared" si="341"/>
        <v>2</v>
      </c>
      <c r="W907" s="32">
        <f t="shared" si="342"/>
        <v>2</v>
      </c>
      <c r="X907" s="32">
        <f t="shared" si="343"/>
        <v>2</v>
      </c>
      <c r="Y907" s="32">
        <f t="shared" si="344"/>
        <v>2</v>
      </c>
      <c r="Z907" s="32">
        <f t="shared" si="345"/>
        <v>2</v>
      </c>
      <c r="AA907" s="32">
        <f t="shared" si="346"/>
        <v>2</v>
      </c>
      <c r="AB907" s="32">
        <f t="shared" si="347"/>
        <v>2</v>
      </c>
      <c r="AD907" s="64"/>
      <c r="AE907" s="51"/>
      <c r="AF907" s="51"/>
      <c r="AG907" s="61"/>
      <c r="AH907" s="62"/>
      <c r="AI907" s="61"/>
      <c r="AJ907" s="62"/>
      <c r="AK907" s="61"/>
      <c r="AL907" s="62"/>
      <c r="AM907" s="60"/>
      <c r="AN907" s="60"/>
      <c r="AO907" s="60"/>
      <c r="AP907" s="60"/>
      <c r="AQ907" s="51"/>
      <c r="AR907" s="88">
        <f t="shared" ref="AR907" si="348">R906</f>
        <v>4</v>
      </c>
      <c r="AT907" s="39" t="str">
        <f t="shared" si="307"/>
        <v/>
      </c>
      <c r="AU907" s="49" t="str">
        <f t="shared" si="313"/>
        <v/>
      </c>
      <c r="AV907" s="41">
        <f t="shared" ca="1" si="320"/>
        <v>256</v>
      </c>
      <c r="AW907" s="40">
        <f t="shared" ca="1" si="314"/>
        <v>1</v>
      </c>
      <c r="AX907" s="41">
        <f t="shared" ca="1" si="308"/>
        <v>0</v>
      </c>
      <c r="AY907" s="41">
        <f t="shared" ca="1" si="309"/>
        <v>0</v>
      </c>
      <c r="AZ907" s="42">
        <f t="shared" ca="1" si="310"/>
        <v>1</v>
      </c>
      <c r="BA907" s="47" t="str">
        <f t="shared" si="311"/>
        <v/>
      </c>
      <c r="BB907" s="47" t="e">
        <f t="shared" si="312"/>
        <v>#VALUE!</v>
      </c>
      <c r="BC907" s="47">
        <f t="shared" si="321"/>
        <v>0</v>
      </c>
      <c r="BD907" s="47">
        <f t="shared" si="322"/>
        <v>0</v>
      </c>
      <c r="BE907" s="47" t="e">
        <f t="shared" si="323"/>
        <v>#VALUE!</v>
      </c>
      <c r="BF907" s="47" t="e">
        <f t="shared" si="324"/>
        <v>#VALUE!</v>
      </c>
      <c r="BG907" s="47" t="e">
        <f t="shared" si="325"/>
        <v>#VALUE!</v>
      </c>
      <c r="BH907" s="47" t="e">
        <f>MATCH($BA907,NoteCommaRef!$B$4:$B$10,0)</f>
        <v>#N/A</v>
      </c>
      <c r="BI907" s="47">
        <f>MATCH($BK907,NoteCommaRef!$H$4:$H$1000,0)</f>
        <v>11</v>
      </c>
      <c r="BJ907" s="47">
        <f>MATCH($BL907,NoteCommaRef!$H$4:$H$1000,0)</f>
        <v>11</v>
      </c>
      <c r="BK907" s="47">
        <f t="shared" si="315"/>
        <v>1</v>
      </c>
      <c r="BL907" s="47">
        <f t="shared" si="316"/>
        <v>1</v>
      </c>
      <c r="BM907" s="48">
        <f ca="1">IF(ISNA($BH907),1,OFFSET(NoteCommaRef!$E$3,$BH907,0))</f>
        <v>1</v>
      </c>
      <c r="BN907" s="48">
        <f t="shared" si="317"/>
        <v>1</v>
      </c>
      <c r="BO907" s="48">
        <f t="shared" si="318"/>
        <v>1</v>
      </c>
      <c r="BP907" s="48">
        <f t="shared" si="319"/>
        <v>1</v>
      </c>
      <c r="BQ907" s="48">
        <f ca="1">IF(ISNA($BI907),1,OFFSET(NoteCommaRef!$K$3,$BI907,0))</f>
        <v>1</v>
      </c>
      <c r="BR907" s="48">
        <f ca="1">IF(ISNA($BJ907),1,OFFSET(NoteCommaRef!$K$3,$BJ907,0))</f>
        <v>1</v>
      </c>
    </row>
    <row r="908" spans="3:70" x14ac:dyDescent="0.2">
      <c r="C908" s="1" t="str">
        <f t="shared" si="334"/>
        <v/>
      </c>
      <c r="D908" s="1" t="str">
        <f t="shared" si="335"/>
        <v/>
      </c>
      <c r="E908" s="1" t="str">
        <f t="shared" si="326"/>
        <v/>
      </c>
      <c r="F908" s="32" t="str">
        <f t="shared" si="327"/>
        <v/>
      </c>
      <c r="G908" s="1" t="str">
        <f t="shared" si="328"/>
        <v/>
      </c>
      <c r="H908" s="1" t="str">
        <f t="shared" si="329"/>
        <v/>
      </c>
      <c r="I908" s="1" t="str">
        <f t="shared" si="330"/>
        <v/>
      </c>
      <c r="J908" s="1" t="str">
        <f t="shared" si="331"/>
        <v/>
      </c>
      <c r="K908" s="1" t="str">
        <f t="shared" si="332"/>
        <v/>
      </c>
      <c r="L908" s="1" t="str">
        <f ca="1">IF(COUNTBLANK($AO908),IF(COUNTBLANK($D908),"",OFFSET(ChannelSetup!$E$6,0,$D908-1)),$AO908)</f>
        <v/>
      </c>
      <c r="M908" s="1" t="str">
        <f ca="1">IF(COUNTBLANK($AP908),IF(COUNTBLANK($D908),"",OFFSET(ChannelSetup!$E$7,0,$D908-1)),$AP908)</f>
        <v/>
      </c>
      <c r="N908" s="1" t="str">
        <f ca="1">IF(COUNTBLANK($D908),"",IF(COUNTBLANK($AI908),OFFSET(ChannelSetup!$E$4,0,$D908-1),$AI908))</f>
        <v/>
      </c>
      <c r="O908" s="1" t="str">
        <f t="shared" si="333"/>
        <v/>
      </c>
      <c r="Q908" s="32">
        <f t="shared" si="336"/>
        <v>6</v>
      </c>
      <c r="R908" s="32">
        <f t="shared" si="337"/>
        <v>4</v>
      </c>
      <c r="S908" s="32">
        <f t="shared" si="338"/>
        <v>4</v>
      </c>
      <c r="T908" s="32">
        <f t="shared" si="339"/>
        <v>2</v>
      </c>
      <c r="U908" s="32">
        <f t="shared" si="340"/>
        <v>2</v>
      </c>
      <c r="V908" s="32">
        <f t="shared" si="341"/>
        <v>2</v>
      </c>
      <c r="W908" s="32">
        <f t="shared" si="342"/>
        <v>2</v>
      </c>
      <c r="X908" s="32">
        <f t="shared" si="343"/>
        <v>2</v>
      </c>
      <c r="Y908" s="32">
        <f t="shared" si="344"/>
        <v>2</v>
      </c>
      <c r="Z908" s="32">
        <f t="shared" si="345"/>
        <v>2</v>
      </c>
      <c r="AA908" s="32">
        <f t="shared" si="346"/>
        <v>2</v>
      </c>
      <c r="AB908" s="32">
        <f t="shared" si="347"/>
        <v>2</v>
      </c>
      <c r="AD908" s="64"/>
      <c r="AE908" s="51"/>
      <c r="AF908" s="51"/>
      <c r="AG908" s="61"/>
      <c r="AH908" s="62"/>
      <c r="AI908" s="61"/>
      <c r="AJ908" s="62"/>
      <c r="AK908" s="61"/>
      <c r="AL908" s="62"/>
      <c r="AM908" s="60"/>
      <c r="AN908" s="60"/>
      <c r="AO908" s="60"/>
      <c r="AP908" s="60"/>
      <c r="AQ908" s="51"/>
      <c r="AR908" s="88">
        <f t="shared" ref="AR908" si="349">S906</f>
        <v>4</v>
      </c>
      <c r="AT908" s="39" t="str">
        <f t="shared" si="307"/>
        <v/>
      </c>
      <c r="AU908" s="49" t="str">
        <f t="shared" si="313"/>
        <v/>
      </c>
      <c r="AV908" s="41">
        <f t="shared" ca="1" si="320"/>
        <v>256</v>
      </c>
      <c r="AW908" s="40">
        <f t="shared" ca="1" si="314"/>
        <v>1</v>
      </c>
      <c r="AX908" s="41">
        <f t="shared" ca="1" si="308"/>
        <v>0</v>
      </c>
      <c r="AY908" s="41">
        <f t="shared" ca="1" si="309"/>
        <v>0</v>
      </c>
      <c r="AZ908" s="42">
        <f t="shared" ca="1" si="310"/>
        <v>1</v>
      </c>
      <c r="BA908" s="47" t="str">
        <f t="shared" si="311"/>
        <v/>
      </c>
      <c r="BB908" s="47" t="e">
        <f t="shared" si="312"/>
        <v>#VALUE!</v>
      </c>
      <c r="BC908" s="47">
        <f t="shared" si="321"/>
        <v>0</v>
      </c>
      <c r="BD908" s="47">
        <f t="shared" si="322"/>
        <v>0</v>
      </c>
      <c r="BE908" s="47" t="e">
        <f t="shared" si="323"/>
        <v>#VALUE!</v>
      </c>
      <c r="BF908" s="47" t="e">
        <f t="shared" si="324"/>
        <v>#VALUE!</v>
      </c>
      <c r="BG908" s="47" t="e">
        <f t="shared" si="325"/>
        <v>#VALUE!</v>
      </c>
      <c r="BH908" s="47" t="e">
        <f>MATCH($BA908,NoteCommaRef!$B$4:$B$10,0)</f>
        <v>#N/A</v>
      </c>
      <c r="BI908" s="47">
        <f>MATCH($BK908,NoteCommaRef!$H$4:$H$1000,0)</f>
        <v>11</v>
      </c>
      <c r="BJ908" s="47">
        <f>MATCH($BL908,NoteCommaRef!$H$4:$H$1000,0)</f>
        <v>11</v>
      </c>
      <c r="BK908" s="47">
        <f t="shared" si="315"/>
        <v>1</v>
      </c>
      <c r="BL908" s="47">
        <f t="shared" si="316"/>
        <v>1</v>
      </c>
      <c r="BM908" s="48">
        <f ca="1">IF(ISNA($BH908),1,OFFSET(NoteCommaRef!$E$3,$BH908,0))</f>
        <v>1</v>
      </c>
      <c r="BN908" s="48">
        <f t="shared" si="317"/>
        <v>1</v>
      </c>
      <c r="BO908" s="48">
        <f t="shared" si="318"/>
        <v>1</v>
      </c>
      <c r="BP908" s="48">
        <f t="shared" si="319"/>
        <v>1</v>
      </c>
      <c r="BQ908" s="48">
        <f ca="1">IF(ISNA($BI908),1,OFFSET(NoteCommaRef!$K$3,$BI908,0))</f>
        <v>1</v>
      </c>
      <c r="BR908" s="48">
        <f ca="1">IF(ISNA($BJ908),1,OFFSET(NoteCommaRef!$K$3,$BJ908,0))</f>
        <v>1</v>
      </c>
    </row>
    <row r="909" spans="3:70" x14ac:dyDescent="0.2">
      <c r="C909" s="1" t="str">
        <f t="shared" si="334"/>
        <v/>
      </c>
      <c r="D909" s="1" t="str">
        <f t="shared" si="335"/>
        <v/>
      </c>
      <c r="E909" s="1" t="str">
        <f t="shared" si="326"/>
        <v/>
      </c>
      <c r="F909" s="32" t="str">
        <f t="shared" si="327"/>
        <v/>
      </c>
      <c r="G909" s="1" t="str">
        <f t="shared" si="328"/>
        <v/>
      </c>
      <c r="H909" s="1" t="str">
        <f t="shared" si="329"/>
        <v/>
      </c>
      <c r="I909" s="1" t="str">
        <f t="shared" si="330"/>
        <v/>
      </c>
      <c r="J909" s="1" t="str">
        <f t="shared" si="331"/>
        <v/>
      </c>
      <c r="K909" s="1" t="str">
        <f t="shared" si="332"/>
        <v/>
      </c>
      <c r="L909" s="1" t="str">
        <f ca="1">IF(COUNTBLANK($AO909),IF(COUNTBLANK($D909),"",OFFSET(ChannelSetup!$E$6,0,$D909-1)),$AO909)</f>
        <v/>
      </c>
      <c r="M909" s="1" t="str">
        <f ca="1">IF(COUNTBLANK($AP909),IF(COUNTBLANK($D909),"",OFFSET(ChannelSetup!$E$7,0,$D909-1)),$AP909)</f>
        <v/>
      </c>
      <c r="N909" s="1" t="str">
        <f ca="1">IF(COUNTBLANK($D909),"",IF(COUNTBLANK($AI909),OFFSET(ChannelSetup!$E$4,0,$D909-1),$AI909))</f>
        <v/>
      </c>
      <c r="O909" s="1" t="str">
        <f t="shared" si="333"/>
        <v/>
      </c>
      <c r="Q909" s="32">
        <f t="shared" si="336"/>
        <v>6</v>
      </c>
      <c r="R909" s="32">
        <f t="shared" si="337"/>
        <v>4</v>
      </c>
      <c r="S909" s="32">
        <f t="shared" si="338"/>
        <v>4</v>
      </c>
      <c r="T909" s="32">
        <f t="shared" si="339"/>
        <v>2</v>
      </c>
      <c r="U909" s="32">
        <f t="shared" si="340"/>
        <v>2</v>
      </c>
      <c r="V909" s="32">
        <f t="shared" si="341"/>
        <v>2</v>
      </c>
      <c r="W909" s="32">
        <f t="shared" si="342"/>
        <v>2</v>
      </c>
      <c r="X909" s="32">
        <f t="shared" si="343"/>
        <v>2</v>
      </c>
      <c r="Y909" s="32">
        <f t="shared" si="344"/>
        <v>2</v>
      </c>
      <c r="Z909" s="32">
        <f t="shared" si="345"/>
        <v>2</v>
      </c>
      <c r="AA909" s="32">
        <f t="shared" si="346"/>
        <v>2</v>
      </c>
      <c r="AB909" s="32">
        <f t="shared" si="347"/>
        <v>2</v>
      </c>
      <c r="AD909" s="64"/>
      <c r="AE909" s="51"/>
      <c r="AF909" s="51"/>
      <c r="AG909" s="61"/>
      <c r="AH909" s="62"/>
      <c r="AI909" s="61"/>
      <c r="AJ909" s="62"/>
      <c r="AK909" s="61"/>
      <c r="AL909" s="62"/>
      <c r="AM909" s="60"/>
      <c r="AN909" s="60"/>
      <c r="AO909" s="60"/>
      <c r="AP909" s="60"/>
      <c r="AQ909" s="51"/>
      <c r="AT909" s="39" t="str">
        <f t="shared" si="307"/>
        <v/>
      </c>
      <c r="AU909" s="49" t="str">
        <f t="shared" si="313"/>
        <v/>
      </c>
      <c r="AV909" s="41">
        <f t="shared" ca="1" si="320"/>
        <v>256</v>
      </c>
      <c r="AW909" s="40">
        <f t="shared" ca="1" si="314"/>
        <v>1</v>
      </c>
      <c r="AX909" s="41">
        <f t="shared" ca="1" si="308"/>
        <v>0</v>
      </c>
      <c r="AY909" s="41">
        <f t="shared" ca="1" si="309"/>
        <v>0</v>
      </c>
      <c r="AZ909" s="42">
        <f t="shared" ca="1" si="310"/>
        <v>1</v>
      </c>
      <c r="BA909" s="47" t="str">
        <f t="shared" si="311"/>
        <v/>
      </c>
      <c r="BB909" s="47" t="e">
        <f t="shared" si="312"/>
        <v>#VALUE!</v>
      </c>
      <c r="BC909" s="47">
        <f t="shared" si="321"/>
        <v>0</v>
      </c>
      <c r="BD909" s="47">
        <f t="shared" si="322"/>
        <v>0</v>
      </c>
      <c r="BE909" s="47" t="e">
        <f t="shared" si="323"/>
        <v>#VALUE!</v>
      </c>
      <c r="BF909" s="47" t="e">
        <f t="shared" si="324"/>
        <v>#VALUE!</v>
      </c>
      <c r="BG909" s="47" t="e">
        <f t="shared" si="325"/>
        <v>#VALUE!</v>
      </c>
      <c r="BH909" s="47" t="e">
        <f>MATCH($BA909,NoteCommaRef!$B$4:$B$10,0)</f>
        <v>#N/A</v>
      </c>
      <c r="BI909" s="47">
        <f>MATCH($BK909,NoteCommaRef!$H$4:$H$1000,0)</f>
        <v>11</v>
      </c>
      <c r="BJ909" s="47">
        <f>MATCH($BL909,NoteCommaRef!$H$4:$H$1000,0)</f>
        <v>11</v>
      </c>
      <c r="BK909" s="47">
        <f t="shared" si="315"/>
        <v>1</v>
      </c>
      <c r="BL909" s="47">
        <f t="shared" si="316"/>
        <v>1</v>
      </c>
      <c r="BM909" s="48">
        <f ca="1">IF(ISNA($BH909),1,OFFSET(NoteCommaRef!$E$3,$BH909,0))</f>
        <v>1</v>
      </c>
      <c r="BN909" s="48">
        <f t="shared" si="317"/>
        <v>1</v>
      </c>
      <c r="BO909" s="48">
        <f t="shared" si="318"/>
        <v>1</v>
      </c>
      <c r="BP909" s="48">
        <f t="shared" si="319"/>
        <v>1</v>
      </c>
      <c r="BQ909" s="48">
        <f ca="1">IF(ISNA($BI909),1,OFFSET(NoteCommaRef!$K$3,$BI909,0))</f>
        <v>1</v>
      </c>
      <c r="BR909" s="48">
        <f ca="1">IF(ISNA($BJ909),1,OFFSET(NoteCommaRef!$K$3,$BJ909,0))</f>
        <v>1</v>
      </c>
    </row>
    <row r="910" spans="3:70" x14ac:dyDescent="0.2">
      <c r="C910" s="1" t="str">
        <f t="shared" si="334"/>
        <v/>
      </c>
      <c r="D910" s="1" t="str">
        <f t="shared" si="335"/>
        <v/>
      </c>
      <c r="E910" s="1" t="str">
        <f t="shared" si="326"/>
        <v/>
      </c>
      <c r="F910" s="32" t="str">
        <f t="shared" si="327"/>
        <v/>
      </c>
      <c r="G910" s="1" t="str">
        <f t="shared" si="328"/>
        <v/>
      </c>
      <c r="H910" s="1" t="str">
        <f t="shared" si="329"/>
        <v/>
      </c>
      <c r="I910" s="1" t="str">
        <f t="shared" si="330"/>
        <v/>
      </c>
      <c r="J910" s="1" t="str">
        <f t="shared" si="331"/>
        <v/>
      </c>
      <c r="K910" s="1" t="str">
        <f t="shared" si="332"/>
        <v/>
      </c>
      <c r="L910" s="1" t="str">
        <f ca="1">IF(COUNTBLANK($AO910),IF(COUNTBLANK($D910),"",OFFSET(ChannelSetup!$E$6,0,$D910-1)),$AO910)</f>
        <v/>
      </c>
      <c r="M910" s="1" t="str">
        <f ca="1">IF(COUNTBLANK($AP910),IF(COUNTBLANK($D910),"",OFFSET(ChannelSetup!$E$7,0,$D910-1)),$AP910)</f>
        <v/>
      </c>
      <c r="N910" s="1" t="str">
        <f ca="1">IF(COUNTBLANK($D910),"",IF(COUNTBLANK($AI910),OFFSET(ChannelSetup!$E$4,0,$D910-1),$AI910))</f>
        <v/>
      </c>
      <c r="O910" s="1" t="str">
        <f t="shared" si="333"/>
        <v/>
      </c>
      <c r="Q910" s="32">
        <f t="shared" si="336"/>
        <v>6</v>
      </c>
      <c r="R910" s="32">
        <f t="shared" si="337"/>
        <v>4</v>
      </c>
      <c r="S910" s="32">
        <f t="shared" si="338"/>
        <v>4</v>
      </c>
      <c r="T910" s="32">
        <f t="shared" si="339"/>
        <v>2</v>
      </c>
      <c r="U910" s="32">
        <f t="shared" si="340"/>
        <v>2</v>
      </c>
      <c r="V910" s="32">
        <f t="shared" si="341"/>
        <v>2</v>
      </c>
      <c r="W910" s="32">
        <f t="shared" si="342"/>
        <v>2</v>
      </c>
      <c r="X910" s="32">
        <f t="shared" si="343"/>
        <v>2</v>
      </c>
      <c r="Y910" s="32">
        <f t="shared" si="344"/>
        <v>2</v>
      </c>
      <c r="Z910" s="32">
        <f t="shared" si="345"/>
        <v>2</v>
      </c>
      <c r="AA910" s="32">
        <f t="shared" si="346"/>
        <v>2</v>
      </c>
      <c r="AB910" s="32">
        <f t="shared" si="347"/>
        <v>2</v>
      </c>
      <c r="AD910" s="64"/>
      <c r="AE910" s="51"/>
      <c r="AF910" s="51"/>
      <c r="AG910" s="61"/>
      <c r="AH910" s="62"/>
      <c r="AI910" s="61"/>
      <c r="AJ910" s="62"/>
      <c r="AK910" s="61"/>
      <c r="AL910" s="62"/>
      <c r="AM910" s="60"/>
      <c r="AN910" s="60"/>
      <c r="AO910" s="60"/>
      <c r="AP910" s="60"/>
      <c r="AQ910" s="51"/>
      <c r="AR910" s="95" t="str">
        <f t="shared" ref="AR910" si="350">IF(COUNTBLANK(AG910),"",IF(AG910="x","",60*AV910/AV$605))</f>
        <v/>
      </c>
      <c r="AT910" s="39" t="str">
        <f t="shared" si="307"/>
        <v/>
      </c>
      <c r="AU910" s="49" t="str">
        <f t="shared" si="313"/>
        <v/>
      </c>
      <c r="AV910" s="41">
        <f t="shared" ca="1" si="320"/>
        <v>256</v>
      </c>
      <c r="AW910" s="40">
        <f t="shared" ca="1" si="314"/>
        <v>1</v>
      </c>
      <c r="AX910" s="41">
        <f t="shared" ca="1" si="308"/>
        <v>0</v>
      </c>
      <c r="AY910" s="41">
        <f t="shared" ca="1" si="309"/>
        <v>0</v>
      </c>
      <c r="AZ910" s="42">
        <f t="shared" ca="1" si="310"/>
        <v>1</v>
      </c>
      <c r="BA910" s="47" t="str">
        <f t="shared" si="311"/>
        <v/>
      </c>
      <c r="BB910" s="47" t="e">
        <f t="shared" si="312"/>
        <v>#VALUE!</v>
      </c>
      <c r="BC910" s="47">
        <f t="shared" si="321"/>
        <v>0</v>
      </c>
      <c r="BD910" s="47">
        <f t="shared" si="322"/>
        <v>0</v>
      </c>
      <c r="BE910" s="47" t="e">
        <f t="shared" si="323"/>
        <v>#VALUE!</v>
      </c>
      <c r="BF910" s="47" t="e">
        <f t="shared" si="324"/>
        <v>#VALUE!</v>
      </c>
      <c r="BG910" s="47" t="e">
        <f t="shared" si="325"/>
        <v>#VALUE!</v>
      </c>
      <c r="BH910" s="47" t="e">
        <f>MATCH($BA910,NoteCommaRef!$B$4:$B$10,0)</f>
        <v>#N/A</v>
      </c>
      <c r="BI910" s="47">
        <f>MATCH($BK910,NoteCommaRef!$H$4:$H$1000,0)</f>
        <v>11</v>
      </c>
      <c r="BJ910" s="47">
        <f>MATCH($BL910,NoteCommaRef!$H$4:$H$1000,0)</f>
        <v>11</v>
      </c>
      <c r="BK910" s="47">
        <f t="shared" si="315"/>
        <v>1</v>
      </c>
      <c r="BL910" s="47">
        <f t="shared" si="316"/>
        <v>1</v>
      </c>
      <c r="BM910" s="48">
        <f ca="1">IF(ISNA($BH910),1,OFFSET(NoteCommaRef!$E$3,$BH910,0))</f>
        <v>1</v>
      </c>
      <c r="BN910" s="48">
        <f t="shared" si="317"/>
        <v>1</v>
      </c>
      <c r="BO910" s="48">
        <f t="shared" si="318"/>
        <v>1</v>
      </c>
      <c r="BP910" s="48">
        <f t="shared" si="319"/>
        <v>1</v>
      </c>
      <c r="BQ910" s="48">
        <f ca="1">IF(ISNA($BI910),1,OFFSET(NoteCommaRef!$K$3,$BI910,0))</f>
        <v>1</v>
      </c>
      <c r="BR910" s="48">
        <f ca="1">IF(ISNA($BJ910),1,OFFSET(NoteCommaRef!$K$3,$BJ910,0))</f>
        <v>1</v>
      </c>
    </row>
    <row r="911" spans="3:70" x14ac:dyDescent="0.2">
      <c r="C911" s="1" t="str">
        <f t="shared" si="334"/>
        <v/>
      </c>
      <c r="D911" s="1" t="str">
        <f t="shared" si="335"/>
        <v/>
      </c>
      <c r="E911" s="1" t="str">
        <f t="shared" si="326"/>
        <v/>
      </c>
      <c r="F911" s="32" t="str">
        <f t="shared" si="327"/>
        <v/>
      </c>
      <c r="G911" s="1" t="str">
        <f t="shared" si="328"/>
        <v/>
      </c>
      <c r="H911" s="1" t="str">
        <f t="shared" si="329"/>
        <v/>
      </c>
      <c r="I911" s="1" t="str">
        <f t="shared" si="330"/>
        <v/>
      </c>
      <c r="J911" s="1" t="str">
        <f t="shared" si="331"/>
        <v/>
      </c>
      <c r="K911" s="1" t="str">
        <f t="shared" si="332"/>
        <v/>
      </c>
      <c r="L911" s="1" t="str">
        <f ca="1">IF(COUNTBLANK($AO911),IF(COUNTBLANK($D911),"",OFFSET(ChannelSetup!$E$6,0,$D911-1)),$AO911)</f>
        <v/>
      </c>
      <c r="M911" s="1" t="str">
        <f ca="1">IF(COUNTBLANK($AP911),IF(COUNTBLANK($D911),"",OFFSET(ChannelSetup!$E$7,0,$D911-1)),$AP911)</f>
        <v/>
      </c>
      <c r="N911" s="1" t="str">
        <f ca="1">IF(COUNTBLANK($D911),"",IF(COUNTBLANK($AI911),OFFSET(ChannelSetup!$E$4,0,$D911-1),$AI911))</f>
        <v/>
      </c>
      <c r="O911" s="1" t="str">
        <f t="shared" si="333"/>
        <v/>
      </c>
      <c r="Q911" s="32">
        <f t="shared" si="336"/>
        <v>6</v>
      </c>
      <c r="R911" s="32">
        <f t="shared" si="337"/>
        <v>4</v>
      </c>
      <c r="S911" s="32">
        <f t="shared" si="338"/>
        <v>4</v>
      </c>
      <c r="T911" s="32">
        <f t="shared" si="339"/>
        <v>2</v>
      </c>
      <c r="U911" s="32">
        <f t="shared" si="340"/>
        <v>2</v>
      </c>
      <c r="V911" s="32">
        <f t="shared" si="341"/>
        <v>2</v>
      </c>
      <c r="W911" s="32">
        <f t="shared" si="342"/>
        <v>2</v>
      </c>
      <c r="X911" s="32">
        <f t="shared" si="343"/>
        <v>2</v>
      </c>
      <c r="Y911" s="32">
        <f t="shared" si="344"/>
        <v>2</v>
      </c>
      <c r="Z911" s="32">
        <f t="shared" si="345"/>
        <v>2</v>
      </c>
      <c r="AA911" s="32">
        <f t="shared" si="346"/>
        <v>2</v>
      </c>
      <c r="AB911" s="32">
        <f t="shared" si="347"/>
        <v>2</v>
      </c>
      <c r="AD911" s="64"/>
      <c r="AE911" s="51"/>
      <c r="AF911" s="51"/>
      <c r="AG911" s="61"/>
      <c r="AH911" s="62"/>
      <c r="AI911" s="61"/>
      <c r="AJ911" s="62"/>
      <c r="AK911" s="61"/>
      <c r="AL911" s="62"/>
      <c r="AM911" s="60"/>
      <c r="AN911" s="60"/>
      <c r="AO911" s="60"/>
      <c r="AP911" s="60"/>
      <c r="AQ911" s="51"/>
      <c r="AT911" s="39" t="str">
        <f t="shared" si="307"/>
        <v/>
      </c>
      <c r="AU911" s="49" t="str">
        <f t="shared" si="313"/>
        <v/>
      </c>
      <c r="AV911" s="41">
        <f t="shared" ca="1" si="320"/>
        <v>256</v>
      </c>
      <c r="AW911" s="40">
        <f t="shared" ca="1" si="314"/>
        <v>1</v>
      </c>
      <c r="AX911" s="41">
        <f t="shared" ca="1" si="308"/>
        <v>0</v>
      </c>
      <c r="AY911" s="41">
        <f t="shared" ca="1" si="309"/>
        <v>0</v>
      </c>
      <c r="AZ911" s="42">
        <f t="shared" ca="1" si="310"/>
        <v>1</v>
      </c>
      <c r="BA911" s="47" t="str">
        <f t="shared" si="311"/>
        <v/>
      </c>
      <c r="BB911" s="47" t="e">
        <f t="shared" si="312"/>
        <v>#VALUE!</v>
      </c>
      <c r="BC911" s="47">
        <f t="shared" si="321"/>
        <v>0</v>
      </c>
      <c r="BD911" s="47">
        <f t="shared" si="322"/>
        <v>0</v>
      </c>
      <c r="BE911" s="47" t="e">
        <f t="shared" si="323"/>
        <v>#VALUE!</v>
      </c>
      <c r="BF911" s="47" t="e">
        <f t="shared" si="324"/>
        <v>#VALUE!</v>
      </c>
      <c r="BG911" s="47" t="e">
        <f t="shared" si="325"/>
        <v>#VALUE!</v>
      </c>
      <c r="BH911" s="47" t="e">
        <f>MATCH($BA911,NoteCommaRef!$B$4:$B$10,0)</f>
        <v>#N/A</v>
      </c>
      <c r="BI911" s="47">
        <f>MATCH($BK911,NoteCommaRef!$H$4:$H$1000,0)</f>
        <v>11</v>
      </c>
      <c r="BJ911" s="47">
        <f>MATCH($BL911,NoteCommaRef!$H$4:$H$1000,0)</f>
        <v>11</v>
      </c>
      <c r="BK911" s="47">
        <f t="shared" si="315"/>
        <v>1</v>
      </c>
      <c r="BL911" s="47">
        <f t="shared" si="316"/>
        <v>1</v>
      </c>
      <c r="BM911" s="48">
        <f ca="1">IF(ISNA($BH911),1,OFFSET(NoteCommaRef!$E$3,$BH911,0))</f>
        <v>1</v>
      </c>
      <c r="BN911" s="48">
        <f t="shared" si="317"/>
        <v>1</v>
      </c>
      <c r="BO911" s="48">
        <f t="shared" si="318"/>
        <v>1</v>
      </c>
      <c r="BP911" s="48">
        <f t="shared" si="319"/>
        <v>1</v>
      </c>
      <c r="BQ911" s="48">
        <f ca="1">IF(ISNA($BI911),1,OFFSET(NoteCommaRef!$K$3,$BI911,0))</f>
        <v>1</v>
      </c>
      <c r="BR911" s="48">
        <f ca="1">IF(ISNA($BJ911),1,OFFSET(NoteCommaRef!$K$3,$BJ911,0))</f>
        <v>1</v>
      </c>
    </row>
    <row r="912" spans="3:70" x14ac:dyDescent="0.2">
      <c r="C912" s="1" t="str">
        <f t="shared" si="334"/>
        <v/>
      </c>
      <c r="D912" s="1" t="str">
        <f t="shared" si="335"/>
        <v/>
      </c>
      <c r="E912" s="1" t="str">
        <f t="shared" si="326"/>
        <v/>
      </c>
      <c r="F912" s="32" t="str">
        <f t="shared" si="327"/>
        <v/>
      </c>
      <c r="G912" s="1" t="str">
        <f t="shared" si="328"/>
        <v/>
      </c>
      <c r="H912" s="1" t="str">
        <f t="shared" si="329"/>
        <v/>
      </c>
      <c r="I912" s="1" t="str">
        <f t="shared" si="330"/>
        <v/>
      </c>
      <c r="J912" s="1" t="str">
        <f t="shared" si="331"/>
        <v/>
      </c>
      <c r="K912" s="1" t="str">
        <f t="shared" si="332"/>
        <v/>
      </c>
      <c r="L912" s="1" t="str">
        <f ca="1">IF(COUNTBLANK($AO912),IF(COUNTBLANK($D912),"",OFFSET(ChannelSetup!$E$6,0,$D912-1)),$AO912)</f>
        <v/>
      </c>
      <c r="M912" s="1" t="str">
        <f ca="1">IF(COUNTBLANK($AP912),IF(COUNTBLANK($D912),"",OFFSET(ChannelSetup!$E$7,0,$D912-1)),$AP912)</f>
        <v/>
      </c>
      <c r="N912" s="1" t="str">
        <f ca="1">IF(COUNTBLANK($D912),"",IF(COUNTBLANK($AI912),OFFSET(ChannelSetup!$E$4,0,$D912-1),$AI912))</f>
        <v/>
      </c>
      <c r="O912" s="1" t="str">
        <f t="shared" si="333"/>
        <v/>
      </c>
      <c r="Q912" s="32">
        <f t="shared" si="336"/>
        <v>6</v>
      </c>
      <c r="R912" s="32">
        <f t="shared" si="337"/>
        <v>4</v>
      </c>
      <c r="S912" s="32">
        <f t="shared" si="338"/>
        <v>4</v>
      </c>
      <c r="T912" s="32">
        <f t="shared" si="339"/>
        <v>2</v>
      </c>
      <c r="U912" s="32">
        <f t="shared" si="340"/>
        <v>2</v>
      </c>
      <c r="V912" s="32">
        <f t="shared" si="341"/>
        <v>2</v>
      </c>
      <c r="W912" s="32">
        <f t="shared" si="342"/>
        <v>2</v>
      </c>
      <c r="X912" s="32">
        <f t="shared" si="343"/>
        <v>2</v>
      </c>
      <c r="Y912" s="32">
        <f t="shared" si="344"/>
        <v>2</v>
      </c>
      <c r="Z912" s="32">
        <f t="shared" si="345"/>
        <v>2</v>
      </c>
      <c r="AA912" s="32">
        <f t="shared" si="346"/>
        <v>2</v>
      </c>
      <c r="AB912" s="32">
        <f t="shared" si="347"/>
        <v>2</v>
      </c>
      <c r="AD912" s="64"/>
      <c r="AE912" s="51"/>
      <c r="AF912" s="51"/>
      <c r="AG912" s="61"/>
      <c r="AH912" s="62"/>
      <c r="AI912" s="61"/>
      <c r="AJ912" s="62"/>
      <c r="AK912" s="61"/>
      <c r="AL912" s="62"/>
      <c r="AM912" s="60"/>
      <c r="AN912" s="60"/>
      <c r="AO912" s="60"/>
      <c r="AP912" s="60"/>
      <c r="AQ912" s="51"/>
      <c r="AT912" s="39" t="str">
        <f t="shared" si="307"/>
        <v/>
      </c>
      <c r="AU912" s="49" t="str">
        <f t="shared" si="313"/>
        <v/>
      </c>
      <c r="AV912" s="41">
        <f t="shared" ca="1" si="320"/>
        <v>256</v>
      </c>
      <c r="AW912" s="40">
        <f t="shared" ca="1" si="314"/>
        <v>1</v>
      </c>
      <c r="AX912" s="41">
        <f t="shared" ca="1" si="308"/>
        <v>0</v>
      </c>
      <c r="AY912" s="41">
        <f t="shared" ca="1" si="309"/>
        <v>0</v>
      </c>
      <c r="AZ912" s="42">
        <f t="shared" ca="1" si="310"/>
        <v>1</v>
      </c>
      <c r="BA912" s="47" t="str">
        <f t="shared" si="311"/>
        <v/>
      </c>
      <c r="BB912" s="47" t="e">
        <f t="shared" si="312"/>
        <v>#VALUE!</v>
      </c>
      <c r="BC912" s="47">
        <f t="shared" si="321"/>
        <v>0</v>
      </c>
      <c r="BD912" s="47">
        <f t="shared" si="322"/>
        <v>0</v>
      </c>
      <c r="BE912" s="47" t="e">
        <f t="shared" si="323"/>
        <v>#VALUE!</v>
      </c>
      <c r="BF912" s="47" t="e">
        <f t="shared" si="324"/>
        <v>#VALUE!</v>
      </c>
      <c r="BG912" s="47" t="e">
        <f t="shared" si="325"/>
        <v>#VALUE!</v>
      </c>
      <c r="BH912" s="47" t="e">
        <f>MATCH($BA912,NoteCommaRef!$B$4:$B$10,0)</f>
        <v>#N/A</v>
      </c>
      <c r="BI912" s="47">
        <f>MATCH($BK912,NoteCommaRef!$H$4:$H$1000,0)</f>
        <v>11</v>
      </c>
      <c r="BJ912" s="47">
        <f>MATCH($BL912,NoteCommaRef!$H$4:$H$1000,0)</f>
        <v>11</v>
      </c>
      <c r="BK912" s="47">
        <f t="shared" si="315"/>
        <v>1</v>
      </c>
      <c r="BL912" s="47">
        <f t="shared" si="316"/>
        <v>1</v>
      </c>
      <c r="BM912" s="48">
        <f ca="1">IF(ISNA($BH912),1,OFFSET(NoteCommaRef!$E$3,$BH912,0))</f>
        <v>1</v>
      </c>
      <c r="BN912" s="48">
        <f t="shared" si="317"/>
        <v>1</v>
      </c>
      <c r="BO912" s="48">
        <f t="shared" si="318"/>
        <v>1</v>
      </c>
      <c r="BP912" s="48">
        <f t="shared" si="319"/>
        <v>1</v>
      </c>
      <c r="BQ912" s="48">
        <f ca="1">IF(ISNA($BI912),1,OFFSET(NoteCommaRef!$K$3,$BI912,0))</f>
        <v>1</v>
      </c>
      <c r="BR912" s="48">
        <f ca="1">IF(ISNA($BJ912),1,OFFSET(NoteCommaRef!$K$3,$BJ912,0))</f>
        <v>1</v>
      </c>
    </row>
    <row r="913" spans="3:70" x14ac:dyDescent="0.2">
      <c r="C913" s="1" t="str">
        <f t="shared" si="334"/>
        <v/>
      </c>
      <c r="D913" s="1" t="str">
        <f t="shared" si="335"/>
        <v/>
      </c>
      <c r="E913" s="1" t="str">
        <f t="shared" si="326"/>
        <v/>
      </c>
      <c r="F913" s="32" t="str">
        <f t="shared" si="327"/>
        <v/>
      </c>
      <c r="G913" s="1" t="str">
        <f t="shared" si="328"/>
        <v/>
      </c>
      <c r="H913" s="1" t="str">
        <f t="shared" si="329"/>
        <v/>
      </c>
      <c r="I913" s="1" t="str">
        <f t="shared" si="330"/>
        <v/>
      </c>
      <c r="J913" s="1" t="str">
        <f t="shared" si="331"/>
        <v/>
      </c>
      <c r="K913" s="1" t="str">
        <f t="shared" si="332"/>
        <v/>
      </c>
      <c r="L913" s="1" t="str">
        <f ca="1">IF(COUNTBLANK($AO913),IF(COUNTBLANK($D913),"",OFFSET(ChannelSetup!$E$6,0,$D913-1)),$AO913)</f>
        <v/>
      </c>
      <c r="M913" s="1" t="str">
        <f ca="1">IF(COUNTBLANK($AP913),IF(COUNTBLANK($D913),"",OFFSET(ChannelSetup!$E$7,0,$D913-1)),$AP913)</f>
        <v/>
      </c>
      <c r="N913" s="1" t="str">
        <f ca="1">IF(COUNTBLANK($D913),"",IF(COUNTBLANK($AI913),OFFSET(ChannelSetup!$E$4,0,$D913-1),$AI913))</f>
        <v/>
      </c>
      <c r="O913" s="1" t="str">
        <f t="shared" si="333"/>
        <v/>
      </c>
      <c r="Q913" s="32">
        <f t="shared" si="336"/>
        <v>6</v>
      </c>
      <c r="R913" s="32">
        <f t="shared" si="337"/>
        <v>4</v>
      </c>
      <c r="S913" s="32">
        <f t="shared" si="338"/>
        <v>4</v>
      </c>
      <c r="T913" s="32">
        <f t="shared" si="339"/>
        <v>2</v>
      </c>
      <c r="U913" s="32">
        <f t="shared" si="340"/>
        <v>2</v>
      </c>
      <c r="V913" s="32">
        <f t="shared" si="341"/>
        <v>2</v>
      </c>
      <c r="W913" s="32">
        <f t="shared" si="342"/>
        <v>2</v>
      </c>
      <c r="X913" s="32">
        <f t="shared" si="343"/>
        <v>2</v>
      </c>
      <c r="Y913" s="32">
        <f t="shared" si="344"/>
        <v>2</v>
      </c>
      <c r="Z913" s="32">
        <f t="shared" si="345"/>
        <v>2</v>
      </c>
      <c r="AA913" s="32">
        <f t="shared" si="346"/>
        <v>2</v>
      </c>
      <c r="AB913" s="32">
        <f t="shared" si="347"/>
        <v>2</v>
      </c>
      <c r="AD913" s="64"/>
      <c r="AE913" s="51"/>
      <c r="AF913" s="51"/>
      <c r="AG913" s="61"/>
      <c r="AH913" s="62"/>
      <c r="AI913" s="61"/>
      <c r="AJ913" s="62"/>
      <c r="AK913" s="61"/>
      <c r="AL913" s="62"/>
      <c r="AM913" s="60"/>
      <c r="AN913" s="60"/>
      <c r="AO913" s="60"/>
      <c r="AP913" s="60"/>
      <c r="AQ913" s="51"/>
      <c r="AT913" s="39" t="str">
        <f t="shared" ref="AT913:AT976" si="351">IF(OR(ISNA(BI913),ISNA(BJ913)),"ERR","")</f>
        <v/>
      </c>
      <c r="AU913" s="49" t="str">
        <f t="shared" si="313"/>
        <v/>
      </c>
      <c r="AV913" s="41">
        <f t="shared" ca="1" si="320"/>
        <v>256</v>
      </c>
      <c r="AW913" s="40">
        <f t="shared" ca="1" si="314"/>
        <v>1</v>
      </c>
      <c r="AX913" s="41">
        <f t="shared" ref="AX913:AX976" ca="1" si="352">1200*LOG(AW913,2)</f>
        <v>0</v>
      </c>
      <c r="AY913" s="41">
        <f t="shared" ref="AY913:AY976" ca="1" si="353">MOD(AX913,1200)</f>
        <v>0</v>
      </c>
      <c r="AZ913" s="42">
        <f t="shared" ref="AZ913:AZ976" ca="1" si="354">AW913</f>
        <v>1</v>
      </c>
      <c r="BA913" s="47" t="str">
        <f t="shared" ref="BA913:BA976" si="355">LEFT(AU913,1)</f>
        <v/>
      </c>
      <c r="BB913" s="47" t="e">
        <f t="shared" ref="BB913:BB976" si="356">RIGHT(AU913,1)-4</f>
        <v>#VALUE!</v>
      </c>
      <c r="BC913" s="47">
        <f t="shared" si="321"/>
        <v>0</v>
      </c>
      <c r="BD913" s="47">
        <f t="shared" si="322"/>
        <v>0</v>
      </c>
      <c r="BE913" s="47" t="e">
        <f t="shared" si="323"/>
        <v>#VALUE!</v>
      </c>
      <c r="BF913" s="47" t="e">
        <f t="shared" si="324"/>
        <v>#VALUE!</v>
      </c>
      <c r="BG913" s="47" t="e">
        <f t="shared" si="325"/>
        <v>#VALUE!</v>
      </c>
      <c r="BH913" s="47" t="e">
        <f>MATCH($BA913,NoteCommaRef!$B$4:$B$10,0)</f>
        <v>#N/A</v>
      </c>
      <c r="BI913" s="47">
        <f>MATCH($BK913,NoteCommaRef!$H$4:$H$1000,0)</f>
        <v>11</v>
      </c>
      <c r="BJ913" s="47">
        <f>MATCH($BL913,NoteCommaRef!$H$4:$H$1000,0)</f>
        <v>11</v>
      </c>
      <c r="BK913" s="47">
        <f t="shared" si="315"/>
        <v>1</v>
      </c>
      <c r="BL913" s="47">
        <f t="shared" si="316"/>
        <v>1</v>
      </c>
      <c r="BM913" s="48">
        <f ca="1">IF(ISNA($BH913),1,OFFSET(NoteCommaRef!$E$3,$BH913,0))</f>
        <v>1</v>
      </c>
      <c r="BN913" s="48">
        <f t="shared" si="317"/>
        <v>1</v>
      </c>
      <c r="BO913" s="48">
        <f t="shared" si="318"/>
        <v>1</v>
      </c>
      <c r="BP913" s="48">
        <f t="shared" si="319"/>
        <v>1</v>
      </c>
      <c r="BQ913" s="48">
        <f ca="1">IF(ISNA($BI913),1,OFFSET(NoteCommaRef!$K$3,$BI913,0))</f>
        <v>1</v>
      </c>
      <c r="BR913" s="48">
        <f ca="1">IF(ISNA($BJ913),1,OFFSET(NoteCommaRef!$K$3,$BJ913,0))</f>
        <v>1</v>
      </c>
    </row>
    <row r="914" spans="3:70" x14ac:dyDescent="0.2">
      <c r="C914" s="1" t="str">
        <f t="shared" si="334"/>
        <v/>
      </c>
      <c r="D914" s="1" t="str">
        <f t="shared" si="335"/>
        <v/>
      </c>
      <c r="E914" s="1" t="str">
        <f t="shared" si="326"/>
        <v/>
      </c>
      <c r="F914" s="32" t="str">
        <f t="shared" si="327"/>
        <v/>
      </c>
      <c r="G914" s="1" t="str">
        <f t="shared" si="328"/>
        <v/>
      </c>
      <c r="H914" s="1" t="str">
        <f t="shared" si="329"/>
        <v/>
      </c>
      <c r="I914" s="1" t="str">
        <f t="shared" si="330"/>
        <v/>
      </c>
      <c r="J914" s="1" t="str">
        <f t="shared" si="331"/>
        <v/>
      </c>
      <c r="K914" s="1" t="str">
        <f t="shared" si="332"/>
        <v/>
      </c>
      <c r="L914" s="1" t="str">
        <f ca="1">IF(COUNTBLANK($AO914),IF(COUNTBLANK($D914),"",OFFSET(ChannelSetup!$E$6,0,$D914-1)),$AO914)</f>
        <v/>
      </c>
      <c r="M914" s="1" t="str">
        <f ca="1">IF(COUNTBLANK($AP914),IF(COUNTBLANK($D914),"",OFFSET(ChannelSetup!$E$7,0,$D914-1)),$AP914)</f>
        <v/>
      </c>
      <c r="N914" s="1" t="str">
        <f ca="1">IF(COUNTBLANK($D914),"",IF(COUNTBLANK($AI914),OFFSET(ChannelSetup!$E$4,0,$D914-1),$AI914))</f>
        <v/>
      </c>
      <c r="O914" s="1" t="str">
        <f t="shared" si="333"/>
        <v/>
      </c>
      <c r="Q914" s="32">
        <f t="shared" si="336"/>
        <v>6</v>
      </c>
      <c r="R914" s="32">
        <f t="shared" si="337"/>
        <v>4</v>
      </c>
      <c r="S914" s="32">
        <f t="shared" si="338"/>
        <v>4</v>
      </c>
      <c r="T914" s="32">
        <f t="shared" si="339"/>
        <v>2</v>
      </c>
      <c r="U914" s="32">
        <f t="shared" si="340"/>
        <v>2</v>
      </c>
      <c r="V914" s="32">
        <f t="shared" si="341"/>
        <v>2</v>
      </c>
      <c r="W914" s="32">
        <f t="shared" si="342"/>
        <v>2</v>
      </c>
      <c r="X914" s="32">
        <f t="shared" si="343"/>
        <v>2</v>
      </c>
      <c r="Y914" s="32">
        <f t="shared" si="344"/>
        <v>2</v>
      </c>
      <c r="Z914" s="32">
        <f t="shared" si="345"/>
        <v>2</v>
      </c>
      <c r="AA914" s="32">
        <f t="shared" si="346"/>
        <v>2</v>
      </c>
      <c r="AB914" s="32">
        <f t="shared" si="347"/>
        <v>2</v>
      </c>
      <c r="AD914" s="64"/>
      <c r="AE914" s="51"/>
      <c r="AF914" s="51"/>
      <c r="AG914" s="61"/>
      <c r="AH914" s="62"/>
      <c r="AI914" s="61"/>
      <c r="AJ914" s="62"/>
      <c r="AK914" s="61"/>
      <c r="AL914" s="62"/>
      <c r="AM914" s="60"/>
      <c r="AN914" s="60"/>
      <c r="AO914" s="60"/>
      <c r="AP914" s="60"/>
      <c r="AQ914" s="51"/>
      <c r="AT914" s="39" t="str">
        <f t="shared" si="351"/>
        <v/>
      </c>
      <c r="AU914" s="49" t="str">
        <f t="shared" si="313"/>
        <v/>
      </c>
      <c r="AV914" s="41">
        <f t="shared" ca="1" si="320"/>
        <v>256</v>
      </c>
      <c r="AW914" s="40">
        <f t="shared" ca="1" si="314"/>
        <v>1</v>
      </c>
      <c r="AX914" s="41">
        <f t="shared" ca="1" si="352"/>
        <v>0</v>
      </c>
      <c r="AY914" s="41">
        <f t="shared" ca="1" si="353"/>
        <v>0</v>
      </c>
      <c r="AZ914" s="42">
        <f t="shared" ca="1" si="354"/>
        <v>1</v>
      </c>
      <c r="BA914" s="47" t="str">
        <f t="shared" si="355"/>
        <v/>
      </c>
      <c r="BB914" s="47" t="e">
        <f t="shared" si="356"/>
        <v>#VALUE!</v>
      </c>
      <c r="BC914" s="47">
        <f t="shared" si="321"/>
        <v>0</v>
      </c>
      <c r="BD914" s="47">
        <f t="shared" si="322"/>
        <v>0</v>
      </c>
      <c r="BE914" s="47" t="e">
        <f t="shared" si="323"/>
        <v>#VALUE!</v>
      </c>
      <c r="BF914" s="47" t="e">
        <f t="shared" si="324"/>
        <v>#VALUE!</v>
      </c>
      <c r="BG914" s="47" t="e">
        <f t="shared" si="325"/>
        <v>#VALUE!</v>
      </c>
      <c r="BH914" s="47" t="e">
        <f>MATCH($BA914,NoteCommaRef!$B$4:$B$10,0)</f>
        <v>#N/A</v>
      </c>
      <c r="BI914" s="47">
        <f>MATCH($BK914,NoteCommaRef!$H$4:$H$1000,0)</f>
        <v>11</v>
      </c>
      <c r="BJ914" s="47">
        <f>MATCH($BL914,NoteCommaRef!$H$4:$H$1000,0)</f>
        <v>11</v>
      </c>
      <c r="BK914" s="47">
        <f t="shared" si="315"/>
        <v>1</v>
      </c>
      <c r="BL914" s="47">
        <f t="shared" si="316"/>
        <v>1</v>
      </c>
      <c r="BM914" s="48">
        <f ca="1">IF(ISNA($BH914),1,OFFSET(NoteCommaRef!$E$3,$BH914,0))</f>
        <v>1</v>
      </c>
      <c r="BN914" s="48">
        <f t="shared" si="317"/>
        <v>1</v>
      </c>
      <c r="BO914" s="48">
        <f t="shared" si="318"/>
        <v>1</v>
      </c>
      <c r="BP914" s="48">
        <f t="shared" si="319"/>
        <v>1</v>
      </c>
      <c r="BQ914" s="48">
        <f ca="1">IF(ISNA($BI914),1,OFFSET(NoteCommaRef!$K$3,$BI914,0))</f>
        <v>1</v>
      </c>
      <c r="BR914" s="48">
        <f ca="1">IF(ISNA($BJ914),1,OFFSET(NoteCommaRef!$K$3,$BJ914,0))</f>
        <v>1</v>
      </c>
    </row>
    <row r="915" spans="3:70" x14ac:dyDescent="0.2">
      <c r="C915" s="1" t="str">
        <f t="shared" si="334"/>
        <v/>
      </c>
      <c r="D915" s="1" t="str">
        <f t="shared" si="335"/>
        <v/>
      </c>
      <c r="E915" s="1" t="str">
        <f t="shared" si="326"/>
        <v/>
      </c>
      <c r="F915" s="32" t="str">
        <f t="shared" si="327"/>
        <v/>
      </c>
      <c r="G915" s="1" t="str">
        <f t="shared" si="328"/>
        <v/>
      </c>
      <c r="H915" s="1" t="str">
        <f t="shared" si="329"/>
        <v/>
      </c>
      <c r="I915" s="1" t="str">
        <f t="shared" si="330"/>
        <v/>
      </c>
      <c r="J915" s="1" t="str">
        <f t="shared" si="331"/>
        <v/>
      </c>
      <c r="K915" s="1" t="str">
        <f t="shared" si="332"/>
        <v/>
      </c>
      <c r="L915" s="1" t="str">
        <f ca="1">IF(COUNTBLANK($AO915),IF(COUNTBLANK($D915),"",OFFSET(ChannelSetup!$E$6,0,$D915-1)),$AO915)</f>
        <v/>
      </c>
      <c r="M915" s="1" t="str">
        <f ca="1">IF(COUNTBLANK($AP915),IF(COUNTBLANK($D915),"",OFFSET(ChannelSetup!$E$7,0,$D915-1)),$AP915)</f>
        <v/>
      </c>
      <c r="N915" s="1" t="str">
        <f ca="1">IF(COUNTBLANK($D915),"",IF(COUNTBLANK($AI915),OFFSET(ChannelSetup!$E$4,0,$D915-1),$AI915))</f>
        <v/>
      </c>
      <c r="O915" s="1" t="str">
        <f t="shared" si="333"/>
        <v/>
      </c>
      <c r="Q915" s="32">
        <f t="shared" si="336"/>
        <v>6</v>
      </c>
      <c r="R915" s="32">
        <f t="shared" si="337"/>
        <v>4</v>
      </c>
      <c r="S915" s="32">
        <f t="shared" si="338"/>
        <v>4</v>
      </c>
      <c r="T915" s="32">
        <f t="shared" si="339"/>
        <v>2</v>
      </c>
      <c r="U915" s="32">
        <f t="shared" si="340"/>
        <v>2</v>
      </c>
      <c r="V915" s="32">
        <f t="shared" si="341"/>
        <v>2</v>
      </c>
      <c r="W915" s="32">
        <f t="shared" si="342"/>
        <v>2</v>
      </c>
      <c r="X915" s="32">
        <f t="shared" si="343"/>
        <v>2</v>
      </c>
      <c r="Y915" s="32">
        <f t="shared" si="344"/>
        <v>2</v>
      </c>
      <c r="Z915" s="32">
        <f t="shared" si="345"/>
        <v>2</v>
      </c>
      <c r="AA915" s="32">
        <f t="shared" si="346"/>
        <v>2</v>
      </c>
      <c r="AB915" s="32">
        <f t="shared" si="347"/>
        <v>2</v>
      </c>
      <c r="AD915" s="64"/>
      <c r="AE915" s="51"/>
      <c r="AF915" s="51"/>
      <c r="AG915" s="61"/>
      <c r="AH915" s="62"/>
      <c r="AI915" s="61"/>
      <c r="AJ915" s="62"/>
      <c r="AK915" s="61"/>
      <c r="AL915" s="62"/>
      <c r="AM915" s="60"/>
      <c r="AN915" s="60"/>
      <c r="AO915" s="60"/>
      <c r="AP915" s="60"/>
      <c r="AQ915" s="51"/>
      <c r="AT915" s="39" t="str">
        <f t="shared" si="351"/>
        <v/>
      </c>
      <c r="AU915" s="49" t="str">
        <f t="shared" si="313"/>
        <v/>
      </c>
      <c r="AV915" s="41">
        <f t="shared" ca="1" si="320"/>
        <v>256</v>
      </c>
      <c r="AW915" s="40">
        <f t="shared" ca="1" si="314"/>
        <v>1</v>
      </c>
      <c r="AX915" s="41">
        <f t="shared" ca="1" si="352"/>
        <v>0</v>
      </c>
      <c r="AY915" s="41">
        <f t="shared" ca="1" si="353"/>
        <v>0</v>
      </c>
      <c r="AZ915" s="42">
        <f t="shared" ca="1" si="354"/>
        <v>1</v>
      </c>
      <c r="BA915" s="47" t="str">
        <f t="shared" si="355"/>
        <v/>
      </c>
      <c r="BB915" s="47" t="e">
        <f t="shared" si="356"/>
        <v>#VALUE!</v>
      </c>
      <c r="BC915" s="47">
        <f t="shared" si="321"/>
        <v>0</v>
      </c>
      <c r="BD915" s="47">
        <f t="shared" si="322"/>
        <v>0</v>
      </c>
      <c r="BE915" s="47" t="e">
        <f t="shared" si="323"/>
        <v>#VALUE!</v>
      </c>
      <c r="BF915" s="47" t="e">
        <f t="shared" si="324"/>
        <v>#VALUE!</v>
      </c>
      <c r="BG915" s="47" t="e">
        <f t="shared" si="325"/>
        <v>#VALUE!</v>
      </c>
      <c r="BH915" s="47" t="e">
        <f>MATCH($BA915,NoteCommaRef!$B$4:$B$10,0)</f>
        <v>#N/A</v>
      </c>
      <c r="BI915" s="47">
        <f>MATCH($BK915,NoteCommaRef!$H$4:$H$1000,0)</f>
        <v>11</v>
      </c>
      <c r="BJ915" s="47">
        <f>MATCH($BL915,NoteCommaRef!$H$4:$H$1000,0)</f>
        <v>11</v>
      </c>
      <c r="BK915" s="47">
        <f t="shared" si="315"/>
        <v>1</v>
      </c>
      <c r="BL915" s="47">
        <f t="shared" si="316"/>
        <v>1</v>
      </c>
      <c r="BM915" s="48">
        <f ca="1">IF(ISNA($BH915),1,OFFSET(NoteCommaRef!$E$3,$BH915,0))</f>
        <v>1</v>
      </c>
      <c r="BN915" s="48">
        <f t="shared" si="317"/>
        <v>1</v>
      </c>
      <c r="BO915" s="48">
        <f t="shared" si="318"/>
        <v>1</v>
      </c>
      <c r="BP915" s="48">
        <f t="shared" si="319"/>
        <v>1</v>
      </c>
      <c r="BQ915" s="48">
        <f ca="1">IF(ISNA($BI915),1,OFFSET(NoteCommaRef!$K$3,$BI915,0))</f>
        <v>1</v>
      </c>
      <c r="BR915" s="48">
        <f ca="1">IF(ISNA($BJ915),1,OFFSET(NoteCommaRef!$K$3,$BJ915,0))</f>
        <v>1</v>
      </c>
    </row>
    <row r="916" spans="3:70" x14ac:dyDescent="0.2">
      <c r="C916" s="1" t="str">
        <f t="shared" si="334"/>
        <v/>
      </c>
      <c r="D916" s="1" t="str">
        <f t="shared" si="335"/>
        <v/>
      </c>
      <c r="E916" s="1" t="str">
        <f t="shared" si="326"/>
        <v/>
      </c>
      <c r="F916" s="32" t="str">
        <f t="shared" si="327"/>
        <v/>
      </c>
      <c r="G916" s="1" t="str">
        <f t="shared" si="328"/>
        <v/>
      </c>
      <c r="H916" s="1" t="str">
        <f t="shared" si="329"/>
        <v/>
      </c>
      <c r="I916" s="1" t="str">
        <f t="shared" si="330"/>
        <v/>
      </c>
      <c r="J916" s="1" t="str">
        <f t="shared" si="331"/>
        <v/>
      </c>
      <c r="K916" s="1" t="str">
        <f t="shared" si="332"/>
        <v/>
      </c>
      <c r="L916" s="1" t="str">
        <f ca="1">IF(COUNTBLANK($AO916),IF(COUNTBLANK($D916),"",OFFSET(ChannelSetup!$E$6,0,$D916-1)),$AO916)</f>
        <v/>
      </c>
      <c r="M916" s="1" t="str">
        <f ca="1">IF(COUNTBLANK($AP916),IF(COUNTBLANK($D916),"",OFFSET(ChannelSetup!$E$7,0,$D916-1)),$AP916)</f>
        <v/>
      </c>
      <c r="N916" s="1" t="str">
        <f ca="1">IF(COUNTBLANK($D916),"",IF(COUNTBLANK($AI916),OFFSET(ChannelSetup!$E$4,0,$D916-1),$AI916))</f>
        <v/>
      </c>
      <c r="O916" s="1" t="str">
        <f t="shared" si="333"/>
        <v/>
      </c>
      <c r="Q916" s="32">
        <f t="shared" si="336"/>
        <v>6</v>
      </c>
      <c r="R916" s="32">
        <f t="shared" si="337"/>
        <v>4</v>
      </c>
      <c r="S916" s="32">
        <f t="shared" si="338"/>
        <v>4</v>
      </c>
      <c r="T916" s="32">
        <f t="shared" si="339"/>
        <v>2</v>
      </c>
      <c r="U916" s="32">
        <f t="shared" si="340"/>
        <v>2</v>
      </c>
      <c r="V916" s="32">
        <f t="shared" si="341"/>
        <v>2</v>
      </c>
      <c r="W916" s="32">
        <f t="shared" si="342"/>
        <v>2</v>
      </c>
      <c r="X916" s="32">
        <f t="shared" si="343"/>
        <v>2</v>
      </c>
      <c r="Y916" s="32">
        <f t="shared" si="344"/>
        <v>2</v>
      </c>
      <c r="Z916" s="32">
        <f t="shared" si="345"/>
        <v>2</v>
      </c>
      <c r="AA916" s="32">
        <f t="shared" si="346"/>
        <v>2</v>
      </c>
      <c r="AB916" s="32">
        <f t="shared" si="347"/>
        <v>2</v>
      </c>
      <c r="AD916" s="64"/>
      <c r="AE916" s="51"/>
      <c r="AF916" s="51"/>
      <c r="AG916" s="61"/>
      <c r="AH916" s="62"/>
      <c r="AI916" s="61"/>
      <c r="AJ916" s="62"/>
      <c r="AK916" s="61"/>
      <c r="AL916" s="62"/>
      <c r="AM916" s="60"/>
      <c r="AN916" s="60"/>
      <c r="AO916" s="60"/>
      <c r="AP916" s="60"/>
      <c r="AQ916" s="51"/>
      <c r="AT916" s="39" t="str">
        <f t="shared" si="351"/>
        <v/>
      </c>
      <c r="AU916" s="49" t="str">
        <f t="shared" ref="AU916:AU979" si="357">""&amp;AG916</f>
        <v/>
      </c>
      <c r="AV916" s="41">
        <f t="shared" ca="1" si="320"/>
        <v>256</v>
      </c>
      <c r="AW916" s="40">
        <f t="shared" ca="1" si="314"/>
        <v>1</v>
      </c>
      <c r="AX916" s="41">
        <f t="shared" ca="1" si="352"/>
        <v>0</v>
      </c>
      <c r="AY916" s="41">
        <f t="shared" ca="1" si="353"/>
        <v>0</v>
      </c>
      <c r="AZ916" s="42">
        <f t="shared" ca="1" si="354"/>
        <v>1</v>
      </c>
      <c r="BA916" s="47" t="str">
        <f t="shared" si="355"/>
        <v/>
      </c>
      <c r="BB916" s="47" t="e">
        <f t="shared" si="356"/>
        <v>#VALUE!</v>
      </c>
      <c r="BC916" s="47">
        <f t="shared" si="321"/>
        <v>0</v>
      </c>
      <c r="BD916" s="47">
        <f t="shared" si="322"/>
        <v>0</v>
      </c>
      <c r="BE916" s="47" t="e">
        <f t="shared" si="323"/>
        <v>#VALUE!</v>
      </c>
      <c r="BF916" s="47" t="e">
        <f t="shared" si="324"/>
        <v>#VALUE!</v>
      </c>
      <c r="BG916" s="47" t="e">
        <f t="shared" si="325"/>
        <v>#VALUE!</v>
      </c>
      <c r="BH916" s="47" t="e">
        <f>MATCH($BA916,NoteCommaRef!$B$4:$B$10,0)</f>
        <v>#N/A</v>
      </c>
      <c r="BI916" s="47">
        <f>MATCH($BK916,NoteCommaRef!$H$4:$H$1000,0)</f>
        <v>11</v>
      </c>
      <c r="BJ916" s="47">
        <f>MATCH($BL916,NoteCommaRef!$H$4:$H$1000,0)</f>
        <v>11</v>
      </c>
      <c r="BK916" s="47">
        <f t="shared" si="315"/>
        <v>1</v>
      </c>
      <c r="BL916" s="47">
        <f t="shared" si="316"/>
        <v>1</v>
      </c>
      <c r="BM916" s="48">
        <f ca="1">IF(ISNA($BH916),1,OFFSET(NoteCommaRef!$E$3,$BH916,0))</f>
        <v>1</v>
      </c>
      <c r="BN916" s="48">
        <f t="shared" si="317"/>
        <v>1</v>
      </c>
      <c r="BO916" s="48">
        <f t="shared" si="318"/>
        <v>1</v>
      </c>
      <c r="BP916" s="48">
        <f t="shared" si="319"/>
        <v>1</v>
      </c>
      <c r="BQ916" s="48">
        <f ca="1">IF(ISNA($BI916),1,OFFSET(NoteCommaRef!$K$3,$BI916,0))</f>
        <v>1</v>
      </c>
      <c r="BR916" s="48">
        <f ca="1">IF(ISNA($BJ916),1,OFFSET(NoteCommaRef!$K$3,$BJ916,0))</f>
        <v>1</v>
      </c>
    </row>
    <row r="917" spans="3:70" x14ac:dyDescent="0.2">
      <c r="C917" s="1" t="str">
        <f t="shared" si="334"/>
        <v/>
      </c>
      <c r="D917" s="1" t="str">
        <f t="shared" si="335"/>
        <v/>
      </c>
      <c r="E917" s="1" t="str">
        <f t="shared" si="326"/>
        <v/>
      </c>
      <c r="F917" s="32" t="str">
        <f t="shared" si="327"/>
        <v/>
      </c>
      <c r="G917" s="1" t="str">
        <f t="shared" si="328"/>
        <v/>
      </c>
      <c r="H917" s="1" t="str">
        <f t="shared" si="329"/>
        <v/>
      </c>
      <c r="I917" s="1" t="str">
        <f t="shared" si="330"/>
        <v/>
      </c>
      <c r="J917" s="1" t="str">
        <f t="shared" si="331"/>
        <v/>
      </c>
      <c r="K917" s="1" t="str">
        <f t="shared" si="332"/>
        <v/>
      </c>
      <c r="L917" s="1" t="str">
        <f ca="1">IF(COUNTBLANK($AO917),IF(COUNTBLANK($D917),"",OFFSET(ChannelSetup!$E$6,0,$D917-1)),$AO917)</f>
        <v/>
      </c>
      <c r="M917" s="1" t="str">
        <f ca="1">IF(COUNTBLANK($AP917),IF(COUNTBLANK($D917),"",OFFSET(ChannelSetup!$E$7,0,$D917-1)),$AP917)</f>
        <v/>
      </c>
      <c r="N917" s="1" t="str">
        <f ca="1">IF(COUNTBLANK($D917),"",IF(COUNTBLANK($AI917),OFFSET(ChannelSetup!$E$4,0,$D917-1),$AI917))</f>
        <v/>
      </c>
      <c r="O917" s="1" t="str">
        <f t="shared" si="333"/>
        <v/>
      </c>
      <c r="Q917" s="32">
        <f t="shared" si="336"/>
        <v>6</v>
      </c>
      <c r="R917" s="32">
        <f t="shared" si="337"/>
        <v>4</v>
      </c>
      <c r="S917" s="32">
        <f t="shared" si="338"/>
        <v>4</v>
      </c>
      <c r="T917" s="32">
        <f t="shared" si="339"/>
        <v>2</v>
      </c>
      <c r="U917" s="32">
        <f t="shared" si="340"/>
        <v>2</v>
      </c>
      <c r="V917" s="32">
        <f t="shared" si="341"/>
        <v>2</v>
      </c>
      <c r="W917" s="32">
        <f t="shared" si="342"/>
        <v>2</v>
      </c>
      <c r="X917" s="32">
        <f t="shared" si="343"/>
        <v>2</v>
      </c>
      <c r="Y917" s="32">
        <f t="shared" si="344"/>
        <v>2</v>
      </c>
      <c r="Z917" s="32">
        <f t="shared" si="345"/>
        <v>2</v>
      </c>
      <c r="AA917" s="32">
        <f t="shared" si="346"/>
        <v>2</v>
      </c>
      <c r="AB917" s="32">
        <f t="shared" si="347"/>
        <v>2</v>
      </c>
      <c r="AD917" s="64"/>
      <c r="AE917" s="51"/>
      <c r="AF917" s="51"/>
      <c r="AG917" s="61"/>
      <c r="AH917" s="62"/>
      <c r="AI917" s="61"/>
      <c r="AJ917" s="62"/>
      <c r="AK917" s="61"/>
      <c r="AL917" s="62"/>
      <c r="AM917" s="60"/>
      <c r="AN917" s="60"/>
      <c r="AO917" s="60"/>
      <c r="AP917" s="60"/>
      <c r="AQ917" s="51"/>
      <c r="AT917" s="39" t="str">
        <f t="shared" si="351"/>
        <v/>
      </c>
      <c r="AU917" s="49" t="str">
        <f t="shared" si="357"/>
        <v/>
      </c>
      <c r="AV917" s="41">
        <f t="shared" ca="1" si="320"/>
        <v>256</v>
      </c>
      <c r="AW917" s="40">
        <f t="shared" ca="1" si="314"/>
        <v>1</v>
      </c>
      <c r="AX917" s="41">
        <f t="shared" ca="1" si="352"/>
        <v>0</v>
      </c>
      <c r="AY917" s="41">
        <f t="shared" ca="1" si="353"/>
        <v>0</v>
      </c>
      <c r="AZ917" s="42">
        <f t="shared" ca="1" si="354"/>
        <v>1</v>
      </c>
      <c r="BA917" s="47" t="str">
        <f t="shared" si="355"/>
        <v/>
      </c>
      <c r="BB917" s="47" t="e">
        <f t="shared" si="356"/>
        <v>#VALUE!</v>
      </c>
      <c r="BC917" s="47">
        <f t="shared" si="321"/>
        <v>0</v>
      </c>
      <c r="BD917" s="47">
        <f t="shared" si="322"/>
        <v>0</v>
      </c>
      <c r="BE917" s="47" t="e">
        <f t="shared" si="323"/>
        <v>#VALUE!</v>
      </c>
      <c r="BF917" s="47" t="e">
        <f t="shared" si="324"/>
        <v>#VALUE!</v>
      </c>
      <c r="BG917" s="47" t="e">
        <f t="shared" si="325"/>
        <v>#VALUE!</v>
      </c>
      <c r="BH917" s="47" t="e">
        <f>MATCH($BA917,NoteCommaRef!$B$4:$B$10,0)</f>
        <v>#N/A</v>
      </c>
      <c r="BI917" s="47">
        <f>MATCH($BK917,NoteCommaRef!$H$4:$H$1000,0)</f>
        <v>11</v>
      </c>
      <c r="BJ917" s="47">
        <f>MATCH($BL917,NoteCommaRef!$H$4:$H$1000,0)</f>
        <v>11</v>
      </c>
      <c r="BK917" s="47">
        <f t="shared" si="315"/>
        <v>1</v>
      </c>
      <c r="BL917" s="47">
        <f t="shared" si="316"/>
        <v>1</v>
      </c>
      <c r="BM917" s="48">
        <f ca="1">IF(ISNA($BH917),1,OFFSET(NoteCommaRef!$E$3,$BH917,0))</f>
        <v>1</v>
      </c>
      <c r="BN917" s="48">
        <f t="shared" si="317"/>
        <v>1</v>
      </c>
      <c r="BO917" s="48">
        <f t="shared" si="318"/>
        <v>1</v>
      </c>
      <c r="BP917" s="48">
        <f t="shared" si="319"/>
        <v>1</v>
      </c>
      <c r="BQ917" s="48">
        <f ca="1">IF(ISNA($BI917),1,OFFSET(NoteCommaRef!$K$3,$BI917,0))</f>
        <v>1</v>
      </c>
      <c r="BR917" s="48">
        <f ca="1">IF(ISNA($BJ917),1,OFFSET(NoteCommaRef!$K$3,$BJ917,0))</f>
        <v>1</v>
      </c>
    </row>
    <row r="918" spans="3:70" x14ac:dyDescent="0.2">
      <c r="C918" s="1" t="str">
        <f t="shared" si="334"/>
        <v/>
      </c>
      <c r="D918" s="1" t="str">
        <f t="shared" si="335"/>
        <v/>
      </c>
      <c r="E918" s="1" t="str">
        <f t="shared" si="326"/>
        <v/>
      </c>
      <c r="F918" s="32" t="str">
        <f t="shared" si="327"/>
        <v/>
      </c>
      <c r="G918" s="1" t="str">
        <f t="shared" si="328"/>
        <v/>
      </c>
      <c r="H918" s="1" t="str">
        <f t="shared" si="329"/>
        <v/>
      </c>
      <c r="I918" s="1" t="str">
        <f t="shared" si="330"/>
        <v/>
      </c>
      <c r="J918" s="1" t="str">
        <f t="shared" si="331"/>
        <v/>
      </c>
      <c r="K918" s="1" t="str">
        <f t="shared" si="332"/>
        <v/>
      </c>
      <c r="L918" s="1" t="str">
        <f ca="1">IF(COUNTBLANK($AO918),IF(COUNTBLANK($D918),"",OFFSET(ChannelSetup!$E$6,0,$D918-1)),$AO918)</f>
        <v/>
      </c>
      <c r="M918" s="1" t="str">
        <f ca="1">IF(COUNTBLANK($AP918),IF(COUNTBLANK($D918),"",OFFSET(ChannelSetup!$E$7,0,$D918-1)),$AP918)</f>
        <v/>
      </c>
      <c r="N918" s="1" t="str">
        <f ca="1">IF(COUNTBLANK($D918),"",IF(COUNTBLANK($AI918),OFFSET(ChannelSetup!$E$4,0,$D918-1),$AI918))</f>
        <v/>
      </c>
      <c r="O918" s="1" t="str">
        <f t="shared" si="333"/>
        <v/>
      </c>
      <c r="Q918" s="32">
        <f t="shared" si="336"/>
        <v>6</v>
      </c>
      <c r="R918" s="32">
        <f t="shared" si="337"/>
        <v>4</v>
      </c>
      <c r="S918" s="32">
        <f t="shared" si="338"/>
        <v>4</v>
      </c>
      <c r="T918" s="32">
        <f t="shared" si="339"/>
        <v>2</v>
      </c>
      <c r="U918" s="32">
        <f t="shared" si="340"/>
        <v>2</v>
      </c>
      <c r="V918" s="32">
        <f t="shared" si="341"/>
        <v>2</v>
      </c>
      <c r="W918" s="32">
        <f t="shared" si="342"/>
        <v>2</v>
      </c>
      <c r="X918" s="32">
        <f t="shared" si="343"/>
        <v>2</v>
      </c>
      <c r="Y918" s="32">
        <f t="shared" si="344"/>
        <v>2</v>
      </c>
      <c r="Z918" s="32">
        <f t="shared" si="345"/>
        <v>2</v>
      </c>
      <c r="AA918" s="32">
        <f t="shared" si="346"/>
        <v>2</v>
      </c>
      <c r="AB918" s="32">
        <f t="shared" si="347"/>
        <v>2</v>
      </c>
      <c r="AD918" s="64"/>
      <c r="AE918" s="51"/>
      <c r="AF918" s="51"/>
      <c r="AG918" s="61"/>
      <c r="AH918" s="62"/>
      <c r="AI918" s="61"/>
      <c r="AJ918" s="62"/>
      <c r="AK918" s="61"/>
      <c r="AL918" s="62"/>
      <c r="AM918" s="60"/>
      <c r="AN918" s="60"/>
      <c r="AO918" s="60"/>
      <c r="AP918" s="60"/>
      <c r="AQ918" s="51"/>
      <c r="AT918" s="39" t="str">
        <f t="shared" si="351"/>
        <v/>
      </c>
      <c r="AU918" s="49" t="str">
        <f t="shared" si="357"/>
        <v/>
      </c>
      <c r="AV918" s="41">
        <f t="shared" ca="1" si="320"/>
        <v>256</v>
      </c>
      <c r="AW918" s="40">
        <f t="shared" ca="1" si="314"/>
        <v>1</v>
      </c>
      <c r="AX918" s="41">
        <f t="shared" ca="1" si="352"/>
        <v>0</v>
      </c>
      <c r="AY918" s="41">
        <f t="shared" ca="1" si="353"/>
        <v>0</v>
      </c>
      <c r="AZ918" s="42">
        <f t="shared" ca="1" si="354"/>
        <v>1</v>
      </c>
      <c r="BA918" s="47" t="str">
        <f t="shared" si="355"/>
        <v/>
      </c>
      <c r="BB918" s="47" t="e">
        <f t="shared" si="356"/>
        <v>#VALUE!</v>
      </c>
      <c r="BC918" s="47">
        <f t="shared" si="321"/>
        <v>0</v>
      </c>
      <c r="BD918" s="47">
        <f t="shared" si="322"/>
        <v>0</v>
      </c>
      <c r="BE918" s="47" t="e">
        <f t="shared" si="323"/>
        <v>#VALUE!</v>
      </c>
      <c r="BF918" s="47" t="e">
        <f t="shared" si="324"/>
        <v>#VALUE!</v>
      </c>
      <c r="BG918" s="47" t="e">
        <f t="shared" si="325"/>
        <v>#VALUE!</v>
      </c>
      <c r="BH918" s="47" t="e">
        <f>MATCH($BA918,NoteCommaRef!$B$4:$B$10,0)</f>
        <v>#N/A</v>
      </c>
      <c r="BI918" s="47">
        <f>MATCH($BK918,NoteCommaRef!$H$4:$H$1000,0)</f>
        <v>11</v>
      </c>
      <c r="BJ918" s="47">
        <f>MATCH($BL918,NoteCommaRef!$H$4:$H$1000,0)</f>
        <v>11</v>
      </c>
      <c r="BK918" s="47">
        <f t="shared" si="315"/>
        <v>1</v>
      </c>
      <c r="BL918" s="47">
        <f t="shared" si="316"/>
        <v>1</v>
      </c>
      <c r="BM918" s="48">
        <f ca="1">IF(ISNA($BH918),1,OFFSET(NoteCommaRef!$E$3,$BH918,0))</f>
        <v>1</v>
      </c>
      <c r="BN918" s="48">
        <f t="shared" si="317"/>
        <v>1</v>
      </c>
      <c r="BO918" s="48">
        <f t="shared" si="318"/>
        <v>1</v>
      </c>
      <c r="BP918" s="48">
        <f t="shared" si="319"/>
        <v>1</v>
      </c>
      <c r="BQ918" s="48">
        <f ca="1">IF(ISNA($BI918),1,OFFSET(NoteCommaRef!$K$3,$BI918,0))</f>
        <v>1</v>
      </c>
      <c r="BR918" s="48">
        <f ca="1">IF(ISNA($BJ918),1,OFFSET(NoteCommaRef!$K$3,$BJ918,0))</f>
        <v>1</v>
      </c>
    </row>
    <row r="919" spans="3:70" x14ac:dyDescent="0.2">
      <c r="C919" s="1" t="str">
        <f t="shared" si="334"/>
        <v/>
      </c>
      <c r="D919" s="1" t="str">
        <f t="shared" si="335"/>
        <v/>
      </c>
      <c r="E919" s="1" t="str">
        <f t="shared" si="326"/>
        <v/>
      </c>
      <c r="F919" s="32" t="str">
        <f t="shared" si="327"/>
        <v/>
      </c>
      <c r="G919" s="1" t="str">
        <f t="shared" si="328"/>
        <v/>
      </c>
      <c r="H919" s="1" t="str">
        <f t="shared" si="329"/>
        <v/>
      </c>
      <c r="I919" s="1" t="str">
        <f t="shared" si="330"/>
        <v/>
      </c>
      <c r="J919" s="1" t="str">
        <f t="shared" si="331"/>
        <v/>
      </c>
      <c r="K919" s="1" t="str">
        <f t="shared" si="332"/>
        <v/>
      </c>
      <c r="L919" s="1" t="str">
        <f ca="1">IF(COUNTBLANK($AO919),IF(COUNTBLANK($D919),"",OFFSET(ChannelSetup!$E$6,0,$D919-1)),$AO919)</f>
        <v/>
      </c>
      <c r="M919" s="1" t="str">
        <f ca="1">IF(COUNTBLANK($AP919),IF(COUNTBLANK($D919),"",OFFSET(ChannelSetup!$E$7,0,$D919-1)),$AP919)</f>
        <v/>
      </c>
      <c r="N919" s="1" t="str">
        <f ca="1">IF(COUNTBLANK($D919),"",IF(COUNTBLANK($AI919),OFFSET(ChannelSetup!$E$4,0,$D919-1),$AI919))</f>
        <v/>
      </c>
      <c r="O919" s="1" t="str">
        <f t="shared" si="333"/>
        <v/>
      </c>
      <c r="Q919" s="32">
        <f t="shared" si="336"/>
        <v>6</v>
      </c>
      <c r="R919" s="32">
        <f t="shared" si="337"/>
        <v>4</v>
      </c>
      <c r="S919" s="32">
        <f t="shared" si="338"/>
        <v>4</v>
      </c>
      <c r="T919" s="32">
        <f t="shared" si="339"/>
        <v>2</v>
      </c>
      <c r="U919" s="32">
        <f t="shared" si="340"/>
        <v>2</v>
      </c>
      <c r="V919" s="32">
        <f t="shared" si="341"/>
        <v>2</v>
      </c>
      <c r="W919" s="32">
        <f t="shared" si="342"/>
        <v>2</v>
      </c>
      <c r="X919" s="32">
        <f t="shared" si="343"/>
        <v>2</v>
      </c>
      <c r="Y919" s="32">
        <f t="shared" si="344"/>
        <v>2</v>
      </c>
      <c r="Z919" s="32">
        <f t="shared" si="345"/>
        <v>2</v>
      </c>
      <c r="AA919" s="32">
        <f t="shared" si="346"/>
        <v>2</v>
      </c>
      <c r="AB919" s="32">
        <f t="shared" si="347"/>
        <v>2</v>
      </c>
      <c r="AD919" s="64"/>
      <c r="AE919" s="51"/>
      <c r="AF919" s="51"/>
      <c r="AG919" s="61"/>
      <c r="AH919" s="62"/>
      <c r="AI919" s="61"/>
      <c r="AJ919" s="62"/>
      <c r="AK919" s="61"/>
      <c r="AL919" s="62"/>
      <c r="AM919" s="60"/>
      <c r="AN919" s="60"/>
      <c r="AO919" s="60"/>
      <c r="AP919" s="60"/>
      <c r="AQ919" s="51"/>
      <c r="AT919" s="39" t="str">
        <f t="shared" si="351"/>
        <v/>
      </c>
      <c r="AU919" s="49" t="str">
        <f t="shared" si="357"/>
        <v/>
      </c>
      <c r="AV919" s="41">
        <f t="shared" ca="1" si="320"/>
        <v>256</v>
      </c>
      <c r="AW919" s="40">
        <f t="shared" ca="1" si="314"/>
        <v>1</v>
      </c>
      <c r="AX919" s="41">
        <f t="shared" ca="1" si="352"/>
        <v>0</v>
      </c>
      <c r="AY919" s="41">
        <f t="shared" ca="1" si="353"/>
        <v>0</v>
      </c>
      <c r="AZ919" s="42">
        <f t="shared" ca="1" si="354"/>
        <v>1</v>
      </c>
      <c r="BA919" s="47" t="str">
        <f t="shared" si="355"/>
        <v/>
      </c>
      <c r="BB919" s="47" t="e">
        <f t="shared" si="356"/>
        <v>#VALUE!</v>
      </c>
      <c r="BC919" s="47">
        <f t="shared" si="321"/>
        <v>0</v>
      </c>
      <c r="BD919" s="47">
        <f t="shared" si="322"/>
        <v>0</v>
      </c>
      <c r="BE919" s="47" t="e">
        <f t="shared" si="323"/>
        <v>#VALUE!</v>
      </c>
      <c r="BF919" s="47" t="e">
        <f t="shared" si="324"/>
        <v>#VALUE!</v>
      </c>
      <c r="BG919" s="47" t="e">
        <f t="shared" si="325"/>
        <v>#VALUE!</v>
      </c>
      <c r="BH919" s="47" t="e">
        <f>MATCH($BA919,NoteCommaRef!$B$4:$B$10,0)</f>
        <v>#N/A</v>
      </c>
      <c r="BI919" s="47">
        <f>MATCH($BK919,NoteCommaRef!$H$4:$H$1000,0)</f>
        <v>11</v>
      </c>
      <c r="BJ919" s="47">
        <f>MATCH($BL919,NoteCommaRef!$H$4:$H$1000,0)</f>
        <v>11</v>
      </c>
      <c r="BK919" s="47">
        <f t="shared" si="315"/>
        <v>1</v>
      </c>
      <c r="BL919" s="47">
        <f t="shared" si="316"/>
        <v>1</v>
      </c>
      <c r="BM919" s="48">
        <f ca="1">IF(ISNA($BH919),1,OFFSET(NoteCommaRef!$E$3,$BH919,0))</f>
        <v>1</v>
      </c>
      <c r="BN919" s="48">
        <f t="shared" si="317"/>
        <v>1</v>
      </c>
      <c r="BO919" s="48">
        <f t="shared" si="318"/>
        <v>1</v>
      </c>
      <c r="BP919" s="48">
        <f t="shared" si="319"/>
        <v>1</v>
      </c>
      <c r="BQ919" s="48">
        <f ca="1">IF(ISNA($BI919),1,OFFSET(NoteCommaRef!$K$3,$BI919,0))</f>
        <v>1</v>
      </c>
      <c r="BR919" s="48">
        <f ca="1">IF(ISNA($BJ919),1,OFFSET(NoteCommaRef!$K$3,$BJ919,0))</f>
        <v>1</v>
      </c>
    </row>
    <row r="920" spans="3:70" x14ac:dyDescent="0.2">
      <c r="C920" s="1" t="str">
        <f t="shared" si="334"/>
        <v/>
      </c>
      <c r="D920" s="1" t="str">
        <f t="shared" si="335"/>
        <v/>
      </c>
      <c r="E920" s="1" t="str">
        <f t="shared" si="326"/>
        <v/>
      </c>
      <c r="F920" s="32" t="str">
        <f t="shared" si="327"/>
        <v/>
      </c>
      <c r="G920" s="1" t="str">
        <f t="shared" si="328"/>
        <v/>
      </c>
      <c r="H920" s="1" t="str">
        <f t="shared" si="329"/>
        <v/>
      </c>
      <c r="I920" s="1" t="str">
        <f t="shared" si="330"/>
        <v/>
      </c>
      <c r="J920" s="1" t="str">
        <f t="shared" si="331"/>
        <v/>
      </c>
      <c r="K920" s="1" t="str">
        <f t="shared" si="332"/>
        <v/>
      </c>
      <c r="L920" s="1" t="str">
        <f ca="1">IF(COUNTBLANK($AO920),IF(COUNTBLANK($D920),"",OFFSET(ChannelSetup!$E$6,0,$D920-1)),$AO920)</f>
        <v/>
      </c>
      <c r="M920" s="1" t="str">
        <f ca="1">IF(COUNTBLANK($AP920),IF(COUNTBLANK($D920),"",OFFSET(ChannelSetup!$E$7,0,$D920-1)),$AP920)</f>
        <v/>
      </c>
      <c r="N920" s="1" t="str">
        <f ca="1">IF(COUNTBLANK($D920),"",IF(COUNTBLANK($AI920),OFFSET(ChannelSetup!$E$4,0,$D920-1),$AI920))</f>
        <v/>
      </c>
      <c r="O920" s="1" t="str">
        <f t="shared" si="333"/>
        <v/>
      </c>
      <c r="Q920" s="32">
        <f t="shared" si="336"/>
        <v>6</v>
      </c>
      <c r="R920" s="32">
        <f t="shared" si="337"/>
        <v>4</v>
      </c>
      <c r="S920" s="32">
        <f t="shared" si="338"/>
        <v>4</v>
      </c>
      <c r="T920" s="32">
        <f t="shared" si="339"/>
        <v>2</v>
      </c>
      <c r="U920" s="32">
        <f t="shared" si="340"/>
        <v>2</v>
      </c>
      <c r="V920" s="32">
        <f t="shared" si="341"/>
        <v>2</v>
      </c>
      <c r="W920" s="32">
        <f t="shared" si="342"/>
        <v>2</v>
      </c>
      <c r="X920" s="32">
        <f t="shared" si="343"/>
        <v>2</v>
      </c>
      <c r="Y920" s="32">
        <f t="shared" si="344"/>
        <v>2</v>
      </c>
      <c r="Z920" s="32">
        <f t="shared" si="345"/>
        <v>2</v>
      </c>
      <c r="AA920" s="32">
        <f t="shared" si="346"/>
        <v>2</v>
      </c>
      <c r="AB920" s="32">
        <f t="shared" si="347"/>
        <v>2</v>
      </c>
      <c r="AD920" s="64"/>
      <c r="AE920" s="51"/>
      <c r="AF920" s="51"/>
      <c r="AG920" s="61"/>
      <c r="AH920" s="62"/>
      <c r="AI920" s="61"/>
      <c r="AJ920" s="62"/>
      <c r="AK920" s="61"/>
      <c r="AL920" s="62"/>
      <c r="AM920" s="60"/>
      <c r="AN920" s="60"/>
      <c r="AO920" s="60"/>
      <c r="AP920" s="60"/>
      <c r="AQ920" s="51"/>
      <c r="AT920" s="39" t="str">
        <f t="shared" si="351"/>
        <v/>
      </c>
      <c r="AU920" s="49" t="str">
        <f t="shared" si="357"/>
        <v/>
      </c>
      <c r="AV920" s="41">
        <f t="shared" ca="1" si="320"/>
        <v>256</v>
      </c>
      <c r="AW920" s="40">
        <f t="shared" ca="1" si="314"/>
        <v>1</v>
      </c>
      <c r="AX920" s="41">
        <f t="shared" ca="1" si="352"/>
        <v>0</v>
      </c>
      <c r="AY920" s="41">
        <f t="shared" ca="1" si="353"/>
        <v>0</v>
      </c>
      <c r="AZ920" s="42">
        <f t="shared" ca="1" si="354"/>
        <v>1</v>
      </c>
      <c r="BA920" s="47" t="str">
        <f t="shared" si="355"/>
        <v/>
      </c>
      <c r="BB920" s="47" t="e">
        <f t="shared" si="356"/>
        <v>#VALUE!</v>
      </c>
      <c r="BC920" s="47">
        <f t="shared" si="321"/>
        <v>0</v>
      </c>
      <c r="BD920" s="47">
        <f t="shared" si="322"/>
        <v>0</v>
      </c>
      <c r="BE920" s="47" t="e">
        <f t="shared" si="323"/>
        <v>#VALUE!</v>
      </c>
      <c r="BF920" s="47" t="e">
        <f t="shared" si="324"/>
        <v>#VALUE!</v>
      </c>
      <c r="BG920" s="47" t="e">
        <f t="shared" si="325"/>
        <v>#VALUE!</v>
      </c>
      <c r="BH920" s="47" t="e">
        <f>MATCH($BA920,NoteCommaRef!$B$4:$B$10,0)</f>
        <v>#N/A</v>
      </c>
      <c r="BI920" s="47">
        <f>MATCH($BK920,NoteCommaRef!$H$4:$H$1000,0)</f>
        <v>11</v>
      </c>
      <c r="BJ920" s="47">
        <f>MATCH($BL920,NoteCommaRef!$H$4:$H$1000,0)</f>
        <v>11</v>
      </c>
      <c r="BK920" s="47">
        <f t="shared" si="315"/>
        <v>1</v>
      </c>
      <c r="BL920" s="47">
        <f t="shared" si="316"/>
        <v>1</v>
      </c>
      <c r="BM920" s="48">
        <f ca="1">IF(ISNA($BH920),1,OFFSET(NoteCommaRef!$E$3,$BH920,0))</f>
        <v>1</v>
      </c>
      <c r="BN920" s="48">
        <f t="shared" si="317"/>
        <v>1</v>
      </c>
      <c r="BO920" s="48">
        <f t="shared" si="318"/>
        <v>1</v>
      </c>
      <c r="BP920" s="48">
        <f t="shared" si="319"/>
        <v>1</v>
      </c>
      <c r="BQ920" s="48">
        <f ca="1">IF(ISNA($BI920),1,OFFSET(NoteCommaRef!$K$3,$BI920,0))</f>
        <v>1</v>
      </c>
      <c r="BR920" s="48">
        <f ca="1">IF(ISNA($BJ920),1,OFFSET(NoteCommaRef!$K$3,$BJ920,0))</f>
        <v>1</v>
      </c>
    </row>
    <row r="921" spans="3:70" x14ac:dyDescent="0.2">
      <c r="C921" s="1" t="str">
        <f t="shared" si="334"/>
        <v/>
      </c>
      <c r="D921" s="1" t="str">
        <f t="shared" si="335"/>
        <v/>
      </c>
      <c r="E921" s="1" t="str">
        <f t="shared" si="326"/>
        <v/>
      </c>
      <c r="F921" s="32" t="str">
        <f t="shared" si="327"/>
        <v/>
      </c>
      <c r="G921" s="1" t="str">
        <f t="shared" si="328"/>
        <v/>
      </c>
      <c r="H921" s="1" t="str">
        <f t="shared" si="329"/>
        <v/>
      </c>
      <c r="I921" s="1" t="str">
        <f t="shared" si="330"/>
        <v/>
      </c>
      <c r="J921" s="1" t="str">
        <f t="shared" si="331"/>
        <v/>
      </c>
      <c r="K921" s="1" t="str">
        <f t="shared" si="332"/>
        <v/>
      </c>
      <c r="L921" s="1" t="str">
        <f ca="1">IF(COUNTBLANK($AO921),IF(COUNTBLANK($D921),"",OFFSET(ChannelSetup!$E$6,0,$D921-1)),$AO921)</f>
        <v/>
      </c>
      <c r="M921" s="1" t="str">
        <f ca="1">IF(COUNTBLANK($AP921),IF(COUNTBLANK($D921),"",OFFSET(ChannelSetup!$E$7,0,$D921-1)),$AP921)</f>
        <v/>
      </c>
      <c r="N921" s="1" t="str">
        <f ca="1">IF(COUNTBLANK($D921),"",IF(COUNTBLANK($AI921),OFFSET(ChannelSetup!$E$4,0,$D921-1),$AI921))</f>
        <v/>
      </c>
      <c r="O921" s="1" t="str">
        <f t="shared" si="333"/>
        <v/>
      </c>
      <c r="Q921" s="32">
        <f t="shared" si="336"/>
        <v>6</v>
      </c>
      <c r="R921" s="32">
        <f t="shared" si="337"/>
        <v>4</v>
      </c>
      <c r="S921" s="32">
        <f t="shared" si="338"/>
        <v>4</v>
      </c>
      <c r="T921" s="32">
        <f t="shared" si="339"/>
        <v>2</v>
      </c>
      <c r="U921" s="32">
        <f t="shared" si="340"/>
        <v>2</v>
      </c>
      <c r="V921" s="32">
        <f t="shared" si="341"/>
        <v>2</v>
      </c>
      <c r="W921" s="32">
        <f t="shared" si="342"/>
        <v>2</v>
      </c>
      <c r="X921" s="32">
        <f t="shared" si="343"/>
        <v>2</v>
      </c>
      <c r="Y921" s="32">
        <f t="shared" si="344"/>
        <v>2</v>
      </c>
      <c r="Z921" s="32">
        <f t="shared" si="345"/>
        <v>2</v>
      </c>
      <c r="AA921" s="32">
        <f t="shared" si="346"/>
        <v>2</v>
      </c>
      <c r="AB921" s="32">
        <f t="shared" si="347"/>
        <v>2</v>
      </c>
      <c r="AD921" s="64"/>
      <c r="AE921" s="51"/>
      <c r="AF921" s="51"/>
      <c r="AG921" s="61"/>
      <c r="AH921" s="62"/>
      <c r="AI921" s="61"/>
      <c r="AJ921" s="62"/>
      <c r="AK921" s="61"/>
      <c r="AL921" s="62"/>
      <c r="AM921" s="60"/>
      <c r="AN921" s="60"/>
      <c r="AO921" s="60"/>
      <c r="AP921" s="60"/>
      <c r="AQ921" s="51"/>
      <c r="AT921" s="39" t="str">
        <f t="shared" si="351"/>
        <v/>
      </c>
      <c r="AU921" s="49" t="str">
        <f t="shared" si="357"/>
        <v/>
      </c>
      <c r="AV921" s="41">
        <f t="shared" ca="1" si="320"/>
        <v>256</v>
      </c>
      <c r="AW921" s="40">
        <f t="shared" ca="1" si="314"/>
        <v>1</v>
      </c>
      <c r="AX921" s="41">
        <f t="shared" ca="1" si="352"/>
        <v>0</v>
      </c>
      <c r="AY921" s="41">
        <f t="shared" ca="1" si="353"/>
        <v>0</v>
      </c>
      <c r="AZ921" s="42">
        <f t="shared" ca="1" si="354"/>
        <v>1</v>
      </c>
      <c r="BA921" s="47" t="str">
        <f t="shared" si="355"/>
        <v/>
      </c>
      <c r="BB921" s="47" t="e">
        <f t="shared" si="356"/>
        <v>#VALUE!</v>
      </c>
      <c r="BC921" s="47">
        <f t="shared" si="321"/>
        <v>0</v>
      </c>
      <c r="BD921" s="47">
        <f t="shared" si="322"/>
        <v>0</v>
      </c>
      <c r="BE921" s="47" t="e">
        <f t="shared" si="323"/>
        <v>#VALUE!</v>
      </c>
      <c r="BF921" s="47" t="e">
        <f t="shared" si="324"/>
        <v>#VALUE!</v>
      </c>
      <c r="BG921" s="47" t="e">
        <f t="shared" si="325"/>
        <v>#VALUE!</v>
      </c>
      <c r="BH921" s="47" t="e">
        <f>MATCH($BA921,NoteCommaRef!$B$4:$B$10,0)</f>
        <v>#N/A</v>
      </c>
      <c r="BI921" s="47">
        <f>MATCH($BK921,NoteCommaRef!$H$4:$H$1000,0)</f>
        <v>11</v>
      </c>
      <c r="BJ921" s="47">
        <f>MATCH($BL921,NoteCommaRef!$H$4:$H$1000,0)</f>
        <v>11</v>
      </c>
      <c r="BK921" s="47">
        <f t="shared" si="315"/>
        <v>1</v>
      </c>
      <c r="BL921" s="47">
        <f t="shared" si="316"/>
        <v>1</v>
      </c>
      <c r="BM921" s="48">
        <f ca="1">IF(ISNA($BH921),1,OFFSET(NoteCommaRef!$E$3,$BH921,0))</f>
        <v>1</v>
      </c>
      <c r="BN921" s="48">
        <f t="shared" si="317"/>
        <v>1</v>
      </c>
      <c r="BO921" s="48">
        <f t="shared" si="318"/>
        <v>1</v>
      </c>
      <c r="BP921" s="48">
        <f t="shared" si="319"/>
        <v>1</v>
      </c>
      <c r="BQ921" s="48">
        <f ca="1">IF(ISNA($BI921),1,OFFSET(NoteCommaRef!$K$3,$BI921,0))</f>
        <v>1</v>
      </c>
      <c r="BR921" s="48">
        <f ca="1">IF(ISNA($BJ921),1,OFFSET(NoteCommaRef!$K$3,$BJ921,0))</f>
        <v>1</v>
      </c>
    </row>
    <row r="922" spans="3:70" x14ac:dyDescent="0.2">
      <c r="C922" s="1" t="str">
        <f t="shared" si="334"/>
        <v/>
      </c>
      <c r="D922" s="1" t="str">
        <f t="shared" si="335"/>
        <v/>
      </c>
      <c r="E922" s="1" t="str">
        <f t="shared" si="326"/>
        <v/>
      </c>
      <c r="F922" s="32" t="str">
        <f t="shared" si="327"/>
        <v/>
      </c>
      <c r="G922" s="1" t="str">
        <f t="shared" si="328"/>
        <v/>
      </c>
      <c r="H922" s="1" t="str">
        <f t="shared" si="329"/>
        <v/>
      </c>
      <c r="I922" s="1" t="str">
        <f t="shared" si="330"/>
        <v/>
      </c>
      <c r="J922" s="1" t="str">
        <f t="shared" si="331"/>
        <v/>
      </c>
      <c r="K922" s="1" t="str">
        <f t="shared" si="332"/>
        <v/>
      </c>
      <c r="L922" s="1" t="str">
        <f ca="1">IF(COUNTBLANK($AO922),IF(COUNTBLANK($D922),"",OFFSET(ChannelSetup!$E$6,0,$D922-1)),$AO922)</f>
        <v/>
      </c>
      <c r="M922" s="1" t="str">
        <f ca="1">IF(COUNTBLANK($AP922),IF(COUNTBLANK($D922),"",OFFSET(ChannelSetup!$E$7,0,$D922-1)),$AP922)</f>
        <v/>
      </c>
      <c r="N922" s="1" t="str">
        <f ca="1">IF(COUNTBLANK($D922),"",IF(COUNTBLANK($AI922),OFFSET(ChannelSetup!$E$4,0,$D922-1),$AI922))</f>
        <v/>
      </c>
      <c r="O922" s="1" t="str">
        <f t="shared" si="333"/>
        <v/>
      </c>
      <c r="Q922" s="32">
        <f t="shared" si="336"/>
        <v>6</v>
      </c>
      <c r="R922" s="32">
        <f t="shared" si="337"/>
        <v>4</v>
      </c>
      <c r="S922" s="32">
        <f t="shared" si="338"/>
        <v>4</v>
      </c>
      <c r="T922" s="32">
        <f t="shared" si="339"/>
        <v>2</v>
      </c>
      <c r="U922" s="32">
        <f t="shared" si="340"/>
        <v>2</v>
      </c>
      <c r="V922" s="32">
        <f t="shared" si="341"/>
        <v>2</v>
      </c>
      <c r="W922" s="32">
        <f t="shared" si="342"/>
        <v>2</v>
      </c>
      <c r="X922" s="32">
        <f t="shared" si="343"/>
        <v>2</v>
      </c>
      <c r="Y922" s="32">
        <f t="shared" si="344"/>
        <v>2</v>
      </c>
      <c r="Z922" s="32">
        <f t="shared" si="345"/>
        <v>2</v>
      </c>
      <c r="AA922" s="32">
        <f t="shared" si="346"/>
        <v>2</v>
      </c>
      <c r="AB922" s="32">
        <f t="shared" si="347"/>
        <v>2</v>
      </c>
      <c r="AD922" s="64"/>
      <c r="AE922" s="51"/>
      <c r="AF922" s="51"/>
      <c r="AG922" s="61"/>
      <c r="AH922" s="62"/>
      <c r="AI922" s="61"/>
      <c r="AJ922" s="62"/>
      <c r="AK922" s="61"/>
      <c r="AL922" s="62"/>
      <c r="AM922" s="60"/>
      <c r="AN922" s="60"/>
      <c r="AO922" s="60"/>
      <c r="AP922" s="60"/>
      <c r="AQ922" s="51"/>
      <c r="AT922" s="39" t="str">
        <f t="shared" si="351"/>
        <v/>
      </c>
      <c r="AU922" s="49" t="str">
        <f t="shared" si="357"/>
        <v/>
      </c>
      <c r="AV922" s="41">
        <f t="shared" ca="1" si="320"/>
        <v>256</v>
      </c>
      <c r="AW922" s="40">
        <f t="shared" ca="1" si="314"/>
        <v>1</v>
      </c>
      <c r="AX922" s="41">
        <f t="shared" ca="1" si="352"/>
        <v>0</v>
      </c>
      <c r="AY922" s="41">
        <f t="shared" ca="1" si="353"/>
        <v>0</v>
      </c>
      <c r="AZ922" s="42">
        <f t="shared" ca="1" si="354"/>
        <v>1</v>
      </c>
      <c r="BA922" s="47" t="str">
        <f t="shared" si="355"/>
        <v/>
      </c>
      <c r="BB922" s="47" t="e">
        <f t="shared" si="356"/>
        <v>#VALUE!</v>
      </c>
      <c r="BC922" s="47">
        <f t="shared" si="321"/>
        <v>0</v>
      </c>
      <c r="BD922" s="47">
        <f t="shared" si="322"/>
        <v>0</v>
      </c>
      <c r="BE922" s="47" t="e">
        <f t="shared" si="323"/>
        <v>#VALUE!</v>
      </c>
      <c r="BF922" s="47" t="e">
        <f t="shared" si="324"/>
        <v>#VALUE!</v>
      </c>
      <c r="BG922" s="47" t="e">
        <f t="shared" si="325"/>
        <v>#VALUE!</v>
      </c>
      <c r="BH922" s="47" t="e">
        <f>MATCH($BA922,NoteCommaRef!$B$4:$B$10,0)</f>
        <v>#N/A</v>
      </c>
      <c r="BI922" s="47">
        <f>MATCH($BK922,NoteCommaRef!$H$4:$H$1000,0)</f>
        <v>11</v>
      </c>
      <c r="BJ922" s="47">
        <f>MATCH($BL922,NoteCommaRef!$H$4:$H$1000,0)</f>
        <v>11</v>
      </c>
      <c r="BK922" s="47">
        <f t="shared" si="315"/>
        <v>1</v>
      </c>
      <c r="BL922" s="47">
        <f t="shared" si="316"/>
        <v>1</v>
      </c>
      <c r="BM922" s="48">
        <f ca="1">IF(ISNA($BH922),1,OFFSET(NoteCommaRef!$E$3,$BH922,0))</f>
        <v>1</v>
      </c>
      <c r="BN922" s="48">
        <f t="shared" si="317"/>
        <v>1</v>
      </c>
      <c r="BO922" s="48">
        <f t="shared" si="318"/>
        <v>1</v>
      </c>
      <c r="BP922" s="48">
        <f t="shared" si="319"/>
        <v>1</v>
      </c>
      <c r="BQ922" s="48">
        <f ca="1">IF(ISNA($BI922),1,OFFSET(NoteCommaRef!$K$3,$BI922,0))</f>
        <v>1</v>
      </c>
      <c r="BR922" s="48">
        <f ca="1">IF(ISNA($BJ922),1,OFFSET(NoteCommaRef!$K$3,$BJ922,0))</f>
        <v>1</v>
      </c>
    </row>
    <row r="923" spans="3:70" x14ac:dyDescent="0.2">
      <c r="C923" s="1" t="str">
        <f t="shared" si="334"/>
        <v/>
      </c>
      <c r="D923" s="1" t="str">
        <f t="shared" si="335"/>
        <v/>
      </c>
      <c r="E923" s="1" t="str">
        <f t="shared" si="326"/>
        <v/>
      </c>
      <c r="F923" s="32" t="str">
        <f t="shared" si="327"/>
        <v/>
      </c>
      <c r="G923" s="1" t="str">
        <f t="shared" si="328"/>
        <v/>
      </c>
      <c r="H923" s="1" t="str">
        <f t="shared" si="329"/>
        <v/>
      </c>
      <c r="I923" s="1" t="str">
        <f t="shared" si="330"/>
        <v/>
      </c>
      <c r="J923" s="1" t="str">
        <f t="shared" si="331"/>
        <v/>
      </c>
      <c r="K923" s="1" t="str">
        <f t="shared" si="332"/>
        <v/>
      </c>
      <c r="L923" s="1" t="str">
        <f ca="1">IF(COUNTBLANK($AO923),IF(COUNTBLANK($D923),"",OFFSET(ChannelSetup!$E$6,0,$D923-1)),$AO923)</f>
        <v/>
      </c>
      <c r="M923" s="1" t="str">
        <f ca="1">IF(COUNTBLANK($AP923),IF(COUNTBLANK($D923),"",OFFSET(ChannelSetup!$E$7,0,$D923-1)),$AP923)</f>
        <v/>
      </c>
      <c r="N923" s="1" t="str">
        <f ca="1">IF(COUNTBLANK($D923),"",IF(COUNTBLANK($AI923),OFFSET(ChannelSetup!$E$4,0,$D923-1),$AI923))</f>
        <v/>
      </c>
      <c r="O923" s="1" t="str">
        <f t="shared" si="333"/>
        <v/>
      </c>
      <c r="Q923" s="32">
        <f t="shared" si="336"/>
        <v>6</v>
      </c>
      <c r="R923" s="32">
        <f t="shared" si="337"/>
        <v>4</v>
      </c>
      <c r="S923" s="32">
        <f t="shared" si="338"/>
        <v>4</v>
      </c>
      <c r="T923" s="32">
        <f t="shared" si="339"/>
        <v>2</v>
      </c>
      <c r="U923" s="32">
        <f t="shared" si="340"/>
        <v>2</v>
      </c>
      <c r="V923" s="32">
        <f t="shared" si="341"/>
        <v>2</v>
      </c>
      <c r="W923" s="32">
        <f t="shared" si="342"/>
        <v>2</v>
      </c>
      <c r="X923" s="32">
        <f t="shared" si="343"/>
        <v>2</v>
      </c>
      <c r="Y923" s="32">
        <f t="shared" si="344"/>
        <v>2</v>
      </c>
      <c r="Z923" s="32">
        <f t="shared" si="345"/>
        <v>2</v>
      </c>
      <c r="AA923" s="32">
        <f t="shared" si="346"/>
        <v>2</v>
      </c>
      <c r="AB923" s="32">
        <f t="shared" si="347"/>
        <v>2</v>
      </c>
      <c r="AD923" s="64"/>
      <c r="AE923" s="51"/>
      <c r="AF923" s="51"/>
      <c r="AG923" s="61"/>
      <c r="AH923" s="62"/>
      <c r="AI923" s="61"/>
      <c r="AJ923" s="62"/>
      <c r="AK923" s="61"/>
      <c r="AL923" s="62"/>
      <c r="AM923" s="60"/>
      <c r="AN923" s="60"/>
      <c r="AO923" s="60"/>
      <c r="AP923" s="60"/>
      <c r="AQ923" s="51"/>
      <c r="AT923" s="39" t="str">
        <f t="shared" si="351"/>
        <v/>
      </c>
      <c r="AU923" s="49" t="str">
        <f t="shared" si="357"/>
        <v/>
      </c>
      <c r="AV923" s="41">
        <f t="shared" ca="1" si="320"/>
        <v>256</v>
      </c>
      <c r="AW923" s="40">
        <f t="shared" ca="1" si="314"/>
        <v>1</v>
      </c>
      <c r="AX923" s="41">
        <f t="shared" ca="1" si="352"/>
        <v>0</v>
      </c>
      <c r="AY923" s="41">
        <f t="shared" ca="1" si="353"/>
        <v>0</v>
      </c>
      <c r="AZ923" s="42">
        <f t="shared" ca="1" si="354"/>
        <v>1</v>
      </c>
      <c r="BA923" s="47" t="str">
        <f t="shared" si="355"/>
        <v/>
      </c>
      <c r="BB923" s="47" t="e">
        <f t="shared" si="356"/>
        <v>#VALUE!</v>
      </c>
      <c r="BC923" s="47">
        <f t="shared" si="321"/>
        <v>0</v>
      </c>
      <c r="BD923" s="47">
        <f t="shared" si="322"/>
        <v>0</v>
      </c>
      <c r="BE923" s="47" t="e">
        <f t="shared" si="323"/>
        <v>#VALUE!</v>
      </c>
      <c r="BF923" s="47" t="e">
        <f t="shared" si="324"/>
        <v>#VALUE!</v>
      </c>
      <c r="BG923" s="47" t="e">
        <f t="shared" si="325"/>
        <v>#VALUE!</v>
      </c>
      <c r="BH923" s="47" t="e">
        <f>MATCH($BA923,NoteCommaRef!$B$4:$B$10,0)</f>
        <v>#N/A</v>
      </c>
      <c r="BI923" s="47">
        <f>MATCH($BK923,NoteCommaRef!$H$4:$H$1000,0)</f>
        <v>11</v>
      </c>
      <c r="BJ923" s="47">
        <f>MATCH($BL923,NoteCommaRef!$H$4:$H$1000,0)</f>
        <v>11</v>
      </c>
      <c r="BK923" s="47">
        <f t="shared" si="315"/>
        <v>1</v>
      </c>
      <c r="BL923" s="47">
        <f t="shared" si="316"/>
        <v>1</v>
      </c>
      <c r="BM923" s="48">
        <f ca="1">IF(ISNA($BH923),1,OFFSET(NoteCommaRef!$E$3,$BH923,0))</f>
        <v>1</v>
      </c>
      <c r="BN923" s="48">
        <f t="shared" si="317"/>
        <v>1</v>
      </c>
      <c r="BO923" s="48">
        <f t="shared" si="318"/>
        <v>1</v>
      </c>
      <c r="BP923" s="48">
        <f t="shared" si="319"/>
        <v>1</v>
      </c>
      <c r="BQ923" s="48">
        <f ca="1">IF(ISNA($BI923),1,OFFSET(NoteCommaRef!$K$3,$BI923,0))</f>
        <v>1</v>
      </c>
      <c r="BR923" s="48">
        <f ca="1">IF(ISNA($BJ923),1,OFFSET(NoteCommaRef!$K$3,$BJ923,0))</f>
        <v>1</v>
      </c>
    </row>
    <row r="924" spans="3:70" x14ac:dyDescent="0.2">
      <c r="C924" s="1" t="str">
        <f t="shared" si="334"/>
        <v/>
      </c>
      <c r="D924" s="1" t="str">
        <f t="shared" si="335"/>
        <v/>
      </c>
      <c r="E924" s="1" t="str">
        <f t="shared" si="326"/>
        <v/>
      </c>
      <c r="F924" s="32" t="str">
        <f t="shared" si="327"/>
        <v/>
      </c>
      <c r="G924" s="1" t="str">
        <f t="shared" si="328"/>
        <v/>
      </c>
      <c r="H924" s="1" t="str">
        <f t="shared" si="329"/>
        <v/>
      </c>
      <c r="I924" s="1" t="str">
        <f t="shared" si="330"/>
        <v/>
      </c>
      <c r="J924" s="1" t="str">
        <f t="shared" si="331"/>
        <v/>
      </c>
      <c r="K924" s="1" t="str">
        <f t="shared" si="332"/>
        <v/>
      </c>
      <c r="L924" s="1" t="str">
        <f ca="1">IF(COUNTBLANK($AO924),IF(COUNTBLANK($D924),"",OFFSET(ChannelSetup!$E$6,0,$D924-1)),$AO924)</f>
        <v/>
      </c>
      <c r="M924" s="1" t="str">
        <f ca="1">IF(COUNTBLANK($AP924),IF(COUNTBLANK($D924),"",OFFSET(ChannelSetup!$E$7,0,$D924-1)),$AP924)</f>
        <v/>
      </c>
      <c r="N924" s="1" t="str">
        <f ca="1">IF(COUNTBLANK($D924),"",IF(COUNTBLANK($AI924),OFFSET(ChannelSetup!$E$4,0,$D924-1),$AI924))</f>
        <v/>
      </c>
      <c r="O924" s="1" t="str">
        <f t="shared" si="333"/>
        <v/>
      </c>
      <c r="Q924" s="32">
        <f t="shared" si="336"/>
        <v>6</v>
      </c>
      <c r="R924" s="32">
        <f t="shared" si="337"/>
        <v>4</v>
      </c>
      <c r="S924" s="32">
        <f t="shared" si="338"/>
        <v>4</v>
      </c>
      <c r="T924" s="32">
        <f t="shared" si="339"/>
        <v>2</v>
      </c>
      <c r="U924" s="32">
        <f t="shared" si="340"/>
        <v>2</v>
      </c>
      <c r="V924" s="32">
        <f t="shared" si="341"/>
        <v>2</v>
      </c>
      <c r="W924" s="32">
        <f t="shared" si="342"/>
        <v>2</v>
      </c>
      <c r="X924" s="32">
        <f t="shared" si="343"/>
        <v>2</v>
      </c>
      <c r="Y924" s="32">
        <f t="shared" si="344"/>
        <v>2</v>
      </c>
      <c r="Z924" s="32">
        <f t="shared" si="345"/>
        <v>2</v>
      </c>
      <c r="AA924" s="32">
        <f t="shared" si="346"/>
        <v>2</v>
      </c>
      <c r="AB924" s="32">
        <f t="shared" si="347"/>
        <v>2</v>
      </c>
      <c r="AD924" s="64"/>
      <c r="AE924" s="51"/>
      <c r="AF924" s="51"/>
      <c r="AG924" s="61"/>
      <c r="AH924" s="62"/>
      <c r="AI924" s="61"/>
      <c r="AJ924" s="62"/>
      <c r="AK924" s="61"/>
      <c r="AL924" s="62"/>
      <c r="AM924" s="60"/>
      <c r="AN924" s="60"/>
      <c r="AO924" s="60"/>
      <c r="AP924" s="60"/>
      <c r="AQ924" s="51"/>
      <c r="AT924" s="39" t="str">
        <f t="shared" si="351"/>
        <v/>
      </c>
      <c r="AU924" s="49" t="str">
        <f t="shared" si="357"/>
        <v/>
      </c>
      <c r="AV924" s="41">
        <f t="shared" ca="1" si="320"/>
        <v>256</v>
      </c>
      <c r="AW924" s="40">
        <f t="shared" ca="1" si="314"/>
        <v>1</v>
      </c>
      <c r="AX924" s="41">
        <f t="shared" ca="1" si="352"/>
        <v>0</v>
      </c>
      <c r="AY924" s="41">
        <f t="shared" ca="1" si="353"/>
        <v>0</v>
      </c>
      <c r="AZ924" s="42">
        <f t="shared" ca="1" si="354"/>
        <v>1</v>
      </c>
      <c r="BA924" s="47" t="str">
        <f t="shared" si="355"/>
        <v/>
      </c>
      <c r="BB924" s="47" t="e">
        <f t="shared" si="356"/>
        <v>#VALUE!</v>
      </c>
      <c r="BC924" s="47">
        <f t="shared" si="321"/>
        <v>0</v>
      </c>
      <c r="BD924" s="47">
        <f t="shared" si="322"/>
        <v>0</v>
      </c>
      <c r="BE924" s="47" t="e">
        <f t="shared" si="323"/>
        <v>#VALUE!</v>
      </c>
      <c r="BF924" s="47" t="e">
        <f t="shared" si="324"/>
        <v>#VALUE!</v>
      </c>
      <c r="BG924" s="47" t="e">
        <f t="shared" si="325"/>
        <v>#VALUE!</v>
      </c>
      <c r="BH924" s="47" t="e">
        <f>MATCH($BA924,NoteCommaRef!$B$4:$B$10,0)</f>
        <v>#N/A</v>
      </c>
      <c r="BI924" s="47">
        <f>MATCH($BK924,NoteCommaRef!$H$4:$H$1000,0)</f>
        <v>11</v>
      </c>
      <c r="BJ924" s="47">
        <f>MATCH($BL924,NoteCommaRef!$H$4:$H$1000,0)</f>
        <v>11</v>
      </c>
      <c r="BK924" s="47">
        <f t="shared" si="315"/>
        <v>1</v>
      </c>
      <c r="BL924" s="47">
        <f t="shared" si="316"/>
        <v>1</v>
      </c>
      <c r="BM924" s="48">
        <f ca="1">IF(ISNA($BH924),1,OFFSET(NoteCommaRef!$E$3,$BH924,0))</f>
        <v>1</v>
      </c>
      <c r="BN924" s="48">
        <f t="shared" si="317"/>
        <v>1</v>
      </c>
      <c r="BO924" s="48">
        <f t="shared" si="318"/>
        <v>1</v>
      </c>
      <c r="BP924" s="48">
        <f t="shared" si="319"/>
        <v>1</v>
      </c>
      <c r="BQ924" s="48">
        <f ca="1">IF(ISNA($BI924),1,OFFSET(NoteCommaRef!$K$3,$BI924,0))</f>
        <v>1</v>
      </c>
      <c r="BR924" s="48">
        <f ca="1">IF(ISNA($BJ924),1,OFFSET(NoteCommaRef!$K$3,$BJ924,0))</f>
        <v>1</v>
      </c>
    </row>
    <row r="925" spans="3:70" x14ac:dyDescent="0.2">
      <c r="C925" s="1" t="str">
        <f t="shared" si="334"/>
        <v/>
      </c>
      <c r="D925" s="1" t="str">
        <f t="shared" si="335"/>
        <v/>
      </c>
      <c r="E925" s="1" t="str">
        <f t="shared" si="326"/>
        <v/>
      </c>
      <c r="F925" s="32" t="str">
        <f t="shared" si="327"/>
        <v/>
      </c>
      <c r="G925" s="1" t="str">
        <f t="shared" si="328"/>
        <v/>
      </c>
      <c r="H925" s="1" t="str">
        <f t="shared" si="329"/>
        <v/>
      </c>
      <c r="I925" s="1" t="str">
        <f t="shared" si="330"/>
        <v/>
      </c>
      <c r="J925" s="1" t="str">
        <f t="shared" si="331"/>
        <v/>
      </c>
      <c r="K925" s="1" t="str">
        <f t="shared" si="332"/>
        <v/>
      </c>
      <c r="L925" s="1" t="str">
        <f ca="1">IF(COUNTBLANK($AO925),IF(COUNTBLANK($D925),"",OFFSET(ChannelSetup!$E$6,0,$D925-1)),$AO925)</f>
        <v/>
      </c>
      <c r="M925" s="1" t="str">
        <f ca="1">IF(COUNTBLANK($AP925),IF(COUNTBLANK($D925),"",OFFSET(ChannelSetup!$E$7,0,$D925-1)),$AP925)</f>
        <v/>
      </c>
      <c r="N925" s="1" t="str">
        <f ca="1">IF(COUNTBLANK($D925),"",IF(COUNTBLANK($AI925),OFFSET(ChannelSetup!$E$4,0,$D925-1),$AI925))</f>
        <v/>
      </c>
      <c r="O925" s="1" t="str">
        <f t="shared" si="333"/>
        <v/>
      </c>
      <c r="Q925" s="32">
        <f t="shared" si="336"/>
        <v>6</v>
      </c>
      <c r="R925" s="32">
        <f t="shared" si="337"/>
        <v>4</v>
      </c>
      <c r="S925" s="32">
        <f t="shared" si="338"/>
        <v>4</v>
      </c>
      <c r="T925" s="32">
        <f t="shared" si="339"/>
        <v>2</v>
      </c>
      <c r="U925" s="32">
        <f t="shared" si="340"/>
        <v>2</v>
      </c>
      <c r="V925" s="32">
        <f t="shared" si="341"/>
        <v>2</v>
      </c>
      <c r="W925" s="32">
        <f t="shared" si="342"/>
        <v>2</v>
      </c>
      <c r="X925" s="32">
        <f t="shared" si="343"/>
        <v>2</v>
      </c>
      <c r="Y925" s="32">
        <f t="shared" si="344"/>
        <v>2</v>
      </c>
      <c r="Z925" s="32">
        <f t="shared" si="345"/>
        <v>2</v>
      </c>
      <c r="AA925" s="32">
        <f t="shared" si="346"/>
        <v>2</v>
      </c>
      <c r="AB925" s="32">
        <f t="shared" si="347"/>
        <v>2</v>
      </c>
      <c r="AD925" s="64"/>
      <c r="AE925" s="51"/>
      <c r="AF925" s="51"/>
      <c r="AG925" s="61"/>
      <c r="AH925" s="62"/>
      <c r="AI925" s="61"/>
      <c r="AJ925" s="62"/>
      <c r="AK925" s="61"/>
      <c r="AL925" s="62"/>
      <c r="AM925" s="60"/>
      <c r="AN925" s="60"/>
      <c r="AO925" s="60"/>
      <c r="AP925" s="60"/>
      <c r="AQ925" s="51"/>
      <c r="AT925" s="39" t="str">
        <f t="shared" si="351"/>
        <v/>
      </c>
      <c r="AU925" s="49" t="str">
        <f t="shared" si="357"/>
        <v/>
      </c>
      <c r="AV925" s="41">
        <f t="shared" ca="1" si="320"/>
        <v>256</v>
      </c>
      <c r="AW925" s="40">
        <f t="shared" ca="1" si="314"/>
        <v>1</v>
      </c>
      <c r="AX925" s="41">
        <f t="shared" ca="1" si="352"/>
        <v>0</v>
      </c>
      <c r="AY925" s="41">
        <f t="shared" ca="1" si="353"/>
        <v>0</v>
      </c>
      <c r="AZ925" s="42">
        <f t="shared" ca="1" si="354"/>
        <v>1</v>
      </c>
      <c r="BA925" s="47" t="str">
        <f t="shared" si="355"/>
        <v/>
      </c>
      <c r="BB925" s="47" t="e">
        <f t="shared" si="356"/>
        <v>#VALUE!</v>
      </c>
      <c r="BC925" s="47">
        <f t="shared" si="321"/>
        <v>0</v>
      </c>
      <c r="BD925" s="47">
        <f t="shared" si="322"/>
        <v>0</v>
      </c>
      <c r="BE925" s="47" t="e">
        <f t="shared" si="323"/>
        <v>#VALUE!</v>
      </c>
      <c r="BF925" s="47" t="e">
        <f t="shared" si="324"/>
        <v>#VALUE!</v>
      </c>
      <c r="BG925" s="47" t="e">
        <f t="shared" si="325"/>
        <v>#VALUE!</v>
      </c>
      <c r="BH925" s="47" t="e">
        <f>MATCH($BA925,NoteCommaRef!$B$4:$B$10,0)</f>
        <v>#N/A</v>
      </c>
      <c r="BI925" s="47">
        <f>MATCH($BK925,NoteCommaRef!$H$4:$H$1000,0)</f>
        <v>11</v>
      </c>
      <c r="BJ925" s="47">
        <f>MATCH($BL925,NoteCommaRef!$H$4:$H$1000,0)</f>
        <v>11</v>
      </c>
      <c r="BK925" s="47">
        <f t="shared" si="315"/>
        <v>1</v>
      </c>
      <c r="BL925" s="47">
        <f t="shared" si="316"/>
        <v>1</v>
      </c>
      <c r="BM925" s="48">
        <f ca="1">IF(ISNA($BH925),1,OFFSET(NoteCommaRef!$E$3,$BH925,0))</f>
        <v>1</v>
      </c>
      <c r="BN925" s="48">
        <f t="shared" si="317"/>
        <v>1</v>
      </c>
      <c r="BO925" s="48">
        <f t="shared" si="318"/>
        <v>1</v>
      </c>
      <c r="BP925" s="48">
        <f t="shared" si="319"/>
        <v>1</v>
      </c>
      <c r="BQ925" s="48">
        <f ca="1">IF(ISNA($BI925),1,OFFSET(NoteCommaRef!$K$3,$BI925,0))</f>
        <v>1</v>
      </c>
      <c r="BR925" s="48">
        <f ca="1">IF(ISNA($BJ925),1,OFFSET(NoteCommaRef!$K$3,$BJ925,0))</f>
        <v>1</v>
      </c>
    </row>
    <row r="926" spans="3:70" x14ac:dyDescent="0.2">
      <c r="C926" s="1" t="str">
        <f t="shared" si="334"/>
        <v/>
      </c>
      <c r="D926" s="1" t="str">
        <f t="shared" si="335"/>
        <v/>
      </c>
      <c r="E926" s="1" t="str">
        <f t="shared" si="326"/>
        <v/>
      </c>
      <c r="F926" s="32" t="str">
        <f t="shared" si="327"/>
        <v/>
      </c>
      <c r="G926" s="1" t="str">
        <f t="shared" si="328"/>
        <v/>
      </c>
      <c r="H926" s="1" t="str">
        <f t="shared" si="329"/>
        <v/>
      </c>
      <c r="I926" s="1" t="str">
        <f t="shared" si="330"/>
        <v/>
      </c>
      <c r="J926" s="1" t="str">
        <f t="shared" si="331"/>
        <v/>
      </c>
      <c r="K926" s="1" t="str">
        <f t="shared" si="332"/>
        <v/>
      </c>
      <c r="L926" s="1" t="str">
        <f ca="1">IF(COUNTBLANK($AO926),IF(COUNTBLANK($D926),"",OFFSET(ChannelSetup!$E$6,0,$D926-1)),$AO926)</f>
        <v/>
      </c>
      <c r="M926" s="1" t="str">
        <f ca="1">IF(COUNTBLANK($AP926),IF(COUNTBLANK($D926),"",OFFSET(ChannelSetup!$E$7,0,$D926-1)),$AP926)</f>
        <v/>
      </c>
      <c r="N926" s="1" t="str">
        <f ca="1">IF(COUNTBLANK($D926),"",IF(COUNTBLANK($AI926),OFFSET(ChannelSetup!$E$4,0,$D926-1),$AI926))</f>
        <v/>
      </c>
      <c r="O926" s="1" t="str">
        <f t="shared" si="333"/>
        <v/>
      </c>
      <c r="Q926" s="32">
        <f t="shared" si="336"/>
        <v>6</v>
      </c>
      <c r="R926" s="32">
        <f t="shared" si="337"/>
        <v>4</v>
      </c>
      <c r="S926" s="32">
        <f t="shared" si="338"/>
        <v>4</v>
      </c>
      <c r="T926" s="32">
        <f t="shared" si="339"/>
        <v>2</v>
      </c>
      <c r="U926" s="32">
        <f t="shared" si="340"/>
        <v>2</v>
      </c>
      <c r="V926" s="32">
        <f t="shared" si="341"/>
        <v>2</v>
      </c>
      <c r="W926" s="32">
        <f t="shared" si="342"/>
        <v>2</v>
      </c>
      <c r="X926" s="32">
        <f t="shared" si="343"/>
        <v>2</v>
      </c>
      <c r="Y926" s="32">
        <f t="shared" si="344"/>
        <v>2</v>
      </c>
      <c r="Z926" s="32">
        <f t="shared" si="345"/>
        <v>2</v>
      </c>
      <c r="AA926" s="32">
        <f t="shared" si="346"/>
        <v>2</v>
      </c>
      <c r="AB926" s="32">
        <f t="shared" si="347"/>
        <v>2</v>
      </c>
      <c r="AD926" s="64"/>
      <c r="AE926" s="51"/>
      <c r="AF926" s="51"/>
      <c r="AG926" s="61"/>
      <c r="AH926" s="62"/>
      <c r="AI926" s="61"/>
      <c r="AJ926" s="62"/>
      <c r="AK926" s="61"/>
      <c r="AL926" s="62"/>
      <c r="AM926" s="60"/>
      <c r="AN926" s="60"/>
      <c r="AO926" s="60"/>
      <c r="AP926" s="60"/>
      <c r="AQ926" s="51"/>
      <c r="AT926" s="39" t="str">
        <f t="shared" si="351"/>
        <v/>
      </c>
      <c r="AU926" s="49" t="str">
        <f t="shared" si="357"/>
        <v/>
      </c>
      <c r="AV926" s="41">
        <f t="shared" ca="1" si="320"/>
        <v>256</v>
      </c>
      <c r="AW926" s="40">
        <f t="shared" ca="1" si="314"/>
        <v>1</v>
      </c>
      <c r="AX926" s="41">
        <f t="shared" ca="1" si="352"/>
        <v>0</v>
      </c>
      <c r="AY926" s="41">
        <f t="shared" ca="1" si="353"/>
        <v>0</v>
      </c>
      <c r="AZ926" s="42">
        <f t="shared" ca="1" si="354"/>
        <v>1</v>
      </c>
      <c r="BA926" s="47" t="str">
        <f t="shared" si="355"/>
        <v/>
      </c>
      <c r="BB926" s="47" t="e">
        <f t="shared" si="356"/>
        <v>#VALUE!</v>
      </c>
      <c r="BC926" s="47">
        <f t="shared" si="321"/>
        <v>0</v>
      </c>
      <c r="BD926" s="47">
        <f t="shared" si="322"/>
        <v>0</v>
      </c>
      <c r="BE926" s="47" t="e">
        <f t="shared" si="323"/>
        <v>#VALUE!</v>
      </c>
      <c r="BF926" s="47" t="e">
        <f t="shared" si="324"/>
        <v>#VALUE!</v>
      </c>
      <c r="BG926" s="47" t="e">
        <f t="shared" si="325"/>
        <v>#VALUE!</v>
      </c>
      <c r="BH926" s="47" t="e">
        <f>MATCH($BA926,NoteCommaRef!$B$4:$B$10,0)</f>
        <v>#N/A</v>
      </c>
      <c r="BI926" s="47">
        <f>MATCH($BK926,NoteCommaRef!$H$4:$H$1000,0)</f>
        <v>11</v>
      </c>
      <c r="BJ926" s="47">
        <f>MATCH($BL926,NoteCommaRef!$H$4:$H$1000,0)</f>
        <v>11</v>
      </c>
      <c r="BK926" s="47">
        <f t="shared" si="315"/>
        <v>1</v>
      </c>
      <c r="BL926" s="47">
        <f t="shared" si="316"/>
        <v>1</v>
      </c>
      <c r="BM926" s="48">
        <f ca="1">IF(ISNA($BH926),1,OFFSET(NoteCommaRef!$E$3,$BH926,0))</f>
        <v>1</v>
      </c>
      <c r="BN926" s="48">
        <f t="shared" si="317"/>
        <v>1</v>
      </c>
      <c r="BO926" s="48">
        <f t="shared" si="318"/>
        <v>1</v>
      </c>
      <c r="BP926" s="48">
        <f t="shared" si="319"/>
        <v>1</v>
      </c>
      <c r="BQ926" s="48">
        <f ca="1">IF(ISNA($BI926),1,OFFSET(NoteCommaRef!$K$3,$BI926,0))</f>
        <v>1</v>
      </c>
      <c r="BR926" s="48">
        <f ca="1">IF(ISNA($BJ926),1,OFFSET(NoteCommaRef!$K$3,$BJ926,0))</f>
        <v>1</v>
      </c>
    </row>
    <row r="927" spans="3:70" x14ac:dyDescent="0.2">
      <c r="C927" s="1" t="str">
        <f t="shared" si="334"/>
        <v/>
      </c>
      <c r="D927" s="1" t="str">
        <f t="shared" si="335"/>
        <v/>
      </c>
      <c r="E927" s="1" t="str">
        <f t="shared" si="326"/>
        <v/>
      </c>
      <c r="F927" s="32" t="str">
        <f t="shared" si="327"/>
        <v/>
      </c>
      <c r="G927" s="1" t="str">
        <f t="shared" si="328"/>
        <v/>
      </c>
      <c r="H927" s="1" t="str">
        <f t="shared" si="329"/>
        <v/>
      </c>
      <c r="I927" s="1" t="str">
        <f t="shared" si="330"/>
        <v/>
      </c>
      <c r="J927" s="1" t="str">
        <f t="shared" si="331"/>
        <v/>
      </c>
      <c r="K927" s="1" t="str">
        <f t="shared" si="332"/>
        <v/>
      </c>
      <c r="L927" s="1" t="str">
        <f ca="1">IF(COUNTBLANK($AO927),IF(COUNTBLANK($D927),"",OFFSET(ChannelSetup!$E$6,0,$D927-1)),$AO927)</f>
        <v/>
      </c>
      <c r="M927" s="1" t="str">
        <f ca="1">IF(COUNTBLANK($AP927),IF(COUNTBLANK($D927),"",OFFSET(ChannelSetup!$E$7,0,$D927-1)),$AP927)</f>
        <v/>
      </c>
      <c r="N927" s="1" t="str">
        <f ca="1">IF(COUNTBLANK($D927),"",IF(COUNTBLANK($AI927),OFFSET(ChannelSetup!$E$4,0,$D927-1),$AI927))</f>
        <v/>
      </c>
      <c r="O927" s="1" t="str">
        <f t="shared" si="333"/>
        <v/>
      </c>
      <c r="Q927" s="32">
        <f t="shared" si="336"/>
        <v>6</v>
      </c>
      <c r="R927" s="32">
        <f t="shared" si="337"/>
        <v>4</v>
      </c>
      <c r="S927" s="32">
        <f t="shared" si="338"/>
        <v>4</v>
      </c>
      <c r="T927" s="32">
        <f t="shared" si="339"/>
        <v>2</v>
      </c>
      <c r="U927" s="32">
        <f t="shared" si="340"/>
        <v>2</v>
      </c>
      <c r="V927" s="32">
        <f t="shared" si="341"/>
        <v>2</v>
      </c>
      <c r="W927" s="32">
        <f t="shared" si="342"/>
        <v>2</v>
      </c>
      <c r="X927" s="32">
        <f t="shared" si="343"/>
        <v>2</v>
      </c>
      <c r="Y927" s="32">
        <f t="shared" si="344"/>
        <v>2</v>
      </c>
      <c r="Z927" s="32">
        <f t="shared" si="345"/>
        <v>2</v>
      </c>
      <c r="AA927" s="32">
        <f t="shared" si="346"/>
        <v>2</v>
      </c>
      <c r="AB927" s="32">
        <f t="shared" si="347"/>
        <v>2</v>
      </c>
      <c r="AD927" s="64"/>
      <c r="AE927" s="51"/>
      <c r="AF927" s="51"/>
      <c r="AG927" s="61"/>
      <c r="AH927" s="62"/>
      <c r="AI927" s="61"/>
      <c r="AJ927" s="62"/>
      <c r="AK927" s="61"/>
      <c r="AL927" s="62"/>
      <c r="AM927" s="60"/>
      <c r="AN927" s="60"/>
      <c r="AO927" s="60"/>
      <c r="AP927" s="60"/>
      <c r="AQ927" s="51"/>
      <c r="AT927" s="39" t="str">
        <f t="shared" si="351"/>
        <v/>
      </c>
      <c r="AU927" s="49" t="str">
        <f t="shared" si="357"/>
        <v/>
      </c>
      <c r="AV927" s="41">
        <f t="shared" ca="1" si="320"/>
        <v>256</v>
      </c>
      <c r="AW927" s="40">
        <f t="shared" ca="1" si="314"/>
        <v>1</v>
      </c>
      <c r="AX927" s="41">
        <f t="shared" ca="1" si="352"/>
        <v>0</v>
      </c>
      <c r="AY927" s="41">
        <f t="shared" ca="1" si="353"/>
        <v>0</v>
      </c>
      <c r="AZ927" s="42">
        <f t="shared" ca="1" si="354"/>
        <v>1</v>
      </c>
      <c r="BA927" s="47" t="str">
        <f t="shared" si="355"/>
        <v/>
      </c>
      <c r="BB927" s="47" t="e">
        <f t="shared" si="356"/>
        <v>#VALUE!</v>
      </c>
      <c r="BC927" s="47">
        <f t="shared" si="321"/>
        <v>0</v>
      </c>
      <c r="BD927" s="47">
        <f t="shared" si="322"/>
        <v>0</v>
      </c>
      <c r="BE927" s="47" t="e">
        <f t="shared" si="323"/>
        <v>#VALUE!</v>
      </c>
      <c r="BF927" s="47" t="e">
        <f t="shared" si="324"/>
        <v>#VALUE!</v>
      </c>
      <c r="BG927" s="47" t="e">
        <f t="shared" si="325"/>
        <v>#VALUE!</v>
      </c>
      <c r="BH927" s="47" t="e">
        <f>MATCH($BA927,NoteCommaRef!$B$4:$B$10,0)</f>
        <v>#N/A</v>
      </c>
      <c r="BI927" s="47">
        <f>MATCH($BK927,NoteCommaRef!$H$4:$H$1000,0)</f>
        <v>11</v>
      </c>
      <c r="BJ927" s="47">
        <f>MATCH($BL927,NoteCommaRef!$H$4:$H$1000,0)</f>
        <v>11</v>
      </c>
      <c r="BK927" s="47">
        <f t="shared" si="315"/>
        <v>1</v>
      </c>
      <c r="BL927" s="47">
        <f t="shared" si="316"/>
        <v>1</v>
      </c>
      <c r="BM927" s="48">
        <f ca="1">IF(ISNA($BH927),1,OFFSET(NoteCommaRef!$E$3,$BH927,0))</f>
        <v>1</v>
      </c>
      <c r="BN927" s="48">
        <f t="shared" si="317"/>
        <v>1</v>
      </c>
      <c r="BO927" s="48">
        <f t="shared" si="318"/>
        <v>1</v>
      </c>
      <c r="BP927" s="48">
        <f t="shared" si="319"/>
        <v>1</v>
      </c>
      <c r="BQ927" s="48">
        <f ca="1">IF(ISNA($BI927),1,OFFSET(NoteCommaRef!$K$3,$BI927,0))</f>
        <v>1</v>
      </c>
      <c r="BR927" s="48">
        <f ca="1">IF(ISNA($BJ927),1,OFFSET(NoteCommaRef!$K$3,$BJ927,0))</f>
        <v>1</v>
      </c>
    </row>
    <row r="928" spans="3:70" x14ac:dyDescent="0.2">
      <c r="C928" s="1" t="str">
        <f t="shared" si="334"/>
        <v/>
      </c>
      <c r="D928" s="1" t="str">
        <f t="shared" si="335"/>
        <v/>
      </c>
      <c r="E928" s="1" t="str">
        <f t="shared" si="326"/>
        <v/>
      </c>
      <c r="F928" s="32" t="str">
        <f t="shared" si="327"/>
        <v/>
      </c>
      <c r="G928" s="1" t="str">
        <f t="shared" si="328"/>
        <v/>
      </c>
      <c r="H928" s="1" t="str">
        <f t="shared" si="329"/>
        <v/>
      </c>
      <c r="I928" s="1" t="str">
        <f t="shared" si="330"/>
        <v/>
      </c>
      <c r="J928" s="1" t="str">
        <f t="shared" si="331"/>
        <v/>
      </c>
      <c r="K928" s="1" t="str">
        <f t="shared" si="332"/>
        <v/>
      </c>
      <c r="L928" s="1" t="str">
        <f ca="1">IF(COUNTBLANK($AO928),IF(COUNTBLANK($D928),"",OFFSET(ChannelSetup!$E$6,0,$D928-1)),$AO928)</f>
        <v/>
      </c>
      <c r="M928" s="1" t="str">
        <f ca="1">IF(COUNTBLANK($AP928),IF(COUNTBLANK($D928),"",OFFSET(ChannelSetup!$E$7,0,$D928-1)),$AP928)</f>
        <v/>
      </c>
      <c r="N928" s="1" t="str">
        <f ca="1">IF(COUNTBLANK($D928),"",IF(COUNTBLANK($AI928),OFFSET(ChannelSetup!$E$4,0,$D928-1),$AI928))</f>
        <v/>
      </c>
      <c r="O928" s="1" t="str">
        <f t="shared" si="333"/>
        <v/>
      </c>
      <c r="Q928" s="32">
        <f t="shared" si="336"/>
        <v>6</v>
      </c>
      <c r="R928" s="32">
        <f t="shared" si="337"/>
        <v>4</v>
      </c>
      <c r="S928" s="32">
        <f t="shared" si="338"/>
        <v>4</v>
      </c>
      <c r="T928" s="32">
        <f t="shared" si="339"/>
        <v>2</v>
      </c>
      <c r="U928" s="32">
        <f t="shared" si="340"/>
        <v>2</v>
      </c>
      <c r="V928" s="32">
        <f t="shared" si="341"/>
        <v>2</v>
      </c>
      <c r="W928" s="32">
        <f t="shared" si="342"/>
        <v>2</v>
      </c>
      <c r="X928" s="32">
        <f t="shared" si="343"/>
        <v>2</v>
      </c>
      <c r="Y928" s="32">
        <f t="shared" si="344"/>
        <v>2</v>
      </c>
      <c r="Z928" s="32">
        <f t="shared" si="345"/>
        <v>2</v>
      </c>
      <c r="AA928" s="32">
        <f t="shared" si="346"/>
        <v>2</v>
      </c>
      <c r="AB928" s="32">
        <f t="shared" si="347"/>
        <v>2</v>
      </c>
      <c r="AD928" s="64"/>
      <c r="AE928" s="51"/>
      <c r="AF928" s="51"/>
      <c r="AG928" s="61"/>
      <c r="AH928" s="62"/>
      <c r="AI928" s="61"/>
      <c r="AJ928" s="62"/>
      <c r="AK928" s="61"/>
      <c r="AL928" s="62"/>
      <c r="AM928" s="60"/>
      <c r="AN928" s="60"/>
      <c r="AO928" s="60"/>
      <c r="AP928" s="60"/>
      <c r="AQ928" s="51"/>
      <c r="AT928" s="39" t="str">
        <f t="shared" si="351"/>
        <v/>
      </c>
      <c r="AU928" s="49" t="str">
        <f t="shared" si="357"/>
        <v/>
      </c>
      <c r="AV928" s="41">
        <f t="shared" ca="1" si="320"/>
        <v>256</v>
      </c>
      <c r="AW928" s="40">
        <f t="shared" ca="1" si="314"/>
        <v>1</v>
      </c>
      <c r="AX928" s="41">
        <f t="shared" ca="1" si="352"/>
        <v>0</v>
      </c>
      <c r="AY928" s="41">
        <f t="shared" ca="1" si="353"/>
        <v>0</v>
      </c>
      <c r="AZ928" s="42">
        <f t="shared" ca="1" si="354"/>
        <v>1</v>
      </c>
      <c r="BA928" s="47" t="str">
        <f t="shared" si="355"/>
        <v/>
      </c>
      <c r="BB928" s="47" t="e">
        <f t="shared" si="356"/>
        <v>#VALUE!</v>
      </c>
      <c r="BC928" s="47">
        <f t="shared" si="321"/>
        <v>0</v>
      </c>
      <c r="BD928" s="47">
        <f t="shared" si="322"/>
        <v>0</v>
      </c>
      <c r="BE928" s="47" t="e">
        <f t="shared" si="323"/>
        <v>#VALUE!</v>
      </c>
      <c r="BF928" s="47" t="e">
        <f t="shared" si="324"/>
        <v>#VALUE!</v>
      </c>
      <c r="BG928" s="47" t="e">
        <f t="shared" si="325"/>
        <v>#VALUE!</v>
      </c>
      <c r="BH928" s="47" t="e">
        <f>MATCH($BA928,NoteCommaRef!$B$4:$B$10,0)</f>
        <v>#N/A</v>
      </c>
      <c r="BI928" s="47">
        <f>MATCH($BK928,NoteCommaRef!$H$4:$H$1000,0)</f>
        <v>11</v>
      </c>
      <c r="BJ928" s="47">
        <f>MATCH($BL928,NoteCommaRef!$H$4:$H$1000,0)</f>
        <v>11</v>
      </c>
      <c r="BK928" s="47">
        <f t="shared" si="315"/>
        <v>1</v>
      </c>
      <c r="BL928" s="47">
        <f t="shared" si="316"/>
        <v>1</v>
      </c>
      <c r="BM928" s="48">
        <f ca="1">IF(ISNA($BH928),1,OFFSET(NoteCommaRef!$E$3,$BH928,0))</f>
        <v>1</v>
      </c>
      <c r="BN928" s="48">
        <f t="shared" si="317"/>
        <v>1</v>
      </c>
      <c r="BO928" s="48">
        <f t="shared" si="318"/>
        <v>1</v>
      </c>
      <c r="BP928" s="48">
        <f t="shared" si="319"/>
        <v>1</v>
      </c>
      <c r="BQ928" s="48">
        <f ca="1">IF(ISNA($BI928),1,OFFSET(NoteCommaRef!$K$3,$BI928,0))</f>
        <v>1</v>
      </c>
      <c r="BR928" s="48">
        <f ca="1">IF(ISNA($BJ928),1,OFFSET(NoteCommaRef!$K$3,$BJ928,0))</f>
        <v>1</v>
      </c>
    </row>
    <row r="929" spans="3:70" x14ac:dyDescent="0.2">
      <c r="C929" s="1" t="str">
        <f t="shared" si="334"/>
        <v/>
      </c>
      <c r="D929" s="1" t="str">
        <f t="shared" si="335"/>
        <v/>
      </c>
      <c r="E929" s="1" t="str">
        <f t="shared" si="326"/>
        <v/>
      </c>
      <c r="F929" s="32" t="str">
        <f t="shared" si="327"/>
        <v/>
      </c>
      <c r="G929" s="1" t="str">
        <f t="shared" si="328"/>
        <v/>
      </c>
      <c r="H929" s="1" t="str">
        <f t="shared" si="329"/>
        <v/>
      </c>
      <c r="I929" s="1" t="str">
        <f t="shared" si="330"/>
        <v/>
      </c>
      <c r="J929" s="1" t="str">
        <f t="shared" si="331"/>
        <v/>
      </c>
      <c r="K929" s="1" t="str">
        <f t="shared" si="332"/>
        <v/>
      </c>
      <c r="L929" s="1" t="str">
        <f ca="1">IF(COUNTBLANK($AO929),IF(COUNTBLANK($D929),"",OFFSET(ChannelSetup!$E$6,0,$D929-1)),$AO929)</f>
        <v/>
      </c>
      <c r="M929" s="1" t="str">
        <f ca="1">IF(COUNTBLANK($AP929),IF(COUNTBLANK($D929),"",OFFSET(ChannelSetup!$E$7,0,$D929-1)),$AP929)</f>
        <v/>
      </c>
      <c r="N929" s="1" t="str">
        <f ca="1">IF(COUNTBLANK($D929),"",IF(COUNTBLANK($AI929),OFFSET(ChannelSetup!$E$4,0,$D929-1),$AI929))</f>
        <v/>
      </c>
      <c r="O929" s="1" t="str">
        <f t="shared" si="333"/>
        <v/>
      </c>
      <c r="Q929" s="32">
        <f t="shared" si="336"/>
        <v>6</v>
      </c>
      <c r="R929" s="32">
        <f t="shared" si="337"/>
        <v>4</v>
      </c>
      <c r="S929" s="32">
        <f t="shared" si="338"/>
        <v>4</v>
      </c>
      <c r="T929" s="32">
        <f t="shared" si="339"/>
        <v>2</v>
      </c>
      <c r="U929" s="32">
        <f t="shared" si="340"/>
        <v>2</v>
      </c>
      <c r="V929" s="32">
        <f t="shared" si="341"/>
        <v>2</v>
      </c>
      <c r="W929" s="32">
        <f t="shared" si="342"/>
        <v>2</v>
      </c>
      <c r="X929" s="32">
        <f t="shared" si="343"/>
        <v>2</v>
      </c>
      <c r="Y929" s="32">
        <f t="shared" si="344"/>
        <v>2</v>
      </c>
      <c r="Z929" s="32">
        <f t="shared" si="345"/>
        <v>2</v>
      </c>
      <c r="AA929" s="32">
        <f t="shared" si="346"/>
        <v>2</v>
      </c>
      <c r="AB929" s="32">
        <f t="shared" si="347"/>
        <v>2</v>
      </c>
      <c r="AD929" s="64"/>
      <c r="AE929" s="51"/>
      <c r="AF929" s="51"/>
      <c r="AG929" s="61"/>
      <c r="AH929" s="62"/>
      <c r="AI929" s="61"/>
      <c r="AJ929" s="62"/>
      <c r="AK929" s="61"/>
      <c r="AL929" s="62"/>
      <c r="AM929" s="60"/>
      <c r="AN929" s="60"/>
      <c r="AO929" s="60"/>
      <c r="AP929" s="60"/>
      <c r="AQ929" s="51"/>
      <c r="AT929" s="39" t="str">
        <f t="shared" si="351"/>
        <v/>
      </c>
      <c r="AU929" s="49" t="str">
        <f t="shared" si="357"/>
        <v/>
      </c>
      <c r="AV929" s="41">
        <f t="shared" ca="1" si="320"/>
        <v>256</v>
      </c>
      <c r="AW929" s="40">
        <f t="shared" ca="1" si="314"/>
        <v>1</v>
      </c>
      <c r="AX929" s="41">
        <f t="shared" ca="1" si="352"/>
        <v>0</v>
      </c>
      <c r="AY929" s="41">
        <f t="shared" ca="1" si="353"/>
        <v>0</v>
      </c>
      <c r="AZ929" s="42">
        <f t="shared" ca="1" si="354"/>
        <v>1</v>
      </c>
      <c r="BA929" s="47" t="str">
        <f t="shared" si="355"/>
        <v/>
      </c>
      <c r="BB929" s="47" t="e">
        <f t="shared" si="356"/>
        <v>#VALUE!</v>
      </c>
      <c r="BC929" s="47">
        <f t="shared" si="321"/>
        <v>0</v>
      </c>
      <c r="BD929" s="47">
        <f t="shared" si="322"/>
        <v>0</v>
      </c>
      <c r="BE929" s="47" t="e">
        <f t="shared" si="323"/>
        <v>#VALUE!</v>
      </c>
      <c r="BF929" s="47" t="e">
        <f t="shared" si="324"/>
        <v>#VALUE!</v>
      </c>
      <c r="BG929" s="47" t="e">
        <f t="shared" si="325"/>
        <v>#VALUE!</v>
      </c>
      <c r="BH929" s="47" t="e">
        <f>MATCH($BA929,NoteCommaRef!$B$4:$B$10,0)</f>
        <v>#N/A</v>
      </c>
      <c r="BI929" s="47">
        <f>MATCH($BK929,NoteCommaRef!$H$4:$H$1000,0)</f>
        <v>11</v>
      </c>
      <c r="BJ929" s="47">
        <f>MATCH($BL929,NoteCommaRef!$H$4:$H$1000,0)</f>
        <v>11</v>
      </c>
      <c r="BK929" s="47">
        <f t="shared" si="315"/>
        <v>1</v>
      </c>
      <c r="BL929" s="47">
        <f t="shared" si="316"/>
        <v>1</v>
      </c>
      <c r="BM929" s="48">
        <f ca="1">IF(ISNA($BH929),1,OFFSET(NoteCommaRef!$E$3,$BH929,0))</f>
        <v>1</v>
      </c>
      <c r="BN929" s="48">
        <f t="shared" si="317"/>
        <v>1</v>
      </c>
      <c r="BO929" s="48">
        <f t="shared" si="318"/>
        <v>1</v>
      </c>
      <c r="BP929" s="48">
        <f t="shared" si="319"/>
        <v>1</v>
      </c>
      <c r="BQ929" s="48">
        <f ca="1">IF(ISNA($BI929),1,OFFSET(NoteCommaRef!$K$3,$BI929,0))</f>
        <v>1</v>
      </c>
      <c r="BR929" s="48">
        <f ca="1">IF(ISNA($BJ929),1,OFFSET(NoteCommaRef!$K$3,$BJ929,0))</f>
        <v>1</v>
      </c>
    </row>
    <row r="930" spans="3:70" x14ac:dyDescent="0.2">
      <c r="C930" s="1" t="str">
        <f t="shared" si="334"/>
        <v/>
      </c>
      <c r="D930" s="1" t="str">
        <f t="shared" si="335"/>
        <v/>
      </c>
      <c r="E930" s="1" t="str">
        <f t="shared" si="326"/>
        <v/>
      </c>
      <c r="F930" s="32" t="str">
        <f t="shared" si="327"/>
        <v/>
      </c>
      <c r="G930" s="1" t="str">
        <f t="shared" si="328"/>
        <v/>
      </c>
      <c r="H930" s="1" t="str">
        <f t="shared" si="329"/>
        <v/>
      </c>
      <c r="I930" s="1" t="str">
        <f t="shared" si="330"/>
        <v/>
      </c>
      <c r="J930" s="1" t="str">
        <f t="shared" si="331"/>
        <v/>
      </c>
      <c r="K930" s="1" t="str">
        <f t="shared" si="332"/>
        <v/>
      </c>
      <c r="L930" s="1" t="str">
        <f ca="1">IF(COUNTBLANK($AO930),IF(COUNTBLANK($D930),"",OFFSET(ChannelSetup!$E$6,0,$D930-1)),$AO930)</f>
        <v/>
      </c>
      <c r="M930" s="1" t="str">
        <f ca="1">IF(COUNTBLANK($AP930),IF(COUNTBLANK($D930),"",OFFSET(ChannelSetup!$E$7,0,$D930-1)),$AP930)</f>
        <v/>
      </c>
      <c r="N930" s="1" t="str">
        <f ca="1">IF(COUNTBLANK($D930),"",IF(COUNTBLANK($AI930),OFFSET(ChannelSetup!$E$4,0,$D930-1),$AI930))</f>
        <v/>
      </c>
      <c r="O930" s="1" t="str">
        <f t="shared" si="333"/>
        <v/>
      </c>
      <c r="Q930" s="32">
        <f t="shared" si="336"/>
        <v>6</v>
      </c>
      <c r="R930" s="32">
        <f t="shared" si="337"/>
        <v>4</v>
      </c>
      <c r="S930" s="32">
        <f t="shared" si="338"/>
        <v>4</v>
      </c>
      <c r="T930" s="32">
        <f t="shared" si="339"/>
        <v>2</v>
      </c>
      <c r="U930" s="32">
        <f t="shared" si="340"/>
        <v>2</v>
      </c>
      <c r="V930" s="32">
        <f t="shared" si="341"/>
        <v>2</v>
      </c>
      <c r="W930" s="32">
        <f t="shared" si="342"/>
        <v>2</v>
      </c>
      <c r="X930" s="32">
        <f t="shared" si="343"/>
        <v>2</v>
      </c>
      <c r="Y930" s="32">
        <f t="shared" si="344"/>
        <v>2</v>
      </c>
      <c r="Z930" s="32">
        <f t="shared" si="345"/>
        <v>2</v>
      </c>
      <c r="AA930" s="32">
        <f t="shared" si="346"/>
        <v>2</v>
      </c>
      <c r="AB930" s="32">
        <f t="shared" si="347"/>
        <v>2</v>
      </c>
      <c r="AD930" s="64"/>
      <c r="AE930" s="51"/>
      <c r="AF930" s="51"/>
      <c r="AG930" s="61"/>
      <c r="AH930" s="62"/>
      <c r="AI930" s="61"/>
      <c r="AJ930" s="62"/>
      <c r="AK930" s="61"/>
      <c r="AL930" s="62"/>
      <c r="AM930" s="60"/>
      <c r="AN930" s="60"/>
      <c r="AO930" s="60"/>
      <c r="AP930" s="60"/>
      <c r="AQ930" s="51"/>
      <c r="AT930" s="39" t="str">
        <f t="shared" si="351"/>
        <v/>
      </c>
      <c r="AU930" s="49" t="str">
        <f t="shared" si="357"/>
        <v/>
      </c>
      <c r="AV930" s="41">
        <f t="shared" ca="1" si="320"/>
        <v>256</v>
      </c>
      <c r="AW930" s="40">
        <f t="shared" ca="1" si="314"/>
        <v>1</v>
      </c>
      <c r="AX930" s="41">
        <f t="shared" ca="1" si="352"/>
        <v>0</v>
      </c>
      <c r="AY930" s="41">
        <f t="shared" ca="1" si="353"/>
        <v>0</v>
      </c>
      <c r="AZ930" s="42">
        <f t="shared" ca="1" si="354"/>
        <v>1</v>
      </c>
      <c r="BA930" s="47" t="str">
        <f t="shared" si="355"/>
        <v/>
      </c>
      <c r="BB930" s="47" t="e">
        <f t="shared" si="356"/>
        <v>#VALUE!</v>
      </c>
      <c r="BC930" s="47">
        <f t="shared" si="321"/>
        <v>0</v>
      </c>
      <c r="BD930" s="47">
        <f t="shared" si="322"/>
        <v>0</v>
      </c>
      <c r="BE930" s="47" t="e">
        <f t="shared" si="323"/>
        <v>#VALUE!</v>
      </c>
      <c r="BF930" s="47" t="e">
        <f t="shared" si="324"/>
        <v>#VALUE!</v>
      </c>
      <c r="BG930" s="47" t="e">
        <f t="shared" si="325"/>
        <v>#VALUE!</v>
      </c>
      <c r="BH930" s="47" t="e">
        <f>MATCH($BA930,NoteCommaRef!$B$4:$B$10,0)</f>
        <v>#N/A</v>
      </c>
      <c r="BI930" s="47">
        <f>MATCH($BK930,NoteCommaRef!$H$4:$H$1000,0)</f>
        <v>11</v>
      </c>
      <c r="BJ930" s="47">
        <f>MATCH($BL930,NoteCommaRef!$H$4:$H$1000,0)</f>
        <v>11</v>
      </c>
      <c r="BK930" s="47">
        <f t="shared" si="315"/>
        <v>1</v>
      </c>
      <c r="BL930" s="47">
        <f t="shared" si="316"/>
        <v>1</v>
      </c>
      <c r="BM930" s="48">
        <f ca="1">IF(ISNA($BH930),1,OFFSET(NoteCommaRef!$E$3,$BH930,0))</f>
        <v>1</v>
      </c>
      <c r="BN930" s="48">
        <f t="shared" si="317"/>
        <v>1</v>
      </c>
      <c r="BO930" s="48">
        <f t="shared" si="318"/>
        <v>1</v>
      </c>
      <c r="BP930" s="48">
        <f t="shared" si="319"/>
        <v>1</v>
      </c>
      <c r="BQ930" s="48">
        <f ca="1">IF(ISNA($BI930),1,OFFSET(NoteCommaRef!$K$3,$BI930,0))</f>
        <v>1</v>
      </c>
      <c r="BR930" s="48">
        <f ca="1">IF(ISNA($BJ930),1,OFFSET(NoteCommaRef!$K$3,$BJ930,0))</f>
        <v>1</v>
      </c>
    </row>
    <row r="931" spans="3:70" x14ac:dyDescent="0.2">
      <c r="C931" s="1" t="str">
        <f t="shared" si="334"/>
        <v/>
      </c>
      <c r="D931" s="1" t="str">
        <f t="shared" si="335"/>
        <v/>
      </c>
      <c r="E931" s="1" t="str">
        <f t="shared" si="326"/>
        <v/>
      </c>
      <c r="F931" s="32" t="str">
        <f t="shared" si="327"/>
        <v/>
      </c>
      <c r="G931" s="1" t="str">
        <f t="shared" si="328"/>
        <v/>
      </c>
      <c r="H931" s="1" t="str">
        <f t="shared" si="329"/>
        <v/>
      </c>
      <c r="I931" s="1" t="str">
        <f t="shared" si="330"/>
        <v/>
      </c>
      <c r="J931" s="1" t="str">
        <f t="shared" si="331"/>
        <v/>
      </c>
      <c r="K931" s="1" t="str">
        <f t="shared" si="332"/>
        <v/>
      </c>
      <c r="L931" s="1" t="str">
        <f ca="1">IF(COUNTBLANK($AO931),IF(COUNTBLANK($D931),"",OFFSET(ChannelSetup!$E$6,0,$D931-1)),$AO931)</f>
        <v/>
      </c>
      <c r="M931" s="1" t="str">
        <f ca="1">IF(COUNTBLANK($AP931),IF(COUNTBLANK($D931),"",OFFSET(ChannelSetup!$E$7,0,$D931-1)),$AP931)</f>
        <v/>
      </c>
      <c r="N931" s="1" t="str">
        <f ca="1">IF(COUNTBLANK($D931),"",IF(COUNTBLANK($AI931),OFFSET(ChannelSetup!$E$4,0,$D931-1),$AI931))</f>
        <v/>
      </c>
      <c r="O931" s="1" t="str">
        <f t="shared" si="333"/>
        <v/>
      </c>
      <c r="Q931" s="32">
        <f t="shared" si="336"/>
        <v>6</v>
      </c>
      <c r="R931" s="32">
        <f t="shared" si="337"/>
        <v>4</v>
      </c>
      <c r="S931" s="32">
        <f t="shared" si="338"/>
        <v>4</v>
      </c>
      <c r="T931" s="32">
        <f t="shared" si="339"/>
        <v>2</v>
      </c>
      <c r="U931" s="32">
        <f t="shared" si="340"/>
        <v>2</v>
      </c>
      <c r="V931" s="32">
        <f t="shared" si="341"/>
        <v>2</v>
      </c>
      <c r="W931" s="32">
        <f t="shared" si="342"/>
        <v>2</v>
      </c>
      <c r="X931" s="32">
        <f t="shared" si="343"/>
        <v>2</v>
      </c>
      <c r="Y931" s="32">
        <f t="shared" si="344"/>
        <v>2</v>
      </c>
      <c r="Z931" s="32">
        <f t="shared" si="345"/>
        <v>2</v>
      </c>
      <c r="AA931" s="32">
        <f t="shared" si="346"/>
        <v>2</v>
      </c>
      <c r="AB931" s="32">
        <f t="shared" si="347"/>
        <v>2</v>
      </c>
      <c r="AD931" s="64"/>
      <c r="AE931" s="51"/>
      <c r="AF931" s="51"/>
      <c r="AG931" s="61"/>
      <c r="AH931" s="62"/>
      <c r="AI931" s="61"/>
      <c r="AJ931" s="62"/>
      <c r="AK931" s="61"/>
      <c r="AL931" s="62"/>
      <c r="AM931" s="60"/>
      <c r="AN931" s="60"/>
      <c r="AO931" s="60"/>
      <c r="AP931" s="60"/>
      <c r="AQ931" s="51"/>
      <c r="AT931" s="39" t="str">
        <f t="shared" si="351"/>
        <v/>
      </c>
      <c r="AU931" s="49" t="str">
        <f t="shared" si="357"/>
        <v/>
      </c>
      <c r="AV931" s="41">
        <f t="shared" ca="1" si="320"/>
        <v>256</v>
      </c>
      <c r="AW931" s="40">
        <f t="shared" ca="1" si="314"/>
        <v>1</v>
      </c>
      <c r="AX931" s="41">
        <f t="shared" ca="1" si="352"/>
        <v>0</v>
      </c>
      <c r="AY931" s="41">
        <f t="shared" ca="1" si="353"/>
        <v>0</v>
      </c>
      <c r="AZ931" s="42">
        <f t="shared" ca="1" si="354"/>
        <v>1</v>
      </c>
      <c r="BA931" s="47" t="str">
        <f t="shared" si="355"/>
        <v/>
      </c>
      <c r="BB931" s="47" t="e">
        <f t="shared" si="356"/>
        <v>#VALUE!</v>
      </c>
      <c r="BC931" s="47">
        <f t="shared" si="321"/>
        <v>0</v>
      </c>
      <c r="BD931" s="47">
        <f t="shared" si="322"/>
        <v>0</v>
      </c>
      <c r="BE931" s="47" t="e">
        <f t="shared" si="323"/>
        <v>#VALUE!</v>
      </c>
      <c r="BF931" s="47" t="e">
        <f t="shared" si="324"/>
        <v>#VALUE!</v>
      </c>
      <c r="BG931" s="47" t="e">
        <f t="shared" si="325"/>
        <v>#VALUE!</v>
      </c>
      <c r="BH931" s="47" t="e">
        <f>MATCH($BA931,NoteCommaRef!$B$4:$B$10,0)</f>
        <v>#N/A</v>
      </c>
      <c r="BI931" s="47">
        <f>MATCH($BK931,NoteCommaRef!$H$4:$H$1000,0)</f>
        <v>11</v>
      </c>
      <c r="BJ931" s="47">
        <f>MATCH($BL931,NoteCommaRef!$H$4:$H$1000,0)</f>
        <v>11</v>
      </c>
      <c r="BK931" s="47">
        <f t="shared" si="315"/>
        <v>1</v>
      </c>
      <c r="BL931" s="47">
        <f t="shared" si="316"/>
        <v>1</v>
      </c>
      <c r="BM931" s="48">
        <f ca="1">IF(ISNA($BH931),1,OFFSET(NoteCommaRef!$E$3,$BH931,0))</f>
        <v>1</v>
      </c>
      <c r="BN931" s="48">
        <f t="shared" si="317"/>
        <v>1</v>
      </c>
      <c r="BO931" s="48">
        <f t="shared" si="318"/>
        <v>1</v>
      </c>
      <c r="BP931" s="48">
        <f t="shared" si="319"/>
        <v>1</v>
      </c>
      <c r="BQ931" s="48">
        <f ca="1">IF(ISNA($BI931),1,OFFSET(NoteCommaRef!$K$3,$BI931,0))</f>
        <v>1</v>
      </c>
      <c r="BR931" s="48">
        <f ca="1">IF(ISNA($BJ931),1,OFFSET(NoteCommaRef!$K$3,$BJ931,0))</f>
        <v>1</v>
      </c>
    </row>
    <row r="932" spans="3:70" x14ac:dyDescent="0.2">
      <c r="C932" s="1" t="str">
        <f t="shared" si="334"/>
        <v/>
      </c>
      <c r="D932" s="1" t="str">
        <f t="shared" si="335"/>
        <v/>
      </c>
      <c r="E932" s="1" t="str">
        <f t="shared" si="326"/>
        <v/>
      </c>
      <c r="F932" s="32" t="str">
        <f t="shared" si="327"/>
        <v/>
      </c>
      <c r="G932" s="1" t="str">
        <f t="shared" si="328"/>
        <v/>
      </c>
      <c r="H932" s="1" t="str">
        <f t="shared" si="329"/>
        <v/>
      </c>
      <c r="I932" s="1" t="str">
        <f t="shared" si="330"/>
        <v/>
      </c>
      <c r="J932" s="1" t="str">
        <f t="shared" si="331"/>
        <v/>
      </c>
      <c r="K932" s="1" t="str">
        <f t="shared" si="332"/>
        <v/>
      </c>
      <c r="L932" s="1" t="str">
        <f ca="1">IF(COUNTBLANK($AO932),IF(COUNTBLANK($D932),"",OFFSET(ChannelSetup!$E$6,0,$D932-1)),$AO932)</f>
        <v/>
      </c>
      <c r="M932" s="1" t="str">
        <f ca="1">IF(COUNTBLANK($AP932),IF(COUNTBLANK($D932),"",OFFSET(ChannelSetup!$E$7,0,$D932-1)),$AP932)</f>
        <v/>
      </c>
      <c r="N932" s="1" t="str">
        <f ca="1">IF(COUNTBLANK($D932),"",IF(COUNTBLANK($AI932),OFFSET(ChannelSetup!$E$4,0,$D932-1),$AI932))</f>
        <v/>
      </c>
      <c r="O932" s="1" t="str">
        <f t="shared" si="333"/>
        <v/>
      </c>
      <c r="Q932" s="32">
        <f t="shared" si="336"/>
        <v>6</v>
      </c>
      <c r="R932" s="32">
        <f t="shared" si="337"/>
        <v>4</v>
      </c>
      <c r="S932" s="32">
        <f t="shared" si="338"/>
        <v>4</v>
      </c>
      <c r="T932" s="32">
        <f t="shared" si="339"/>
        <v>2</v>
      </c>
      <c r="U932" s="32">
        <f t="shared" si="340"/>
        <v>2</v>
      </c>
      <c r="V932" s="32">
        <f t="shared" si="341"/>
        <v>2</v>
      </c>
      <c r="W932" s="32">
        <f t="shared" si="342"/>
        <v>2</v>
      </c>
      <c r="X932" s="32">
        <f t="shared" si="343"/>
        <v>2</v>
      </c>
      <c r="Y932" s="32">
        <f t="shared" si="344"/>
        <v>2</v>
      </c>
      <c r="Z932" s="32">
        <f t="shared" si="345"/>
        <v>2</v>
      </c>
      <c r="AA932" s="32">
        <f t="shared" si="346"/>
        <v>2</v>
      </c>
      <c r="AB932" s="32">
        <f t="shared" si="347"/>
        <v>2</v>
      </c>
      <c r="AD932" s="64"/>
      <c r="AE932" s="51"/>
      <c r="AF932" s="51"/>
      <c r="AG932" s="61"/>
      <c r="AH932" s="62"/>
      <c r="AI932" s="61"/>
      <c r="AJ932" s="62"/>
      <c r="AK932" s="61"/>
      <c r="AL932" s="62"/>
      <c r="AM932" s="60"/>
      <c r="AN932" s="60"/>
      <c r="AO932" s="60"/>
      <c r="AP932" s="60"/>
      <c r="AQ932" s="51"/>
      <c r="AT932" s="39" t="str">
        <f t="shared" si="351"/>
        <v/>
      </c>
      <c r="AU932" s="49" t="str">
        <f t="shared" si="357"/>
        <v/>
      </c>
      <c r="AV932" s="41">
        <f t="shared" ca="1" si="320"/>
        <v>256</v>
      </c>
      <c r="AW932" s="40">
        <f t="shared" ca="1" si="314"/>
        <v>1</v>
      </c>
      <c r="AX932" s="41">
        <f t="shared" ca="1" si="352"/>
        <v>0</v>
      </c>
      <c r="AY932" s="41">
        <f t="shared" ca="1" si="353"/>
        <v>0</v>
      </c>
      <c r="AZ932" s="42">
        <f t="shared" ca="1" si="354"/>
        <v>1</v>
      </c>
      <c r="BA932" s="47" t="str">
        <f t="shared" si="355"/>
        <v/>
      </c>
      <c r="BB932" s="47" t="e">
        <f t="shared" si="356"/>
        <v>#VALUE!</v>
      </c>
      <c r="BC932" s="47">
        <f t="shared" si="321"/>
        <v>0</v>
      </c>
      <c r="BD932" s="47">
        <f t="shared" si="322"/>
        <v>0</v>
      </c>
      <c r="BE932" s="47" t="e">
        <f t="shared" si="323"/>
        <v>#VALUE!</v>
      </c>
      <c r="BF932" s="47" t="e">
        <f t="shared" si="324"/>
        <v>#VALUE!</v>
      </c>
      <c r="BG932" s="47" t="e">
        <f t="shared" si="325"/>
        <v>#VALUE!</v>
      </c>
      <c r="BH932" s="47" t="e">
        <f>MATCH($BA932,NoteCommaRef!$B$4:$B$10,0)</f>
        <v>#N/A</v>
      </c>
      <c r="BI932" s="47">
        <f>MATCH($BK932,NoteCommaRef!$H$4:$H$1000,0)</f>
        <v>11</v>
      </c>
      <c r="BJ932" s="47">
        <f>MATCH($BL932,NoteCommaRef!$H$4:$H$1000,0)</f>
        <v>11</v>
      </c>
      <c r="BK932" s="47">
        <f t="shared" si="315"/>
        <v>1</v>
      </c>
      <c r="BL932" s="47">
        <f t="shared" si="316"/>
        <v>1</v>
      </c>
      <c r="BM932" s="48">
        <f ca="1">IF(ISNA($BH932),1,OFFSET(NoteCommaRef!$E$3,$BH932,0))</f>
        <v>1</v>
      </c>
      <c r="BN932" s="48">
        <f t="shared" si="317"/>
        <v>1</v>
      </c>
      <c r="BO932" s="48">
        <f t="shared" si="318"/>
        <v>1</v>
      </c>
      <c r="BP932" s="48">
        <f t="shared" si="319"/>
        <v>1</v>
      </c>
      <c r="BQ932" s="48">
        <f ca="1">IF(ISNA($BI932),1,OFFSET(NoteCommaRef!$K$3,$BI932,0))</f>
        <v>1</v>
      </c>
      <c r="BR932" s="48">
        <f ca="1">IF(ISNA($BJ932),1,OFFSET(NoteCommaRef!$K$3,$BJ932,0))</f>
        <v>1</v>
      </c>
    </row>
    <row r="933" spans="3:70" x14ac:dyDescent="0.2">
      <c r="C933" s="1" t="str">
        <f t="shared" si="334"/>
        <v/>
      </c>
      <c r="D933" s="1" t="str">
        <f t="shared" si="335"/>
        <v/>
      </c>
      <c r="E933" s="1" t="str">
        <f t="shared" si="326"/>
        <v/>
      </c>
      <c r="F933" s="32" t="str">
        <f t="shared" si="327"/>
        <v/>
      </c>
      <c r="G933" s="1" t="str">
        <f t="shared" si="328"/>
        <v/>
      </c>
      <c r="H933" s="1" t="str">
        <f t="shared" si="329"/>
        <v/>
      </c>
      <c r="I933" s="1" t="str">
        <f t="shared" si="330"/>
        <v/>
      </c>
      <c r="J933" s="1" t="str">
        <f t="shared" si="331"/>
        <v/>
      </c>
      <c r="K933" s="1" t="str">
        <f t="shared" si="332"/>
        <v/>
      </c>
      <c r="L933" s="1" t="str">
        <f ca="1">IF(COUNTBLANK($AO933),IF(COUNTBLANK($D933),"",OFFSET(ChannelSetup!$E$6,0,$D933-1)),$AO933)</f>
        <v/>
      </c>
      <c r="M933" s="1" t="str">
        <f ca="1">IF(COUNTBLANK($AP933),IF(COUNTBLANK($D933),"",OFFSET(ChannelSetup!$E$7,0,$D933-1)),$AP933)</f>
        <v/>
      </c>
      <c r="N933" s="1" t="str">
        <f ca="1">IF(COUNTBLANK($D933),"",IF(COUNTBLANK($AI933),OFFSET(ChannelSetup!$E$4,0,$D933-1),$AI933))</f>
        <v/>
      </c>
      <c r="O933" s="1" t="str">
        <f t="shared" si="333"/>
        <v/>
      </c>
      <c r="Q933" s="32">
        <f t="shared" si="336"/>
        <v>6</v>
      </c>
      <c r="R933" s="32">
        <f t="shared" si="337"/>
        <v>4</v>
      </c>
      <c r="S933" s="32">
        <f t="shared" si="338"/>
        <v>4</v>
      </c>
      <c r="T933" s="32">
        <f t="shared" si="339"/>
        <v>2</v>
      </c>
      <c r="U933" s="32">
        <f t="shared" si="340"/>
        <v>2</v>
      </c>
      <c r="V933" s="32">
        <f t="shared" si="341"/>
        <v>2</v>
      </c>
      <c r="W933" s="32">
        <f t="shared" si="342"/>
        <v>2</v>
      </c>
      <c r="X933" s="32">
        <f t="shared" si="343"/>
        <v>2</v>
      </c>
      <c r="Y933" s="32">
        <f t="shared" si="344"/>
        <v>2</v>
      </c>
      <c r="Z933" s="32">
        <f t="shared" si="345"/>
        <v>2</v>
      </c>
      <c r="AA933" s="32">
        <f t="shared" si="346"/>
        <v>2</v>
      </c>
      <c r="AB933" s="32">
        <f t="shared" si="347"/>
        <v>2</v>
      </c>
      <c r="AD933" s="64"/>
      <c r="AE933" s="51"/>
      <c r="AF933" s="51"/>
      <c r="AG933" s="61"/>
      <c r="AH933" s="62"/>
      <c r="AI933" s="61"/>
      <c r="AJ933" s="62"/>
      <c r="AK933" s="61"/>
      <c r="AL933" s="62"/>
      <c r="AM933" s="60"/>
      <c r="AN933" s="60"/>
      <c r="AO933" s="60"/>
      <c r="AP933" s="60"/>
      <c r="AQ933" s="51"/>
      <c r="AT933" s="39" t="str">
        <f t="shared" si="351"/>
        <v/>
      </c>
      <c r="AU933" s="49" t="str">
        <f t="shared" si="357"/>
        <v/>
      </c>
      <c r="AV933" s="41">
        <f t="shared" ca="1" si="320"/>
        <v>256</v>
      </c>
      <c r="AW933" s="40">
        <f t="shared" ref="AW933:AW996" ca="1" si="358">$BM933*$BN933*$BO933*$BP933*$BQ933/$BR933</f>
        <v>1</v>
      </c>
      <c r="AX933" s="41">
        <f t="shared" ca="1" si="352"/>
        <v>0</v>
      </c>
      <c r="AY933" s="41">
        <f t="shared" ca="1" si="353"/>
        <v>0</v>
      </c>
      <c r="AZ933" s="42">
        <f t="shared" ca="1" si="354"/>
        <v>1</v>
      </c>
      <c r="BA933" s="47" t="str">
        <f t="shared" si="355"/>
        <v/>
      </c>
      <c r="BB933" s="47" t="e">
        <f t="shared" si="356"/>
        <v>#VALUE!</v>
      </c>
      <c r="BC933" s="47">
        <f t="shared" si="321"/>
        <v>0</v>
      </c>
      <c r="BD933" s="47">
        <f t="shared" si="322"/>
        <v>0</v>
      </c>
      <c r="BE933" s="47" t="e">
        <f t="shared" si="323"/>
        <v>#VALUE!</v>
      </c>
      <c r="BF933" s="47" t="e">
        <f t="shared" si="324"/>
        <v>#VALUE!</v>
      </c>
      <c r="BG933" s="47" t="e">
        <f t="shared" si="325"/>
        <v>#VALUE!</v>
      </c>
      <c r="BH933" s="47" t="e">
        <f>MATCH($BA933,NoteCommaRef!$B$4:$B$10,0)</f>
        <v>#N/A</v>
      </c>
      <c r="BI933" s="47">
        <f>MATCH($BK933,NoteCommaRef!$H$4:$H$1000,0)</f>
        <v>11</v>
      </c>
      <c r="BJ933" s="47">
        <f>MATCH($BL933,NoteCommaRef!$H$4:$H$1000,0)</f>
        <v>11</v>
      </c>
      <c r="BK933" s="47">
        <f t="shared" ref="BK933:BK996" si="359">IF(ISERR($BE933),1,IF(ISERR($BF933),IF(ISERR($BG933),1,MID($AU933,$BE933+1,$BG933-$BE933-1)),MID($AU933,$BE933+1,$BF933-$BE933-1)))*1</f>
        <v>1</v>
      </c>
      <c r="BL933" s="47">
        <f t="shared" ref="BL933:BL996" si="360">IF(ISERR($BE933),1,IF(ISERR($BF933),1,MID($AU933,$BF933+1,$BG933-$BF933-1)))*1</f>
        <v>1</v>
      </c>
      <c r="BM933" s="48">
        <f ca="1">IF(ISNA($BH933),1,OFFSET(NoteCommaRef!$E$3,$BH933,0))</f>
        <v>1</v>
      </c>
      <c r="BN933" s="48">
        <f t="shared" ref="BN933:BN996" si="361">IF(ISERR($BB933),1,2^$BB933)</f>
        <v>1</v>
      </c>
      <c r="BO933" s="48">
        <f t="shared" ref="BO933:BO996" si="362">(2187/2048)^$BC933</f>
        <v>1</v>
      </c>
      <c r="BP933" s="48">
        <f t="shared" ref="BP933:BP996" si="363">(80/81)^$BD933</f>
        <v>1</v>
      </c>
      <c r="BQ933" s="48">
        <f ca="1">IF(ISNA($BI933),1,OFFSET(NoteCommaRef!$K$3,$BI933,0))</f>
        <v>1</v>
      </c>
      <c r="BR933" s="48">
        <f ca="1">IF(ISNA($BJ933),1,OFFSET(NoteCommaRef!$K$3,$BJ933,0))</f>
        <v>1</v>
      </c>
    </row>
    <row r="934" spans="3:70" x14ac:dyDescent="0.2">
      <c r="C934" s="1" t="str">
        <f t="shared" si="334"/>
        <v/>
      </c>
      <c r="D934" s="1" t="str">
        <f t="shared" si="335"/>
        <v/>
      </c>
      <c r="E934" s="1" t="str">
        <f t="shared" si="326"/>
        <v/>
      </c>
      <c r="F934" s="32" t="str">
        <f t="shared" si="327"/>
        <v/>
      </c>
      <c r="G934" s="1" t="str">
        <f t="shared" si="328"/>
        <v/>
      </c>
      <c r="H934" s="1" t="str">
        <f t="shared" si="329"/>
        <v/>
      </c>
      <c r="I934" s="1" t="str">
        <f t="shared" si="330"/>
        <v/>
      </c>
      <c r="J934" s="1" t="str">
        <f t="shared" si="331"/>
        <v/>
      </c>
      <c r="K934" s="1" t="str">
        <f t="shared" si="332"/>
        <v/>
      </c>
      <c r="L934" s="1" t="str">
        <f ca="1">IF(COUNTBLANK($AO934),IF(COUNTBLANK($D934),"",OFFSET(ChannelSetup!$E$6,0,$D934-1)),$AO934)</f>
        <v/>
      </c>
      <c r="M934" s="1" t="str">
        <f ca="1">IF(COUNTBLANK($AP934),IF(COUNTBLANK($D934),"",OFFSET(ChannelSetup!$E$7,0,$D934-1)),$AP934)</f>
        <v/>
      </c>
      <c r="N934" s="1" t="str">
        <f ca="1">IF(COUNTBLANK($D934),"",IF(COUNTBLANK($AI934),OFFSET(ChannelSetup!$E$4,0,$D934-1),$AI934))</f>
        <v/>
      </c>
      <c r="O934" s="1" t="str">
        <f t="shared" si="333"/>
        <v/>
      </c>
      <c r="Q934" s="32">
        <f t="shared" si="336"/>
        <v>6</v>
      </c>
      <c r="R934" s="32">
        <f t="shared" si="337"/>
        <v>4</v>
      </c>
      <c r="S934" s="32">
        <f t="shared" si="338"/>
        <v>4</v>
      </c>
      <c r="T934" s="32">
        <f t="shared" si="339"/>
        <v>2</v>
      </c>
      <c r="U934" s="32">
        <f t="shared" si="340"/>
        <v>2</v>
      </c>
      <c r="V934" s="32">
        <f t="shared" si="341"/>
        <v>2</v>
      </c>
      <c r="W934" s="32">
        <f t="shared" si="342"/>
        <v>2</v>
      </c>
      <c r="X934" s="32">
        <f t="shared" si="343"/>
        <v>2</v>
      </c>
      <c r="Y934" s="32">
        <f t="shared" si="344"/>
        <v>2</v>
      </c>
      <c r="Z934" s="32">
        <f t="shared" si="345"/>
        <v>2</v>
      </c>
      <c r="AA934" s="32">
        <f t="shared" si="346"/>
        <v>2</v>
      </c>
      <c r="AB934" s="32">
        <f t="shared" si="347"/>
        <v>2</v>
      </c>
      <c r="AD934" s="64"/>
      <c r="AE934" s="51"/>
      <c r="AF934" s="51"/>
      <c r="AG934" s="61"/>
      <c r="AH934" s="62"/>
      <c r="AI934" s="61"/>
      <c r="AJ934" s="62"/>
      <c r="AK934" s="61"/>
      <c r="AL934" s="62"/>
      <c r="AM934" s="60"/>
      <c r="AN934" s="60"/>
      <c r="AO934" s="60"/>
      <c r="AP934" s="60"/>
      <c r="AQ934" s="51"/>
      <c r="AT934" s="39" t="str">
        <f t="shared" si="351"/>
        <v/>
      </c>
      <c r="AU934" s="49" t="str">
        <f t="shared" si="357"/>
        <v/>
      </c>
      <c r="AV934" s="41">
        <f t="shared" ca="1" si="320"/>
        <v>256</v>
      </c>
      <c r="AW934" s="40">
        <f t="shared" ca="1" si="358"/>
        <v>1</v>
      </c>
      <c r="AX934" s="41">
        <f t="shared" ca="1" si="352"/>
        <v>0</v>
      </c>
      <c r="AY934" s="41">
        <f t="shared" ca="1" si="353"/>
        <v>0</v>
      </c>
      <c r="AZ934" s="42">
        <f t="shared" ca="1" si="354"/>
        <v>1</v>
      </c>
      <c r="BA934" s="47" t="str">
        <f t="shared" si="355"/>
        <v/>
      </c>
      <c r="BB934" s="47" t="e">
        <f t="shared" si="356"/>
        <v>#VALUE!</v>
      </c>
      <c r="BC934" s="47">
        <f t="shared" si="321"/>
        <v>0</v>
      </c>
      <c r="BD934" s="47">
        <f t="shared" si="322"/>
        <v>0</v>
      </c>
      <c r="BE934" s="47" t="e">
        <f t="shared" si="323"/>
        <v>#VALUE!</v>
      </c>
      <c r="BF934" s="47" t="e">
        <f t="shared" si="324"/>
        <v>#VALUE!</v>
      </c>
      <c r="BG934" s="47" t="e">
        <f t="shared" si="325"/>
        <v>#VALUE!</v>
      </c>
      <c r="BH934" s="47" t="e">
        <f>MATCH($BA934,NoteCommaRef!$B$4:$B$10,0)</f>
        <v>#N/A</v>
      </c>
      <c r="BI934" s="47">
        <f>MATCH($BK934,NoteCommaRef!$H$4:$H$1000,0)</f>
        <v>11</v>
      </c>
      <c r="BJ934" s="47">
        <f>MATCH($BL934,NoteCommaRef!$H$4:$H$1000,0)</f>
        <v>11</v>
      </c>
      <c r="BK934" s="47">
        <f t="shared" si="359"/>
        <v>1</v>
      </c>
      <c r="BL934" s="47">
        <f t="shared" si="360"/>
        <v>1</v>
      </c>
      <c r="BM934" s="48">
        <f ca="1">IF(ISNA($BH934),1,OFFSET(NoteCommaRef!$E$3,$BH934,0))</f>
        <v>1</v>
      </c>
      <c r="BN934" s="48">
        <f t="shared" si="361"/>
        <v>1</v>
      </c>
      <c r="BO934" s="48">
        <f t="shared" si="362"/>
        <v>1</v>
      </c>
      <c r="BP934" s="48">
        <f t="shared" si="363"/>
        <v>1</v>
      </c>
      <c r="BQ934" s="48">
        <f ca="1">IF(ISNA($BI934),1,OFFSET(NoteCommaRef!$K$3,$BI934,0))</f>
        <v>1</v>
      </c>
      <c r="BR934" s="48">
        <f ca="1">IF(ISNA($BJ934),1,OFFSET(NoteCommaRef!$K$3,$BJ934,0))</f>
        <v>1</v>
      </c>
    </row>
    <row r="935" spans="3:70" x14ac:dyDescent="0.2">
      <c r="C935" s="1" t="str">
        <f t="shared" si="334"/>
        <v/>
      </c>
      <c r="D935" s="1" t="str">
        <f t="shared" si="335"/>
        <v/>
      </c>
      <c r="E935" s="1" t="str">
        <f t="shared" si="326"/>
        <v/>
      </c>
      <c r="F935" s="32" t="str">
        <f t="shared" si="327"/>
        <v/>
      </c>
      <c r="G935" s="1" t="str">
        <f t="shared" si="328"/>
        <v/>
      </c>
      <c r="H935" s="1" t="str">
        <f t="shared" si="329"/>
        <v/>
      </c>
      <c r="I935" s="1" t="str">
        <f t="shared" si="330"/>
        <v/>
      </c>
      <c r="J935" s="1" t="str">
        <f t="shared" si="331"/>
        <v/>
      </c>
      <c r="K935" s="1" t="str">
        <f t="shared" si="332"/>
        <v/>
      </c>
      <c r="L935" s="1" t="str">
        <f ca="1">IF(COUNTBLANK($AO935),IF(COUNTBLANK($D935),"",OFFSET(ChannelSetup!$E$6,0,$D935-1)),$AO935)</f>
        <v/>
      </c>
      <c r="M935" s="1" t="str">
        <f ca="1">IF(COUNTBLANK($AP935),IF(COUNTBLANK($D935),"",OFFSET(ChannelSetup!$E$7,0,$D935-1)),$AP935)</f>
        <v/>
      </c>
      <c r="N935" s="1" t="str">
        <f ca="1">IF(COUNTBLANK($D935),"",IF(COUNTBLANK($AI935),OFFSET(ChannelSetup!$E$4,0,$D935-1),$AI935))</f>
        <v/>
      </c>
      <c r="O935" s="1" t="str">
        <f t="shared" si="333"/>
        <v/>
      </c>
      <c r="Q935" s="32">
        <f t="shared" si="336"/>
        <v>6</v>
      </c>
      <c r="R935" s="32">
        <f t="shared" si="337"/>
        <v>4</v>
      </c>
      <c r="S935" s="32">
        <f t="shared" si="338"/>
        <v>4</v>
      </c>
      <c r="T935" s="32">
        <f t="shared" si="339"/>
        <v>2</v>
      </c>
      <c r="U935" s="32">
        <f t="shared" si="340"/>
        <v>2</v>
      </c>
      <c r="V935" s="32">
        <f t="shared" si="341"/>
        <v>2</v>
      </c>
      <c r="W935" s="32">
        <f t="shared" si="342"/>
        <v>2</v>
      </c>
      <c r="X935" s="32">
        <f t="shared" si="343"/>
        <v>2</v>
      </c>
      <c r="Y935" s="32">
        <f t="shared" si="344"/>
        <v>2</v>
      </c>
      <c r="Z935" s="32">
        <f t="shared" si="345"/>
        <v>2</v>
      </c>
      <c r="AA935" s="32">
        <f t="shared" si="346"/>
        <v>2</v>
      </c>
      <c r="AB935" s="32">
        <f t="shared" si="347"/>
        <v>2</v>
      </c>
      <c r="AD935" s="64"/>
      <c r="AE935" s="51"/>
      <c r="AF935" s="51"/>
      <c r="AG935" s="61"/>
      <c r="AH935" s="62"/>
      <c r="AI935" s="61"/>
      <c r="AJ935" s="62"/>
      <c r="AK935" s="61"/>
      <c r="AL935" s="62"/>
      <c r="AM935" s="60"/>
      <c r="AN935" s="60"/>
      <c r="AO935" s="60"/>
      <c r="AP935" s="60"/>
      <c r="AQ935" s="51"/>
      <c r="AT935" s="39" t="str">
        <f t="shared" si="351"/>
        <v/>
      </c>
      <c r="AU935" s="49" t="str">
        <f t="shared" si="357"/>
        <v/>
      </c>
      <c r="AV935" s="41">
        <f t="shared" ca="1" si="320"/>
        <v>256</v>
      </c>
      <c r="AW935" s="40">
        <f t="shared" ca="1" si="358"/>
        <v>1</v>
      </c>
      <c r="AX935" s="41">
        <f t="shared" ca="1" si="352"/>
        <v>0</v>
      </c>
      <c r="AY935" s="41">
        <f t="shared" ca="1" si="353"/>
        <v>0</v>
      </c>
      <c r="AZ935" s="42">
        <f t="shared" ca="1" si="354"/>
        <v>1</v>
      </c>
      <c r="BA935" s="47" t="str">
        <f t="shared" si="355"/>
        <v/>
      </c>
      <c r="BB935" s="47" t="e">
        <f t="shared" si="356"/>
        <v>#VALUE!</v>
      </c>
      <c r="BC935" s="47">
        <f t="shared" si="321"/>
        <v>0</v>
      </c>
      <c r="BD935" s="47">
        <f t="shared" si="322"/>
        <v>0</v>
      </c>
      <c r="BE935" s="47" t="e">
        <f t="shared" si="323"/>
        <v>#VALUE!</v>
      </c>
      <c r="BF935" s="47" t="e">
        <f t="shared" si="324"/>
        <v>#VALUE!</v>
      </c>
      <c r="BG935" s="47" t="e">
        <f t="shared" si="325"/>
        <v>#VALUE!</v>
      </c>
      <c r="BH935" s="47" t="e">
        <f>MATCH($BA935,NoteCommaRef!$B$4:$B$10,0)</f>
        <v>#N/A</v>
      </c>
      <c r="BI935" s="47">
        <f>MATCH($BK935,NoteCommaRef!$H$4:$H$1000,0)</f>
        <v>11</v>
      </c>
      <c r="BJ935" s="47">
        <f>MATCH($BL935,NoteCommaRef!$H$4:$H$1000,0)</f>
        <v>11</v>
      </c>
      <c r="BK935" s="47">
        <f t="shared" si="359"/>
        <v>1</v>
      </c>
      <c r="BL935" s="47">
        <f t="shared" si="360"/>
        <v>1</v>
      </c>
      <c r="BM935" s="48">
        <f ca="1">IF(ISNA($BH935),1,OFFSET(NoteCommaRef!$E$3,$BH935,0))</f>
        <v>1</v>
      </c>
      <c r="BN935" s="48">
        <f t="shared" si="361"/>
        <v>1</v>
      </c>
      <c r="BO935" s="48">
        <f t="shared" si="362"/>
        <v>1</v>
      </c>
      <c r="BP935" s="48">
        <f t="shared" si="363"/>
        <v>1</v>
      </c>
      <c r="BQ935" s="48">
        <f ca="1">IF(ISNA($BI935),1,OFFSET(NoteCommaRef!$K$3,$BI935,0))</f>
        <v>1</v>
      </c>
      <c r="BR935" s="48">
        <f ca="1">IF(ISNA($BJ935),1,OFFSET(NoteCommaRef!$K$3,$BJ935,0))</f>
        <v>1</v>
      </c>
    </row>
    <row r="936" spans="3:70" x14ac:dyDescent="0.2">
      <c r="C936" s="1" t="str">
        <f t="shared" si="334"/>
        <v/>
      </c>
      <c r="D936" s="1" t="str">
        <f t="shared" si="335"/>
        <v/>
      </c>
      <c r="E936" s="1" t="str">
        <f t="shared" si="326"/>
        <v/>
      </c>
      <c r="F936" s="32" t="str">
        <f t="shared" si="327"/>
        <v/>
      </c>
      <c r="G936" s="1" t="str">
        <f t="shared" si="328"/>
        <v/>
      </c>
      <c r="H936" s="1" t="str">
        <f t="shared" si="329"/>
        <v/>
      </c>
      <c r="I936" s="1" t="str">
        <f t="shared" si="330"/>
        <v/>
      </c>
      <c r="J936" s="1" t="str">
        <f t="shared" si="331"/>
        <v/>
      </c>
      <c r="K936" s="1" t="str">
        <f t="shared" si="332"/>
        <v/>
      </c>
      <c r="L936" s="1" t="str">
        <f ca="1">IF(COUNTBLANK($AO936),IF(COUNTBLANK($D936),"",OFFSET(ChannelSetup!$E$6,0,$D936-1)),$AO936)</f>
        <v/>
      </c>
      <c r="M936" s="1" t="str">
        <f ca="1">IF(COUNTBLANK($AP936),IF(COUNTBLANK($D936),"",OFFSET(ChannelSetup!$E$7,0,$D936-1)),$AP936)</f>
        <v/>
      </c>
      <c r="N936" s="1" t="str">
        <f ca="1">IF(COUNTBLANK($D936),"",IF(COUNTBLANK($AI936),OFFSET(ChannelSetup!$E$4,0,$D936-1),$AI936))</f>
        <v/>
      </c>
      <c r="O936" s="1" t="str">
        <f t="shared" si="333"/>
        <v/>
      </c>
      <c r="Q936" s="32">
        <f t="shared" si="336"/>
        <v>6</v>
      </c>
      <c r="R936" s="32">
        <f t="shared" si="337"/>
        <v>4</v>
      </c>
      <c r="S936" s="32">
        <f t="shared" si="338"/>
        <v>4</v>
      </c>
      <c r="T936" s="32">
        <f t="shared" si="339"/>
        <v>2</v>
      </c>
      <c r="U936" s="32">
        <f t="shared" si="340"/>
        <v>2</v>
      </c>
      <c r="V936" s="32">
        <f t="shared" si="341"/>
        <v>2</v>
      </c>
      <c r="W936" s="32">
        <f t="shared" si="342"/>
        <v>2</v>
      </c>
      <c r="X936" s="32">
        <f t="shared" si="343"/>
        <v>2</v>
      </c>
      <c r="Y936" s="32">
        <f t="shared" si="344"/>
        <v>2</v>
      </c>
      <c r="Z936" s="32">
        <f t="shared" si="345"/>
        <v>2</v>
      </c>
      <c r="AA936" s="32">
        <f t="shared" si="346"/>
        <v>2</v>
      </c>
      <c r="AB936" s="32">
        <f t="shared" si="347"/>
        <v>2</v>
      </c>
      <c r="AD936" s="64"/>
      <c r="AE936" s="51"/>
      <c r="AF936" s="51"/>
      <c r="AG936" s="61"/>
      <c r="AH936" s="62"/>
      <c r="AI936" s="61"/>
      <c r="AJ936" s="62"/>
      <c r="AK936" s="61"/>
      <c r="AL936" s="62"/>
      <c r="AM936" s="60"/>
      <c r="AN936" s="60"/>
      <c r="AO936" s="60"/>
      <c r="AP936" s="60"/>
      <c r="AQ936" s="51"/>
      <c r="AT936" s="39" t="str">
        <f t="shared" si="351"/>
        <v/>
      </c>
      <c r="AU936" s="49" t="str">
        <f t="shared" si="357"/>
        <v/>
      </c>
      <c r="AV936" s="41">
        <f t="shared" ca="1" si="320"/>
        <v>256</v>
      </c>
      <c r="AW936" s="40">
        <f t="shared" ca="1" si="358"/>
        <v>1</v>
      </c>
      <c r="AX936" s="41">
        <f t="shared" ca="1" si="352"/>
        <v>0</v>
      </c>
      <c r="AY936" s="41">
        <f t="shared" ca="1" si="353"/>
        <v>0</v>
      </c>
      <c r="AZ936" s="42">
        <f t="shared" ca="1" si="354"/>
        <v>1</v>
      </c>
      <c r="BA936" s="47" t="str">
        <f t="shared" si="355"/>
        <v/>
      </c>
      <c r="BB936" s="47" t="e">
        <f t="shared" si="356"/>
        <v>#VALUE!</v>
      </c>
      <c r="BC936" s="47">
        <f t="shared" si="321"/>
        <v>0</v>
      </c>
      <c r="BD936" s="47">
        <f t="shared" si="322"/>
        <v>0</v>
      </c>
      <c r="BE936" s="47" t="e">
        <f t="shared" si="323"/>
        <v>#VALUE!</v>
      </c>
      <c r="BF936" s="47" t="e">
        <f t="shared" si="324"/>
        <v>#VALUE!</v>
      </c>
      <c r="BG936" s="47" t="e">
        <f t="shared" si="325"/>
        <v>#VALUE!</v>
      </c>
      <c r="BH936" s="47" t="e">
        <f>MATCH($BA936,NoteCommaRef!$B$4:$B$10,0)</f>
        <v>#N/A</v>
      </c>
      <c r="BI936" s="47">
        <f>MATCH($BK936,NoteCommaRef!$H$4:$H$1000,0)</f>
        <v>11</v>
      </c>
      <c r="BJ936" s="47">
        <f>MATCH($BL936,NoteCommaRef!$H$4:$H$1000,0)</f>
        <v>11</v>
      </c>
      <c r="BK936" s="47">
        <f t="shared" si="359"/>
        <v>1</v>
      </c>
      <c r="BL936" s="47">
        <f t="shared" si="360"/>
        <v>1</v>
      </c>
      <c r="BM936" s="48">
        <f ca="1">IF(ISNA($BH936),1,OFFSET(NoteCommaRef!$E$3,$BH936,0))</f>
        <v>1</v>
      </c>
      <c r="BN936" s="48">
        <f t="shared" si="361"/>
        <v>1</v>
      </c>
      <c r="BO936" s="48">
        <f t="shared" si="362"/>
        <v>1</v>
      </c>
      <c r="BP936" s="48">
        <f t="shared" si="363"/>
        <v>1</v>
      </c>
      <c r="BQ936" s="48">
        <f ca="1">IF(ISNA($BI936),1,OFFSET(NoteCommaRef!$K$3,$BI936,0))</f>
        <v>1</v>
      </c>
      <c r="BR936" s="48">
        <f ca="1">IF(ISNA($BJ936),1,OFFSET(NoteCommaRef!$K$3,$BJ936,0))</f>
        <v>1</v>
      </c>
    </row>
    <row r="937" spans="3:70" x14ac:dyDescent="0.2">
      <c r="C937" s="1" t="str">
        <f t="shared" si="334"/>
        <v/>
      </c>
      <c r="D937" s="1" t="str">
        <f t="shared" si="335"/>
        <v/>
      </c>
      <c r="E937" s="1" t="str">
        <f t="shared" si="326"/>
        <v/>
      </c>
      <c r="F937" s="32" t="str">
        <f t="shared" si="327"/>
        <v/>
      </c>
      <c r="G937" s="1" t="str">
        <f t="shared" si="328"/>
        <v/>
      </c>
      <c r="H937" s="1" t="str">
        <f t="shared" si="329"/>
        <v/>
      </c>
      <c r="I937" s="1" t="str">
        <f t="shared" si="330"/>
        <v/>
      </c>
      <c r="J937" s="1" t="str">
        <f t="shared" si="331"/>
        <v/>
      </c>
      <c r="K937" s="1" t="str">
        <f t="shared" si="332"/>
        <v/>
      </c>
      <c r="L937" s="1" t="str">
        <f ca="1">IF(COUNTBLANK($AO937),IF(COUNTBLANK($D937),"",OFFSET(ChannelSetup!$E$6,0,$D937-1)),$AO937)</f>
        <v/>
      </c>
      <c r="M937" s="1" t="str">
        <f ca="1">IF(COUNTBLANK($AP937),IF(COUNTBLANK($D937),"",OFFSET(ChannelSetup!$E$7,0,$D937-1)),$AP937)</f>
        <v/>
      </c>
      <c r="N937" s="1" t="str">
        <f ca="1">IF(COUNTBLANK($D937),"",IF(COUNTBLANK($AI937),OFFSET(ChannelSetup!$E$4,0,$D937-1),$AI937))</f>
        <v/>
      </c>
      <c r="O937" s="1" t="str">
        <f t="shared" si="333"/>
        <v/>
      </c>
      <c r="Q937" s="32">
        <f t="shared" si="336"/>
        <v>6</v>
      </c>
      <c r="R937" s="32">
        <f t="shared" si="337"/>
        <v>4</v>
      </c>
      <c r="S937" s="32">
        <f t="shared" si="338"/>
        <v>4</v>
      </c>
      <c r="T937" s="32">
        <f t="shared" si="339"/>
        <v>2</v>
      </c>
      <c r="U937" s="32">
        <f t="shared" si="340"/>
        <v>2</v>
      </c>
      <c r="V937" s="32">
        <f t="shared" si="341"/>
        <v>2</v>
      </c>
      <c r="W937" s="32">
        <f t="shared" si="342"/>
        <v>2</v>
      </c>
      <c r="X937" s="32">
        <f t="shared" si="343"/>
        <v>2</v>
      </c>
      <c r="Y937" s="32">
        <f t="shared" si="344"/>
        <v>2</v>
      </c>
      <c r="Z937" s="32">
        <f t="shared" si="345"/>
        <v>2</v>
      </c>
      <c r="AA937" s="32">
        <f t="shared" si="346"/>
        <v>2</v>
      </c>
      <c r="AB937" s="32">
        <f t="shared" si="347"/>
        <v>2</v>
      </c>
      <c r="AD937" s="64"/>
      <c r="AE937" s="51"/>
      <c r="AF937" s="51"/>
      <c r="AG937" s="61"/>
      <c r="AH937" s="62"/>
      <c r="AI937" s="61"/>
      <c r="AJ937" s="62"/>
      <c r="AK937" s="61"/>
      <c r="AL937" s="62"/>
      <c r="AM937" s="60"/>
      <c r="AN937" s="60"/>
      <c r="AO937" s="60"/>
      <c r="AP937" s="60"/>
      <c r="AQ937" s="51"/>
      <c r="AT937" s="39" t="str">
        <f t="shared" si="351"/>
        <v/>
      </c>
      <c r="AU937" s="49" t="str">
        <f t="shared" si="357"/>
        <v/>
      </c>
      <c r="AV937" s="41">
        <f t="shared" ca="1" si="320"/>
        <v>256</v>
      </c>
      <c r="AW937" s="40">
        <f t="shared" ca="1" si="358"/>
        <v>1</v>
      </c>
      <c r="AX937" s="41">
        <f t="shared" ca="1" si="352"/>
        <v>0</v>
      </c>
      <c r="AY937" s="41">
        <f t="shared" ca="1" si="353"/>
        <v>0</v>
      </c>
      <c r="AZ937" s="42">
        <f t="shared" ca="1" si="354"/>
        <v>1</v>
      </c>
      <c r="BA937" s="47" t="str">
        <f t="shared" si="355"/>
        <v/>
      </c>
      <c r="BB937" s="47" t="e">
        <f t="shared" si="356"/>
        <v>#VALUE!</v>
      </c>
      <c r="BC937" s="47">
        <f t="shared" si="321"/>
        <v>0</v>
      </c>
      <c r="BD937" s="47">
        <f t="shared" si="322"/>
        <v>0</v>
      </c>
      <c r="BE937" s="47" t="e">
        <f t="shared" si="323"/>
        <v>#VALUE!</v>
      </c>
      <c r="BF937" s="47" t="e">
        <f t="shared" si="324"/>
        <v>#VALUE!</v>
      </c>
      <c r="BG937" s="47" t="e">
        <f t="shared" si="325"/>
        <v>#VALUE!</v>
      </c>
      <c r="BH937" s="47" t="e">
        <f>MATCH($BA937,NoteCommaRef!$B$4:$B$10,0)</f>
        <v>#N/A</v>
      </c>
      <c r="BI937" s="47">
        <f>MATCH($BK937,NoteCommaRef!$H$4:$H$1000,0)</f>
        <v>11</v>
      </c>
      <c r="BJ937" s="47">
        <f>MATCH($BL937,NoteCommaRef!$H$4:$H$1000,0)</f>
        <v>11</v>
      </c>
      <c r="BK937" s="47">
        <f t="shared" si="359"/>
        <v>1</v>
      </c>
      <c r="BL937" s="47">
        <f t="shared" si="360"/>
        <v>1</v>
      </c>
      <c r="BM937" s="48">
        <f ca="1">IF(ISNA($BH937),1,OFFSET(NoteCommaRef!$E$3,$BH937,0))</f>
        <v>1</v>
      </c>
      <c r="BN937" s="48">
        <f t="shared" si="361"/>
        <v>1</v>
      </c>
      <c r="BO937" s="48">
        <f t="shared" si="362"/>
        <v>1</v>
      </c>
      <c r="BP937" s="48">
        <f t="shared" si="363"/>
        <v>1</v>
      </c>
      <c r="BQ937" s="48">
        <f ca="1">IF(ISNA($BI937),1,OFFSET(NoteCommaRef!$K$3,$BI937,0))</f>
        <v>1</v>
      </c>
      <c r="BR937" s="48">
        <f ca="1">IF(ISNA($BJ937),1,OFFSET(NoteCommaRef!$K$3,$BJ937,0))</f>
        <v>1</v>
      </c>
    </row>
    <row r="938" spans="3:70" x14ac:dyDescent="0.2">
      <c r="C938" s="1" t="str">
        <f t="shared" si="334"/>
        <v/>
      </c>
      <c r="D938" s="1" t="str">
        <f t="shared" si="335"/>
        <v/>
      </c>
      <c r="E938" s="1" t="str">
        <f t="shared" si="326"/>
        <v/>
      </c>
      <c r="F938" s="32" t="str">
        <f t="shared" si="327"/>
        <v/>
      </c>
      <c r="G938" s="1" t="str">
        <f t="shared" si="328"/>
        <v/>
      </c>
      <c r="H938" s="1" t="str">
        <f t="shared" si="329"/>
        <v/>
      </c>
      <c r="I938" s="1" t="str">
        <f t="shared" si="330"/>
        <v/>
      </c>
      <c r="J938" s="1" t="str">
        <f t="shared" si="331"/>
        <v/>
      </c>
      <c r="K938" s="1" t="str">
        <f t="shared" si="332"/>
        <v/>
      </c>
      <c r="L938" s="1" t="str">
        <f ca="1">IF(COUNTBLANK($AO938),IF(COUNTBLANK($D938),"",OFFSET(ChannelSetup!$E$6,0,$D938-1)),$AO938)</f>
        <v/>
      </c>
      <c r="M938" s="1" t="str">
        <f ca="1">IF(COUNTBLANK($AP938),IF(COUNTBLANK($D938),"",OFFSET(ChannelSetup!$E$7,0,$D938-1)),$AP938)</f>
        <v/>
      </c>
      <c r="N938" s="1" t="str">
        <f ca="1">IF(COUNTBLANK($D938),"",IF(COUNTBLANK($AI938),OFFSET(ChannelSetup!$E$4,0,$D938-1),$AI938))</f>
        <v/>
      </c>
      <c r="O938" s="1" t="str">
        <f t="shared" si="333"/>
        <v/>
      </c>
      <c r="Q938" s="32">
        <f t="shared" si="336"/>
        <v>6</v>
      </c>
      <c r="R938" s="32">
        <f t="shared" si="337"/>
        <v>4</v>
      </c>
      <c r="S938" s="32">
        <f t="shared" si="338"/>
        <v>4</v>
      </c>
      <c r="T938" s="32">
        <f t="shared" si="339"/>
        <v>2</v>
      </c>
      <c r="U938" s="32">
        <f t="shared" si="340"/>
        <v>2</v>
      </c>
      <c r="V938" s="32">
        <f t="shared" si="341"/>
        <v>2</v>
      </c>
      <c r="W938" s="32">
        <f t="shared" si="342"/>
        <v>2</v>
      </c>
      <c r="X938" s="32">
        <f t="shared" si="343"/>
        <v>2</v>
      </c>
      <c r="Y938" s="32">
        <f t="shared" si="344"/>
        <v>2</v>
      </c>
      <c r="Z938" s="32">
        <f t="shared" si="345"/>
        <v>2</v>
      </c>
      <c r="AA938" s="32">
        <f t="shared" si="346"/>
        <v>2</v>
      </c>
      <c r="AB938" s="32">
        <f t="shared" si="347"/>
        <v>2</v>
      </c>
      <c r="AD938" s="64"/>
      <c r="AE938" s="51"/>
      <c r="AF938" s="51"/>
      <c r="AG938" s="61"/>
      <c r="AH938" s="62"/>
      <c r="AI938" s="61"/>
      <c r="AJ938" s="62"/>
      <c r="AK938" s="61"/>
      <c r="AL938" s="62"/>
      <c r="AM938" s="60"/>
      <c r="AN938" s="60"/>
      <c r="AO938" s="60"/>
      <c r="AP938" s="60"/>
      <c r="AQ938" s="51"/>
      <c r="AT938" s="39" t="str">
        <f t="shared" si="351"/>
        <v/>
      </c>
      <c r="AU938" s="49" t="str">
        <f t="shared" si="357"/>
        <v/>
      </c>
      <c r="AV938" s="41">
        <f t="shared" ca="1" si="320"/>
        <v>256</v>
      </c>
      <c r="AW938" s="40">
        <f t="shared" ca="1" si="358"/>
        <v>1</v>
      </c>
      <c r="AX938" s="41">
        <f t="shared" ca="1" si="352"/>
        <v>0</v>
      </c>
      <c r="AY938" s="41">
        <f t="shared" ca="1" si="353"/>
        <v>0</v>
      </c>
      <c r="AZ938" s="42">
        <f t="shared" ca="1" si="354"/>
        <v>1</v>
      </c>
      <c r="BA938" s="47" t="str">
        <f t="shared" si="355"/>
        <v/>
      </c>
      <c r="BB938" s="47" t="e">
        <f t="shared" si="356"/>
        <v>#VALUE!</v>
      </c>
      <c r="BC938" s="47">
        <f t="shared" si="321"/>
        <v>0</v>
      </c>
      <c r="BD938" s="47">
        <f t="shared" si="322"/>
        <v>0</v>
      </c>
      <c r="BE938" s="47" t="e">
        <f t="shared" si="323"/>
        <v>#VALUE!</v>
      </c>
      <c r="BF938" s="47" t="e">
        <f t="shared" si="324"/>
        <v>#VALUE!</v>
      </c>
      <c r="BG938" s="47" t="e">
        <f t="shared" si="325"/>
        <v>#VALUE!</v>
      </c>
      <c r="BH938" s="47" t="e">
        <f>MATCH($BA938,NoteCommaRef!$B$4:$B$10,0)</f>
        <v>#N/A</v>
      </c>
      <c r="BI938" s="47">
        <f>MATCH($BK938,NoteCommaRef!$H$4:$H$1000,0)</f>
        <v>11</v>
      </c>
      <c r="BJ938" s="47">
        <f>MATCH($BL938,NoteCommaRef!$H$4:$H$1000,0)</f>
        <v>11</v>
      </c>
      <c r="BK938" s="47">
        <f t="shared" si="359"/>
        <v>1</v>
      </c>
      <c r="BL938" s="47">
        <f t="shared" si="360"/>
        <v>1</v>
      </c>
      <c r="BM938" s="48">
        <f ca="1">IF(ISNA($BH938),1,OFFSET(NoteCommaRef!$E$3,$BH938,0))</f>
        <v>1</v>
      </c>
      <c r="BN938" s="48">
        <f t="shared" si="361"/>
        <v>1</v>
      </c>
      <c r="BO938" s="48">
        <f t="shared" si="362"/>
        <v>1</v>
      </c>
      <c r="BP938" s="48">
        <f t="shared" si="363"/>
        <v>1</v>
      </c>
      <c r="BQ938" s="48">
        <f ca="1">IF(ISNA($BI938),1,OFFSET(NoteCommaRef!$K$3,$BI938,0))</f>
        <v>1</v>
      </c>
      <c r="BR938" s="48">
        <f ca="1">IF(ISNA($BJ938),1,OFFSET(NoteCommaRef!$K$3,$BJ938,0))</f>
        <v>1</v>
      </c>
    </row>
    <row r="939" spans="3:70" x14ac:dyDescent="0.2">
      <c r="C939" s="1" t="str">
        <f t="shared" si="334"/>
        <v/>
      </c>
      <c r="D939" s="1" t="str">
        <f t="shared" si="335"/>
        <v/>
      </c>
      <c r="E939" s="1" t="str">
        <f t="shared" si="326"/>
        <v/>
      </c>
      <c r="F939" s="32" t="str">
        <f t="shared" si="327"/>
        <v/>
      </c>
      <c r="G939" s="1" t="str">
        <f t="shared" si="328"/>
        <v/>
      </c>
      <c r="H939" s="1" t="str">
        <f t="shared" si="329"/>
        <v/>
      </c>
      <c r="I939" s="1" t="str">
        <f t="shared" si="330"/>
        <v/>
      </c>
      <c r="J939" s="1" t="str">
        <f t="shared" si="331"/>
        <v/>
      </c>
      <c r="K939" s="1" t="str">
        <f t="shared" si="332"/>
        <v/>
      </c>
      <c r="L939" s="1" t="str">
        <f ca="1">IF(COUNTBLANK($AO939),IF(COUNTBLANK($D939),"",OFFSET(ChannelSetup!$E$6,0,$D939-1)),$AO939)</f>
        <v/>
      </c>
      <c r="M939" s="1" t="str">
        <f ca="1">IF(COUNTBLANK($AP939),IF(COUNTBLANK($D939),"",OFFSET(ChannelSetup!$E$7,0,$D939-1)),$AP939)</f>
        <v/>
      </c>
      <c r="N939" s="1" t="str">
        <f ca="1">IF(COUNTBLANK($D939),"",IF(COUNTBLANK($AI939),OFFSET(ChannelSetup!$E$4,0,$D939-1),$AI939))</f>
        <v/>
      </c>
      <c r="O939" s="1" t="str">
        <f t="shared" si="333"/>
        <v/>
      </c>
      <c r="Q939" s="32">
        <f t="shared" si="336"/>
        <v>6</v>
      </c>
      <c r="R939" s="32">
        <f t="shared" si="337"/>
        <v>4</v>
      </c>
      <c r="S939" s="32">
        <f t="shared" si="338"/>
        <v>4</v>
      </c>
      <c r="T939" s="32">
        <f t="shared" si="339"/>
        <v>2</v>
      </c>
      <c r="U939" s="32">
        <f t="shared" si="340"/>
        <v>2</v>
      </c>
      <c r="V939" s="32">
        <f t="shared" si="341"/>
        <v>2</v>
      </c>
      <c r="W939" s="32">
        <f t="shared" si="342"/>
        <v>2</v>
      </c>
      <c r="X939" s="32">
        <f t="shared" si="343"/>
        <v>2</v>
      </c>
      <c r="Y939" s="32">
        <f t="shared" si="344"/>
        <v>2</v>
      </c>
      <c r="Z939" s="32">
        <f t="shared" si="345"/>
        <v>2</v>
      </c>
      <c r="AA939" s="32">
        <f t="shared" si="346"/>
        <v>2</v>
      </c>
      <c r="AB939" s="32">
        <f t="shared" si="347"/>
        <v>2</v>
      </c>
      <c r="AD939" s="64"/>
      <c r="AE939" s="51"/>
      <c r="AF939" s="51"/>
      <c r="AG939" s="61"/>
      <c r="AH939" s="62"/>
      <c r="AI939" s="61"/>
      <c r="AJ939" s="62"/>
      <c r="AK939" s="61"/>
      <c r="AL939" s="62"/>
      <c r="AM939" s="60"/>
      <c r="AN939" s="60"/>
      <c r="AO939" s="60"/>
      <c r="AP939" s="60"/>
      <c r="AQ939" s="51"/>
      <c r="AT939" s="39" t="str">
        <f t="shared" si="351"/>
        <v/>
      </c>
      <c r="AU939" s="49" t="str">
        <f t="shared" si="357"/>
        <v/>
      </c>
      <c r="AV939" s="41">
        <f t="shared" ca="1" si="320"/>
        <v>256</v>
      </c>
      <c r="AW939" s="40">
        <f t="shared" ca="1" si="358"/>
        <v>1</v>
      </c>
      <c r="AX939" s="41">
        <f t="shared" ca="1" si="352"/>
        <v>0</v>
      </c>
      <c r="AY939" s="41">
        <f t="shared" ca="1" si="353"/>
        <v>0</v>
      </c>
      <c r="AZ939" s="42">
        <f t="shared" ca="1" si="354"/>
        <v>1</v>
      </c>
      <c r="BA939" s="47" t="str">
        <f t="shared" si="355"/>
        <v/>
      </c>
      <c r="BB939" s="47" t="e">
        <f t="shared" si="356"/>
        <v>#VALUE!</v>
      </c>
      <c r="BC939" s="47">
        <f t="shared" si="321"/>
        <v>0</v>
      </c>
      <c r="BD939" s="47">
        <f t="shared" si="322"/>
        <v>0</v>
      </c>
      <c r="BE939" s="47" t="e">
        <f t="shared" si="323"/>
        <v>#VALUE!</v>
      </c>
      <c r="BF939" s="47" t="e">
        <f t="shared" si="324"/>
        <v>#VALUE!</v>
      </c>
      <c r="BG939" s="47" t="e">
        <f t="shared" si="325"/>
        <v>#VALUE!</v>
      </c>
      <c r="BH939" s="47" t="e">
        <f>MATCH($BA939,NoteCommaRef!$B$4:$B$10,0)</f>
        <v>#N/A</v>
      </c>
      <c r="BI939" s="47">
        <f>MATCH($BK939,NoteCommaRef!$H$4:$H$1000,0)</f>
        <v>11</v>
      </c>
      <c r="BJ939" s="47">
        <f>MATCH($BL939,NoteCommaRef!$H$4:$H$1000,0)</f>
        <v>11</v>
      </c>
      <c r="BK939" s="47">
        <f t="shared" si="359"/>
        <v>1</v>
      </c>
      <c r="BL939" s="47">
        <f t="shared" si="360"/>
        <v>1</v>
      </c>
      <c r="BM939" s="48">
        <f ca="1">IF(ISNA($BH939),1,OFFSET(NoteCommaRef!$E$3,$BH939,0))</f>
        <v>1</v>
      </c>
      <c r="BN939" s="48">
        <f t="shared" si="361"/>
        <v>1</v>
      </c>
      <c r="BO939" s="48">
        <f t="shared" si="362"/>
        <v>1</v>
      </c>
      <c r="BP939" s="48">
        <f t="shared" si="363"/>
        <v>1</v>
      </c>
      <c r="BQ939" s="48">
        <f ca="1">IF(ISNA($BI939),1,OFFSET(NoteCommaRef!$K$3,$BI939,0))</f>
        <v>1</v>
      </c>
      <c r="BR939" s="48">
        <f ca="1">IF(ISNA($BJ939),1,OFFSET(NoteCommaRef!$K$3,$BJ939,0))</f>
        <v>1</v>
      </c>
    </row>
    <row r="940" spans="3:70" x14ac:dyDescent="0.2">
      <c r="C940" s="1" t="str">
        <f t="shared" si="334"/>
        <v/>
      </c>
      <c r="D940" s="1" t="str">
        <f t="shared" si="335"/>
        <v/>
      </c>
      <c r="E940" s="1" t="str">
        <f t="shared" si="326"/>
        <v/>
      </c>
      <c r="F940" s="32" t="str">
        <f t="shared" si="327"/>
        <v/>
      </c>
      <c r="G940" s="1" t="str">
        <f t="shared" si="328"/>
        <v/>
      </c>
      <c r="H940" s="1" t="str">
        <f t="shared" si="329"/>
        <v/>
      </c>
      <c r="I940" s="1" t="str">
        <f t="shared" si="330"/>
        <v/>
      </c>
      <c r="J940" s="1" t="str">
        <f t="shared" si="331"/>
        <v/>
      </c>
      <c r="K940" s="1" t="str">
        <f t="shared" si="332"/>
        <v/>
      </c>
      <c r="L940" s="1" t="str">
        <f ca="1">IF(COUNTBLANK($AO940),IF(COUNTBLANK($D940),"",OFFSET(ChannelSetup!$E$6,0,$D940-1)),$AO940)</f>
        <v/>
      </c>
      <c r="M940" s="1" t="str">
        <f ca="1">IF(COUNTBLANK($AP940),IF(COUNTBLANK($D940),"",OFFSET(ChannelSetup!$E$7,0,$D940-1)),$AP940)</f>
        <v/>
      </c>
      <c r="N940" s="1" t="str">
        <f ca="1">IF(COUNTBLANK($D940),"",IF(COUNTBLANK($AI940),OFFSET(ChannelSetup!$E$4,0,$D940-1),$AI940))</f>
        <v/>
      </c>
      <c r="O940" s="1" t="str">
        <f t="shared" si="333"/>
        <v/>
      </c>
      <c r="Q940" s="32">
        <f t="shared" si="336"/>
        <v>6</v>
      </c>
      <c r="R940" s="32">
        <f t="shared" si="337"/>
        <v>4</v>
      </c>
      <c r="S940" s="32">
        <f t="shared" si="338"/>
        <v>4</v>
      </c>
      <c r="T940" s="32">
        <f t="shared" si="339"/>
        <v>2</v>
      </c>
      <c r="U940" s="32">
        <f t="shared" si="340"/>
        <v>2</v>
      </c>
      <c r="V940" s="32">
        <f t="shared" si="341"/>
        <v>2</v>
      </c>
      <c r="W940" s="32">
        <f t="shared" si="342"/>
        <v>2</v>
      </c>
      <c r="X940" s="32">
        <f t="shared" si="343"/>
        <v>2</v>
      </c>
      <c r="Y940" s="32">
        <f t="shared" si="344"/>
        <v>2</v>
      </c>
      <c r="Z940" s="32">
        <f t="shared" si="345"/>
        <v>2</v>
      </c>
      <c r="AA940" s="32">
        <f t="shared" si="346"/>
        <v>2</v>
      </c>
      <c r="AB940" s="32">
        <f t="shared" si="347"/>
        <v>2</v>
      </c>
      <c r="AD940" s="64"/>
      <c r="AE940" s="51"/>
      <c r="AF940" s="51"/>
      <c r="AG940" s="61"/>
      <c r="AH940" s="62"/>
      <c r="AI940" s="61"/>
      <c r="AJ940" s="62"/>
      <c r="AK940" s="61"/>
      <c r="AL940" s="62"/>
      <c r="AM940" s="60"/>
      <c r="AN940" s="60"/>
      <c r="AO940" s="60"/>
      <c r="AP940" s="60"/>
      <c r="AQ940" s="51"/>
      <c r="AT940" s="39" t="str">
        <f t="shared" si="351"/>
        <v/>
      </c>
      <c r="AU940" s="49" t="str">
        <f t="shared" si="357"/>
        <v/>
      </c>
      <c r="AV940" s="41">
        <f t="shared" ca="1" si="320"/>
        <v>256</v>
      </c>
      <c r="AW940" s="40">
        <f t="shared" ca="1" si="358"/>
        <v>1</v>
      </c>
      <c r="AX940" s="41">
        <f t="shared" ca="1" si="352"/>
        <v>0</v>
      </c>
      <c r="AY940" s="41">
        <f t="shared" ca="1" si="353"/>
        <v>0</v>
      </c>
      <c r="AZ940" s="42">
        <f t="shared" ca="1" si="354"/>
        <v>1</v>
      </c>
      <c r="BA940" s="47" t="str">
        <f t="shared" si="355"/>
        <v/>
      </c>
      <c r="BB940" s="47" t="e">
        <f t="shared" si="356"/>
        <v>#VALUE!</v>
      </c>
      <c r="BC940" s="47">
        <f t="shared" si="321"/>
        <v>0</v>
      </c>
      <c r="BD940" s="47">
        <f t="shared" si="322"/>
        <v>0</v>
      </c>
      <c r="BE940" s="47" t="e">
        <f t="shared" si="323"/>
        <v>#VALUE!</v>
      </c>
      <c r="BF940" s="47" t="e">
        <f t="shared" si="324"/>
        <v>#VALUE!</v>
      </c>
      <c r="BG940" s="47" t="e">
        <f t="shared" si="325"/>
        <v>#VALUE!</v>
      </c>
      <c r="BH940" s="47" t="e">
        <f>MATCH($BA940,NoteCommaRef!$B$4:$B$10,0)</f>
        <v>#N/A</v>
      </c>
      <c r="BI940" s="47">
        <f>MATCH($BK940,NoteCommaRef!$H$4:$H$1000,0)</f>
        <v>11</v>
      </c>
      <c r="BJ940" s="47">
        <f>MATCH($BL940,NoteCommaRef!$H$4:$H$1000,0)</f>
        <v>11</v>
      </c>
      <c r="BK940" s="47">
        <f t="shared" si="359"/>
        <v>1</v>
      </c>
      <c r="BL940" s="47">
        <f t="shared" si="360"/>
        <v>1</v>
      </c>
      <c r="BM940" s="48">
        <f ca="1">IF(ISNA($BH940),1,OFFSET(NoteCommaRef!$E$3,$BH940,0))</f>
        <v>1</v>
      </c>
      <c r="BN940" s="48">
        <f t="shared" si="361"/>
        <v>1</v>
      </c>
      <c r="BO940" s="48">
        <f t="shared" si="362"/>
        <v>1</v>
      </c>
      <c r="BP940" s="48">
        <f t="shared" si="363"/>
        <v>1</v>
      </c>
      <c r="BQ940" s="48">
        <f ca="1">IF(ISNA($BI940),1,OFFSET(NoteCommaRef!$K$3,$BI940,0))</f>
        <v>1</v>
      </c>
      <c r="BR940" s="48">
        <f ca="1">IF(ISNA($BJ940),1,OFFSET(NoteCommaRef!$K$3,$BJ940,0))</f>
        <v>1</v>
      </c>
    </row>
    <row r="941" spans="3:70" x14ac:dyDescent="0.2">
      <c r="C941" s="1" t="str">
        <f t="shared" si="334"/>
        <v/>
      </c>
      <c r="D941" s="1" t="str">
        <f t="shared" si="335"/>
        <v/>
      </c>
      <c r="E941" s="1" t="str">
        <f t="shared" si="326"/>
        <v/>
      </c>
      <c r="F941" s="32" t="str">
        <f t="shared" si="327"/>
        <v/>
      </c>
      <c r="G941" s="1" t="str">
        <f t="shared" si="328"/>
        <v/>
      </c>
      <c r="H941" s="1" t="str">
        <f t="shared" si="329"/>
        <v/>
      </c>
      <c r="I941" s="1" t="str">
        <f t="shared" si="330"/>
        <v/>
      </c>
      <c r="J941" s="1" t="str">
        <f t="shared" si="331"/>
        <v/>
      </c>
      <c r="K941" s="1" t="str">
        <f t="shared" si="332"/>
        <v/>
      </c>
      <c r="L941" s="1" t="str">
        <f ca="1">IF(COUNTBLANK($AO941),IF(COUNTBLANK($D941),"",OFFSET(ChannelSetup!$E$6,0,$D941-1)),$AO941)</f>
        <v/>
      </c>
      <c r="M941" s="1" t="str">
        <f ca="1">IF(COUNTBLANK($AP941),IF(COUNTBLANK($D941),"",OFFSET(ChannelSetup!$E$7,0,$D941-1)),$AP941)</f>
        <v/>
      </c>
      <c r="N941" s="1" t="str">
        <f ca="1">IF(COUNTBLANK($D941),"",IF(COUNTBLANK($AI941),OFFSET(ChannelSetup!$E$4,0,$D941-1),$AI941))</f>
        <v/>
      </c>
      <c r="O941" s="1" t="str">
        <f t="shared" si="333"/>
        <v/>
      </c>
      <c r="Q941" s="32">
        <f t="shared" si="336"/>
        <v>6</v>
      </c>
      <c r="R941" s="32">
        <f t="shared" si="337"/>
        <v>4</v>
      </c>
      <c r="S941" s="32">
        <f t="shared" si="338"/>
        <v>4</v>
      </c>
      <c r="T941" s="32">
        <f t="shared" si="339"/>
        <v>2</v>
      </c>
      <c r="U941" s="32">
        <f t="shared" si="340"/>
        <v>2</v>
      </c>
      <c r="V941" s="32">
        <f t="shared" si="341"/>
        <v>2</v>
      </c>
      <c r="W941" s="32">
        <f t="shared" si="342"/>
        <v>2</v>
      </c>
      <c r="X941" s="32">
        <f t="shared" si="343"/>
        <v>2</v>
      </c>
      <c r="Y941" s="32">
        <f t="shared" si="344"/>
        <v>2</v>
      </c>
      <c r="Z941" s="32">
        <f t="shared" si="345"/>
        <v>2</v>
      </c>
      <c r="AA941" s="32">
        <f t="shared" si="346"/>
        <v>2</v>
      </c>
      <c r="AB941" s="32">
        <f t="shared" si="347"/>
        <v>2</v>
      </c>
      <c r="AD941" s="64"/>
      <c r="AE941" s="51"/>
      <c r="AF941" s="51"/>
      <c r="AG941" s="61"/>
      <c r="AH941" s="62"/>
      <c r="AI941" s="61"/>
      <c r="AJ941" s="62"/>
      <c r="AK941" s="61"/>
      <c r="AL941" s="62"/>
      <c r="AM941" s="60"/>
      <c r="AN941" s="60"/>
      <c r="AO941" s="60"/>
      <c r="AP941" s="60"/>
      <c r="AQ941" s="51"/>
      <c r="AT941" s="39" t="str">
        <f t="shared" si="351"/>
        <v/>
      </c>
      <c r="AU941" s="49" t="str">
        <f t="shared" si="357"/>
        <v/>
      </c>
      <c r="AV941" s="41">
        <f t="shared" ca="1" si="320"/>
        <v>256</v>
      </c>
      <c r="AW941" s="40">
        <f t="shared" ca="1" si="358"/>
        <v>1</v>
      </c>
      <c r="AX941" s="41">
        <f t="shared" ca="1" si="352"/>
        <v>0</v>
      </c>
      <c r="AY941" s="41">
        <f t="shared" ca="1" si="353"/>
        <v>0</v>
      </c>
      <c r="AZ941" s="42">
        <f t="shared" ca="1" si="354"/>
        <v>1</v>
      </c>
      <c r="BA941" s="47" t="str">
        <f t="shared" si="355"/>
        <v/>
      </c>
      <c r="BB941" s="47" t="e">
        <f t="shared" si="356"/>
        <v>#VALUE!</v>
      </c>
      <c r="BC941" s="47">
        <f t="shared" si="321"/>
        <v>0</v>
      </c>
      <c r="BD941" s="47">
        <f t="shared" si="322"/>
        <v>0</v>
      </c>
      <c r="BE941" s="47" t="e">
        <f t="shared" si="323"/>
        <v>#VALUE!</v>
      </c>
      <c r="BF941" s="47" t="e">
        <f t="shared" si="324"/>
        <v>#VALUE!</v>
      </c>
      <c r="BG941" s="47" t="e">
        <f t="shared" si="325"/>
        <v>#VALUE!</v>
      </c>
      <c r="BH941" s="47" t="e">
        <f>MATCH($BA941,NoteCommaRef!$B$4:$B$10,0)</f>
        <v>#N/A</v>
      </c>
      <c r="BI941" s="47">
        <f>MATCH($BK941,NoteCommaRef!$H$4:$H$1000,0)</f>
        <v>11</v>
      </c>
      <c r="BJ941" s="47">
        <f>MATCH($BL941,NoteCommaRef!$H$4:$H$1000,0)</f>
        <v>11</v>
      </c>
      <c r="BK941" s="47">
        <f t="shared" si="359"/>
        <v>1</v>
      </c>
      <c r="BL941" s="47">
        <f t="shared" si="360"/>
        <v>1</v>
      </c>
      <c r="BM941" s="48">
        <f ca="1">IF(ISNA($BH941),1,OFFSET(NoteCommaRef!$E$3,$BH941,0))</f>
        <v>1</v>
      </c>
      <c r="BN941" s="48">
        <f t="shared" si="361"/>
        <v>1</v>
      </c>
      <c r="BO941" s="48">
        <f t="shared" si="362"/>
        <v>1</v>
      </c>
      <c r="BP941" s="48">
        <f t="shared" si="363"/>
        <v>1</v>
      </c>
      <c r="BQ941" s="48">
        <f ca="1">IF(ISNA($BI941),1,OFFSET(NoteCommaRef!$K$3,$BI941,0))</f>
        <v>1</v>
      </c>
      <c r="BR941" s="48">
        <f ca="1">IF(ISNA($BJ941),1,OFFSET(NoteCommaRef!$K$3,$BJ941,0))</f>
        <v>1</v>
      </c>
    </row>
    <row r="942" spans="3:70" x14ac:dyDescent="0.2">
      <c r="C942" s="1" t="str">
        <f t="shared" si="334"/>
        <v/>
      </c>
      <c r="D942" s="1" t="str">
        <f t="shared" si="335"/>
        <v/>
      </c>
      <c r="E942" s="1" t="str">
        <f t="shared" si="326"/>
        <v/>
      </c>
      <c r="F942" s="32" t="str">
        <f t="shared" si="327"/>
        <v/>
      </c>
      <c r="G942" s="1" t="str">
        <f t="shared" si="328"/>
        <v/>
      </c>
      <c r="H942" s="1" t="str">
        <f t="shared" si="329"/>
        <v/>
      </c>
      <c r="I942" s="1" t="str">
        <f t="shared" si="330"/>
        <v/>
      </c>
      <c r="J942" s="1" t="str">
        <f t="shared" si="331"/>
        <v/>
      </c>
      <c r="K942" s="1" t="str">
        <f t="shared" si="332"/>
        <v/>
      </c>
      <c r="L942" s="1" t="str">
        <f ca="1">IF(COUNTBLANK($AO942),IF(COUNTBLANK($D942),"",OFFSET(ChannelSetup!$E$6,0,$D942-1)),$AO942)</f>
        <v/>
      </c>
      <c r="M942" s="1" t="str">
        <f ca="1">IF(COUNTBLANK($AP942),IF(COUNTBLANK($D942),"",OFFSET(ChannelSetup!$E$7,0,$D942-1)),$AP942)</f>
        <v/>
      </c>
      <c r="N942" s="1" t="str">
        <f ca="1">IF(COUNTBLANK($D942),"",IF(COUNTBLANK($AI942),OFFSET(ChannelSetup!$E$4,0,$D942-1),$AI942))</f>
        <v/>
      </c>
      <c r="O942" s="1" t="str">
        <f t="shared" si="333"/>
        <v/>
      </c>
      <c r="Q942" s="32">
        <f t="shared" si="336"/>
        <v>6</v>
      </c>
      <c r="R942" s="32">
        <f t="shared" si="337"/>
        <v>4</v>
      </c>
      <c r="S942" s="32">
        <f t="shared" si="338"/>
        <v>4</v>
      </c>
      <c r="T942" s="32">
        <f t="shared" si="339"/>
        <v>2</v>
      </c>
      <c r="U942" s="32">
        <f t="shared" si="340"/>
        <v>2</v>
      </c>
      <c r="V942" s="32">
        <f t="shared" si="341"/>
        <v>2</v>
      </c>
      <c r="W942" s="32">
        <f t="shared" si="342"/>
        <v>2</v>
      </c>
      <c r="X942" s="32">
        <f t="shared" si="343"/>
        <v>2</v>
      </c>
      <c r="Y942" s="32">
        <f t="shared" si="344"/>
        <v>2</v>
      </c>
      <c r="Z942" s="32">
        <f t="shared" si="345"/>
        <v>2</v>
      </c>
      <c r="AA942" s="32">
        <f t="shared" si="346"/>
        <v>2</v>
      </c>
      <c r="AB942" s="32">
        <f t="shared" si="347"/>
        <v>2</v>
      </c>
      <c r="AD942" s="64"/>
      <c r="AE942" s="51"/>
      <c r="AF942" s="51"/>
      <c r="AG942" s="61"/>
      <c r="AH942" s="62"/>
      <c r="AI942" s="61"/>
      <c r="AJ942" s="62"/>
      <c r="AK942" s="61"/>
      <c r="AL942" s="62"/>
      <c r="AM942" s="60"/>
      <c r="AN942" s="60"/>
      <c r="AO942" s="60"/>
      <c r="AP942" s="60"/>
      <c r="AQ942" s="51"/>
      <c r="AT942" s="39" t="str">
        <f t="shared" si="351"/>
        <v/>
      </c>
      <c r="AU942" s="49" t="str">
        <f t="shared" si="357"/>
        <v/>
      </c>
      <c r="AV942" s="41">
        <f t="shared" ca="1" si="320"/>
        <v>256</v>
      </c>
      <c r="AW942" s="40">
        <f t="shared" ca="1" si="358"/>
        <v>1</v>
      </c>
      <c r="AX942" s="41">
        <f t="shared" ca="1" si="352"/>
        <v>0</v>
      </c>
      <c r="AY942" s="41">
        <f t="shared" ca="1" si="353"/>
        <v>0</v>
      </c>
      <c r="AZ942" s="42">
        <f t="shared" ca="1" si="354"/>
        <v>1</v>
      </c>
      <c r="BA942" s="47" t="str">
        <f t="shared" si="355"/>
        <v/>
      </c>
      <c r="BB942" s="47" t="e">
        <f t="shared" si="356"/>
        <v>#VALUE!</v>
      </c>
      <c r="BC942" s="47">
        <f t="shared" si="321"/>
        <v>0</v>
      </c>
      <c r="BD942" s="47">
        <f t="shared" si="322"/>
        <v>0</v>
      </c>
      <c r="BE942" s="47" t="e">
        <f t="shared" si="323"/>
        <v>#VALUE!</v>
      </c>
      <c r="BF942" s="47" t="e">
        <f t="shared" si="324"/>
        <v>#VALUE!</v>
      </c>
      <c r="BG942" s="47" t="e">
        <f t="shared" si="325"/>
        <v>#VALUE!</v>
      </c>
      <c r="BH942" s="47" t="e">
        <f>MATCH($BA942,NoteCommaRef!$B$4:$B$10,0)</f>
        <v>#N/A</v>
      </c>
      <c r="BI942" s="47">
        <f>MATCH($BK942,NoteCommaRef!$H$4:$H$1000,0)</f>
        <v>11</v>
      </c>
      <c r="BJ942" s="47">
        <f>MATCH($BL942,NoteCommaRef!$H$4:$H$1000,0)</f>
        <v>11</v>
      </c>
      <c r="BK942" s="47">
        <f t="shared" si="359"/>
        <v>1</v>
      </c>
      <c r="BL942" s="47">
        <f t="shared" si="360"/>
        <v>1</v>
      </c>
      <c r="BM942" s="48">
        <f ca="1">IF(ISNA($BH942),1,OFFSET(NoteCommaRef!$E$3,$BH942,0))</f>
        <v>1</v>
      </c>
      <c r="BN942" s="48">
        <f t="shared" si="361"/>
        <v>1</v>
      </c>
      <c r="BO942" s="48">
        <f t="shared" si="362"/>
        <v>1</v>
      </c>
      <c r="BP942" s="48">
        <f t="shared" si="363"/>
        <v>1</v>
      </c>
      <c r="BQ942" s="48">
        <f ca="1">IF(ISNA($BI942),1,OFFSET(NoteCommaRef!$K$3,$BI942,0))</f>
        <v>1</v>
      </c>
      <c r="BR942" s="48">
        <f ca="1">IF(ISNA($BJ942),1,OFFSET(NoteCommaRef!$K$3,$BJ942,0))</f>
        <v>1</v>
      </c>
    </row>
    <row r="943" spans="3:70" x14ac:dyDescent="0.2">
      <c r="C943" s="1" t="str">
        <f t="shared" si="334"/>
        <v/>
      </c>
      <c r="D943" s="1" t="str">
        <f t="shared" si="335"/>
        <v/>
      </c>
      <c r="E943" s="1" t="str">
        <f t="shared" si="326"/>
        <v/>
      </c>
      <c r="F943" s="32" t="str">
        <f t="shared" si="327"/>
        <v/>
      </c>
      <c r="G943" s="1" t="str">
        <f t="shared" si="328"/>
        <v/>
      </c>
      <c r="H943" s="1" t="str">
        <f t="shared" si="329"/>
        <v/>
      </c>
      <c r="I943" s="1" t="str">
        <f t="shared" si="330"/>
        <v/>
      </c>
      <c r="J943" s="1" t="str">
        <f t="shared" si="331"/>
        <v/>
      </c>
      <c r="K943" s="1" t="str">
        <f t="shared" si="332"/>
        <v/>
      </c>
      <c r="L943" s="1" t="str">
        <f ca="1">IF(COUNTBLANK($AO943),IF(COUNTBLANK($D943),"",OFFSET(ChannelSetup!$E$6,0,$D943-1)),$AO943)</f>
        <v/>
      </c>
      <c r="M943" s="1" t="str">
        <f ca="1">IF(COUNTBLANK($AP943),IF(COUNTBLANK($D943),"",OFFSET(ChannelSetup!$E$7,0,$D943-1)),$AP943)</f>
        <v/>
      </c>
      <c r="N943" s="1" t="str">
        <f ca="1">IF(COUNTBLANK($D943),"",IF(COUNTBLANK($AI943),OFFSET(ChannelSetup!$E$4,0,$D943-1),$AI943))</f>
        <v/>
      </c>
      <c r="O943" s="1" t="str">
        <f t="shared" si="333"/>
        <v/>
      </c>
      <c r="Q943" s="32">
        <f t="shared" si="336"/>
        <v>6</v>
      </c>
      <c r="R943" s="32">
        <f t="shared" si="337"/>
        <v>4</v>
      </c>
      <c r="S943" s="32">
        <f t="shared" si="338"/>
        <v>4</v>
      </c>
      <c r="T943" s="32">
        <f t="shared" si="339"/>
        <v>2</v>
      </c>
      <c r="U943" s="32">
        <f t="shared" si="340"/>
        <v>2</v>
      </c>
      <c r="V943" s="32">
        <f t="shared" si="341"/>
        <v>2</v>
      </c>
      <c r="W943" s="32">
        <f t="shared" si="342"/>
        <v>2</v>
      </c>
      <c r="X943" s="32">
        <f t="shared" si="343"/>
        <v>2</v>
      </c>
      <c r="Y943" s="32">
        <f t="shared" si="344"/>
        <v>2</v>
      </c>
      <c r="Z943" s="32">
        <f t="shared" si="345"/>
        <v>2</v>
      </c>
      <c r="AA943" s="32">
        <f t="shared" si="346"/>
        <v>2</v>
      </c>
      <c r="AB943" s="32">
        <f t="shared" si="347"/>
        <v>2</v>
      </c>
      <c r="AD943" s="64"/>
      <c r="AE943" s="51"/>
      <c r="AF943" s="51"/>
      <c r="AG943" s="61"/>
      <c r="AH943" s="62"/>
      <c r="AI943" s="61"/>
      <c r="AJ943" s="62"/>
      <c r="AK943" s="61"/>
      <c r="AL943" s="62"/>
      <c r="AM943" s="60"/>
      <c r="AN943" s="60"/>
      <c r="AO943" s="60"/>
      <c r="AP943" s="60"/>
      <c r="AQ943" s="51"/>
      <c r="AT943" s="39" t="str">
        <f t="shared" si="351"/>
        <v/>
      </c>
      <c r="AU943" s="49" t="str">
        <f t="shared" si="357"/>
        <v/>
      </c>
      <c r="AV943" s="41">
        <f t="shared" ca="1" si="320"/>
        <v>256</v>
      </c>
      <c r="AW943" s="40">
        <f t="shared" ca="1" si="358"/>
        <v>1</v>
      </c>
      <c r="AX943" s="41">
        <f t="shared" ca="1" si="352"/>
        <v>0</v>
      </c>
      <c r="AY943" s="41">
        <f t="shared" ca="1" si="353"/>
        <v>0</v>
      </c>
      <c r="AZ943" s="42">
        <f t="shared" ca="1" si="354"/>
        <v>1</v>
      </c>
      <c r="BA943" s="47" t="str">
        <f t="shared" si="355"/>
        <v/>
      </c>
      <c r="BB943" s="47" t="e">
        <f t="shared" si="356"/>
        <v>#VALUE!</v>
      </c>
      <c r="BC943" s="47">
        <f t="shared" si="321"/>
        <v>0</v>
      </c>
      <c r="BD943" s="47">
        <f t="shared" si="322"/>
        <v>0</v>
      </c>
      <c r="BE943" s="47" t="e">
        <f t="shared" si="323"/>
        <v>#VALUE!</v>
      </c>
      <c r="BF943" s="47" t="e">
        <f t="shared" si="324"/>
        <v>#VALUE!</v>
      </c>
      <c r="BG943" s="47" t="e">
        <f t="shared" si="325"/>
        <v>#VALUE!</v>
      </c>
      <c r="BH943" s="47" t="e">
        <f>MATCH($BA943,NoteCommaRef!$B$4:$B$10,0)</f>
        <v>#N/A</v>
      </c>
      <c r="BI943" s="47">
        <f>MATCH($BK943,NoteCommaRef!$H$4:$H$1000,0)</f>
        <v>11</v>
      </c>
      <c r="BJ943" s="47">
        <f>MATCH($BL943,NoteCommaRef!$H$4:$H$1000,0)</f>
        <v>11</v>
      </c>
      <c r="BK943" s="47">
        <f t="shared" si="359"/>
        <v>1</v>
      </c>
      <c r="BL943" s="47">
        <f t="shared" si="360"/>
        <v>1</v>
      </c>
      <c r="BM943" s="48">
        <f ca="1">IF(ISNA($BH943),1,OFFSET(NoteCommaRef!$E$3,$BH943,0))</f>
        <v>1</v>
      </c>
      <c r="BN943" s="48">
        <f t="shared" si="361"/>
        <v>1</v>
      </c>
      <c r="BO943" s="48">
        <f t="shared" si="362"/>
        <v>1</v>
      </c>
      <c r="BP943" s="48">
        <f t="shared" si="363"/>
        <v>1</v>
      </c>
      <c r="BQ943" s="48">
        <f ca="1">IF(ISNA($BI943),1,OFFSET(NoteCommaRef!$K$3,$BI943,0))</f>
        <v>1</v>
      </c>
      <c r="BR943" s="48">
        <f ca="1">IF(ISNA($BJ943),1,OFFSET(NoteCommaRef!$K$3,$BJ943,0))</f>
        <v>1</v>
      </c>
    </row>
    <row r="944" spans="3:70" x14ac:dyDescent="0.2">
      <c r="C944" s="1" t="str">
        <f t="shared" si="334"/>
        <v/>
      </c>
      <c r="D944" s="1" t="str">
        <f t="shared" si="335"/>
        <v/>
      </c>
      <c r="E944" s="1" t="str">
        <f t="shared" si="326"/>
        <v/>
      </c>
      <c r="F944" s="32" t="str">
        <f t="shared" si="327"/>
        <v/>
      </c>
      <c r="G944" s="1" t="str">
        <f t="shared" si="328"/>
        <v/>
      </c>
      <c r="H944" s="1" t="str">
        <f t="shared" si="329"/>
        <v/>
      </c>
      <c r="I944" s="1" t="str">
        <f t="shared" si="330"/>
        <v/>
      </c>
      <c r="J944" s="1" t="str">
        <f t="shared" si="331"/>
        <v/>
      </c>
      <c r="K944" s="1" t="str">
        <f t="shared" si="332"/>
        <v/>
      </c>
      <c r="L944" s="1" t="str">
        <f ca="1">IF(COUNTBLANK($AO944),IF(COUNTBLANK($D944),"",OFFSET(ChannelSetup!$E$6,0,$D944-1)),$AO944)</f>
        <v/>
      </c>
      <c r="M944" s="1" t="str">
        <f ca="1">IF(COUNTBLANK($AP944),IF(COUNTBLANK($D944),"",OFFSET(ChannelSetup!$E$7,0,$D944-1)),$AP944)</f>
        <v/>
      </c>
      <c r="N944" s="1" t="str">
        <f ca="1">IF(COUNTBLANK($D944),"",IF(COUNTBLANK($AI944),OFFSET(ChannelSetup!$E$4,0,$D944-1),$AI944))</f>
        <v/>
      </c>
      <c r="O944" s="1" t="str">
        <f t="shared" si="333"/>
        <v/>
      </c>
      <c r="Q944" s="32">
        <f t="shared" si="336"/>
        <v>6</v>
      </c>
      <c r="R944" s="32">
        <f t="shared" si="337"/>
        <v>4</v>
      </c>
      <c r="S944" s="32">
        <f t="shared" si="338"/>
        <v>4</v>
      </c>
      <c r="T944" s="32">
        <f t="shared" si="339"/>
        <v>2</v>
      </c>
      <c r="U944" s="32">
        <f t="shared" si="340"/>
        <v>2</v>
      </c>
      <c r="V944" s="32">
        <f t="shared" si="341"/>
        <v>2</v>
      </c>
      <c r="W944" s="32">
        <f t="shared" si="342"/>
        <v>2</v>
      </c>
      <c r="X944" s="32">
        <f t="shared" si="343"/>
        <v>2</v>
      </c>
      <c r="Y944" s="32">
        <f t="shared" si="344"/>
        <v>2</v>
      </c>
      <c r="Z944" s="32">
        <f t="shared" si="345"/>
        <v>2</v>
      </c>
      <c r="AA944" s="32">
        <f t="shared" si="346"/>
        <v>2</v>
      </c>
      <c r="AB944" s="32">
        <f t="shared" si="347"/>
        <v>2</v>
      </c>
      <c r="AD944" s="64"/>
      <c r="AE944" s="51"/>
      <c r="AF944" s="51"/>
      <c r="AG944" s="61"/>
      <c r="AH944" s="62"/>
      <c r="AI944" s="61"/>
      <c r="AJ944" s="62"/>
      <c r="AK944" s="61"/>
      <c r="AL944" s="62"/>
      <c r="AM944" s="60"/>
      <c r="AN944" s="60"/>
      <c r="AO944" s="60"/>
      <c r="AP944" s="60"/>
      <c r="AQ944" s="51"/>
      <c r="AT944" s="39" t="str">
        <f t="shared" si="351"/>
        <v/>
      </c>
      <c r="AU944" s="49" t="str">
        <f t="shared" si="357"/>
        <v/>
      </c>
      <c r="AV944" s="41">
        <f t="shared" ca="1" si="320"/>
        <v>256</v>
      </c>
      <c r="AW944" s="40">
        <f t="shared" ca="1" si="358"/>
        <v>1</v>
      </c>
      <c r="AX944" s="41">
        <f t="shared" ca="1" si="352"/>
        <v>0</v>
      </c>
      <c r="AY944" s="41">
        <f t="shared" ca="1" si="353"/>
        <v>0</v>
      </c>
      <c r="AZ944" s="42">
        <f t="shared" ca="1" si="354"/>
        <v>1</v>
      </c>
      <c r="BA944" s="47" t="str">
        <f t="shared" si="355"/>
        <v/>
      </c>
      <c r="BB944" s="47" t="e">
        <f t="shared" si="356"/>
        <v>#VALUE!</v>
      </c>
      <c r="BC944" s="47">
        <f t="shared" si="321"/>
        <v>0</v>
      </c>
      <c r="BD944" s="47">
        <f t="shared" si="322"/>
        <v>0</v>
      </c>
      <c r="BE944" s="47" t="e">
        <f t="shared" si="323"/>
        <v>#VALUE!</v>
      </c>
      <c r="BF944" s="47" t="e">
        <f t="shared" si="324"/>
        <v>#VALUE!</v>
      </c>
      <c r="BG944" s="47" t="e">
        <f t="shared" si="325"/>
        <v>#VALUE!</v>
      </c>
      <c r="BH944" s="47" t="e">
        <f>MATCH($BA944,NoteCommaRef!$B$4:$B$10,0)</f>
        <v>#N/A</v>
      </c>
      <c r="BI944" s="47">
        <f>MATCH($BK944,NoteCommaRef!$H$4:$H$1000,0)</f>
        <v>11</v>
      </c>
      <c r="BJ944" s="47">
        <f>MATCH($BL944,NoteCommaRef!$H$4:$H$1000,0)</f>
        <v>11</v>
      </c>
      <c r="BK944" s="47">
        <f t="shared" si="359"/>
        <v>1</v>
      </c>
      <c r="BL944" s="47">
        <f t="shared" si="360"/>
        <v>1</v>
      </c>
      <c r="BM944" s="48">
        <f ca="1">IF(ISNA($BH944),1,OFFSET(NoteCommaRef!$E$3,$BH944,0))</f>
        <v>1</v>
      </c>
      <c r="BN944" s="48">
        <f t="shared" si="361"/>
        <v>1</v>
      </c>
      <c r="BO944" s="48">
        <f t="shared" si="362"/>
        <v>1</v>
      </c>
      <c r="BP944" s="48">
        <f t="shared" si="363"/>
        <v>1</v>
      </c>
      <c r="BQ944" s="48">
        <f ca="1">IF(ISNA($BI944),1,OFFSET(NoteCommaRef!$K$3,$BI944,0))</f>
        <v>1</v>
      </c>
      <c r="BR944" s="48">
        <f ca="1">IF(ISNA($BJ944),1,OFFSET(NoteCommaRef!$K$3,$BJ944,0))</f>
        <v>1</v>
      </c>
    </row>
    <row r="945" spans="3:70" x14ac:dyDescent="0.2">
      <c r="C945" s="1" t="str">
        <f t="shared" si="334"/>
        <v/>
      </c>
      <c r="D945" s="1" t="str">
        <f t="shared" si="335"/>
        <v/>
      </c>
      <c r="E945" s="1" t="str">
        <f t="shared" si="326"/>
        <v/>
      </c>
      <c r="F945" s="32" t="str">
        <f t="shared" si="327"/>
        <v/>
      </c>
      <c r="G945" s="1" t="str">
        <f t="shared" si="328"/>
        <v/>
      </c>
      <c r="H945" s="1" t="str">
        <f t="shared" si="329"/>
        <v/>
      </c>
      <c r="I945" s="1" t="str">
        <f t="shared" si="330"/>
        <v/>
      </c>
      <c r="J945" s="1" t="str">
        <f t="shared" si="331"/>
        <v/>
      </c>
      <c r="K945" s="1" t="str">
        <f t="shared" si="332"/>
        <v/>
      </c>
      <c r="L945" s="1" t="str">
        <f ca="1">IF(COUNTBLANK($AO945),IF(COUNTBLANK($D945),"",OFFSET(ChannelSetup!$E$6,0,$D945-1)),$AO945)</f>
        <v/>
      </c>
      <c r="M945" s="1" t="str">
        <f ca="1">IF(COUNTBLANK($AP945),IF(COUNTBLANK($D945),"",OFFSET(ChannelSetup!$E$7,0,$D945-1)),$AP945)</f>
        <v/>
      </c>
      <c r="N945" s="1" t="str">
        <f ca="1">IF(COUNTBLANK($D945),"",IF(COUNTBLANK($AI945),OFFSET(ChannelSetup!$E$4,0,$D945-1),$AI945))</f>
        <v/>
      </c>
      <c r="O945" s="1" t="str">
        <f t="shared" si="333"/>
        <v/>
      </c>
      <c r="Q945" s="32">
        <f t="shared" si="336"/>
        <v>6</v>
      </c>
      <c r="R945" s="32">
        <f t="shared" si="337"/>
        <v>4</v>
      </c>
      <c r="S945" s="32">
        <f t="shared" si="338"/>
        <v>4</v>
      </c>
      <c r="T945" s="32">
        <f t="shared" si="339"/>
        <v>2</v>
      </c>
      <c r="U945" s="32">
        <f t="shared" si="340"/>
        <v>2</v>
      </c>
      <c r="V945" s="32">
        <f t="shared" si="341"/>
        <v>2</v>
      </c>
      <c r="W945" s="32">
        <f t="shared" si="342"/>
        <v>2</v>
      </c>
      <c r="X945" s="32">
        <f t="shared" si="343"/>
        <v>2</v>
      </c>
      <c r="Y945" s="32">
        <f t="shared" si="344"/>
        <v>2</v>
      </c>
      <c r="Z945" s="32">
        <f t="shared" si="345"/>
        <v>2</v>
      </c>
      <c r="AA945" s="32">
        <f t="shared" si="346"/>
        <v>2</v>
      </c>
      <c r="AB945" s="32">
        <f t="shared" si="347"/>
        <v>2</v>
      </c>
      <c r="AD945" s="64"/>
      <c r="AE945" s="51"/>
      <c r="AF945" s="51"/>
      <c r="AG945" s="61"/>
      <c r="AH945" s="62"/>
      <c r="AI945" s="61"/>
      <c r="AJ945" s="62"/>
      <c r="AK945" s="61"/>
      <c r="AL945" s="62"/>
      <c r="AM945" s="60"/>
      <c r="AN945" s="60"/>
      <c r="AO945" s="60"/>
      <c r="AP945" s="60"/>
      <c r="AQ945" s="51"/>
      <c r="AT945" s="39" t="str">
        <f t="shared" si="351"/>
        <v/>
      </c>
      <c r="AU945" s="49" t="str">
        <f t="shared" si="357"/>
        <v/>
      </c>
      <c r="AV945" s="41">
        <f t="shared" ca="1" si="320"/>
        <v>256</v>
      </c>
      <c r="AW945" s="40">
        <f t="shared" ca="1" si="358"/>
        <v>1</v>
      </c>
      <c r="AX945" s="41">
        <f t="shared" ca="1" si="352"/>
        <v>0</v>
      </c>
      <c r="AY945" s="41">
        <f t="shared" ca="1" si="353"/>
        <v>0</v>
      </c>
      <c r="AZ945" s="42">
        <f t="shared" ca="1" si="354"/>
        <v>1</v>
      </c>
      <c r="BA945" s="47" t="str">
        <f t="shared" si="355"/>
        <v/>
      </c>
      <c r="BB945" s="47" t="e">
        <f t="shared" si="356"/>
        <v>#VALUE!</v>
      </c>
      <c r="BC945" s="47">
        <f t="shared" si="321"/>
        <v>0</v>
      </c>
      <c r="BD945" s="47">
        <f t="shared" si="322"/>
        <v>0</v>
      </c>
      <c r="BE945" s="47" t="e">
        <f t="shared" si="323"/>
        <v>#VALUE!</v>
      </c>
      <c r="BF945" s="47" t="e">
        <f t="shared" si="324"/>
        <v>#VALUE!</v>
      </c>
      <c r="BG945" s="47" t="e">
        <f t="shared" si="325"/>
        <v>#VALUE!</v>
      </c>
      <c r="BH945" s="47" t="e">
        <f>MATCH($BA945,NoteCommaRef!$B$4:$B$10,0)</f>
        <v>#N/A</v>
      </c>
      <c r="BI945" s="47">
        <f>MATCH($BK945,NoteCommaRef!$H$4:$H$1000,0)</f>
        <v>11</v>
      </c>
      <c r="BJ945" s="47">
        <f>MATCH($BL945,NoteCommaRef!$H$4:$H$1000,0)</f>
        <v>11</v>
      </c>
      <c r="BK945" s="47">
        <f t="shared" si="359"/>
        <v>1</v>
      </c>
      <c r="BL945" s="47">
        <f t="shared" si="360"/>
        <v>1</v>
      </c>
      <c r="BM945" s="48">
        <f ca="1">IF(ISNA($BH945),1,OFFSET(NoteCommaRef!$E$3,$BH945,0))</f>
        <v>1</v>
      </c>
      <c r="BN945" s="48">
        <f t="shared" si="361"/>
        <v>1</v>
      </c>
      <c r="BO945" s="48">
        <f t="shared" si="362"/>
        <v>1</v>
      </c>
      <c r="BP945" s="48">
        <f t="shared" si="363"/>
        <v>1</v>
      </c>
      <c r="BQ945" s="48">
        <f ca="1">IF(ISNA($BI945),1,OFFSET(NoteCommaRef!$K$3,$BI945,0))</f>
        <v>1</v>
      </c>
      <c r="BR945" s="48">
        <f ca="1">IF(ISNA($BJ945),1,OFFSET(NoteCommaRef!$K$3,$BJ945,0))</f>
        <v>1</v>
      </c>
    </row>
    <row r="946" spans="3:70" x14ac:dyDescent="0.2">
      <c r="C946" s="1" t="str">
        <f t="shared" si="334"/>
        <v/>
      </c>
      <c r="D946" s="1" t="str">
        <f t="shared" si="335"/>
        <v/>
      </c>
      <c r="E946" s="1" t="str">
        <f t="shared" si="326"/>
        <v/>
      </c>
      <c r="F946" s="32" t="str">
        <f t="shared" si="327"/>
        <v/>
      </c>
      <c r="G946" s="1" t="str">
        <f t="shared" si="328"/>
        <v/>
      </c>
      <c r="H946" s="1" t="str">
        <f t="shared" si="329"/>
        <v/>
      </c>
      <c r="I946" s="1" t="str">
        <f t="shared" si="330"/>
        <v/>
      </c>
      <c r="J946" s="1" t="str">
        <f t="shared" si="331"/>
        <v/>
      </c>
      <c r="K946" s="1" t="str">
        <f t="shared" si="332"/>
        <v/>
      </c>
      <c r="L946" s="1" t="str">
        <f ca="1">IF(COUNTBLANK($AO946),IF(COUNTBLANK($D946),"",OFFSET(ChannelSetup!$E$6,0,$D946-1)),$AO946)</f>
        <v/>
      </c>
      <c r="M946" s="1" t="str">
        <f ca="1">IF(COUNTBLANK($AP946),IF(COUNTBLANK($D946),"",OFFSET(ChannelSetup!$E$7,0,$D946-1)),$AP946)</f>
        <v/>
      </c>
      <c r="N946" s="1" t="str">
        <f ca="1">IF(COUNTBLANK($D946),"",IF(COUNTBLANK($AI946),OFFSET(ChannelSetup!$E$4,0,$D946-1),$AI946))</f>
        <v/>
      </c>
      <c r="O946" s="1" t="str">
        <f t="shared" si="333"/>
        <v/>
      </c>
      <c r="Q946" s="32">
        <f t="shared" si="336"/>
        <v>6</v>
      </c>
      <c r="R946" s="32">
        <f t="shared" si="337"/>
        <v>4</v>
      </c>
      <c r="S946" s="32">
        <f t="shared" si="338"/>
        <v>4</v>
      </c>
      <c r="T946" s="32">
        <f t="shared" si="339"/>
        <v>2</v>
      </c>
      <c r="U946" s="32">
        <f t="shared" si="340"/>
        <v>2</v>
      </c>
      <c r="V946" s="32">
        <f t="shared" si="341"/>
        <v>2</v>
      </c>
      <c r="W946" s="32">
        <f t="shared" si="342"/>
        <v>2</v>
      </c>
      <c r="X946" s="32">
        <f t="shared" si="343"/>
        <v>2</v>
      </c>
      <c r="Y946" s="32">
        <f t="shared" si="344"/>
        <v>2</v>
      </c>
      <c r="Z946" s="32">
        <f t="shared" si="345"/>
        <v>2</v>
      </c>
      <c r="AA946" s="32">
        <f t="shared" si="346"/>
        <v>2</v>
      </c>
      <c r="AB946" s="32">
        <f t="shared" si="347"/>
        <v>2</v>
      </c>
      <c r="AD946" s="64"/>
      <c r="AE946" s="51"/>
      <c r="AF946" s="51"/>
      <c r="AG946" s="61"/>
      <c r="AH946" s="62"/>
      <c r="AI946" s="61"/>
      <c r="AJ946" s="62"/>
      <c r="AK946" s="61"/>
      <c r="AL946" s="62"/>
      <c r="AM946" s="60"/>
      <c r="AN946" s="60"/>
      <c r="AO946" s="60"/>
      <c r="AP946" s="60"/>
      <c r="AQ946" s="51"/>
      <c r="AT946" s="39" t="str">
        <f t="shared" si="351"/>
        <v/>
      </c>
      <c r="AU946" s="49" t="str">
        <f t="shared" si="357"/>
        <v/>
      </c>
      <c r="AV946" s="41">
        <f t="shared" ref="AV946:AV1009" ca="1" si="364">$AW946*$BT$3</f>
        <v>256</v>
      </c>
      <c r="AW946" s="40">
        <f t="shared" ca="1" si="358"/>
        <v>1</v>
      </c>
      <c r="AX946" s="41">
        <f t="shared" ca="1" si="352"/>
        <v>0</v>
      </c>
      <c r="AY946" s="41">
        <f t="shared" ca="1" si="353"/>
        <v>0</v>
      </c>
      <c r="AZ946" s="42">
        <f t="shared" ca="1" si="354"/>
        <v>1</v>
      </c>
      <c r="BA946" s="47" t="str">
        <f t="shared" si="355"/>
        <v/>
      </c>
      <c r="BB946" s="47" t="e">
        <f t="shared" si="356"/>
        <v>#VALUE!</v>
      </c>
      <c r="BC946" s="47">
        <f t="shared" si="321"/>
        <v>0</v>
      </c>
      <c r="BD946" s="47">
        <f t="shared" si="322"/>
        <v>0</v>
      </c>
      <c r="BE946" s="47" t="e">
        <f t="shared" si="323"/>
        <v>#VALUE!</v>
      </c>
      <c r="BF946" s="47" t="e">
        <f t="shared" si="324"/>
        <v>#VALUE!</v>
      </c>
      <c r="BG946" s="47" t="e">
        <f t="shared" si="325"/>
        <v>#VALUE!</v>
      </c>
      <c r="BH946" s="47" t="e">
        <f>MATCH($BA946,NoteCommaRef!$B$4:$B$10,0)</f>
        <v>#N/A</v>
      </c>
      <c r="BI946" s="47">
        <f>MATCH($BK946,NoteCommaRef!$H$4:$H$1000,0)</f>
        <v>11</v>
      </c>
      <c r="BJ946" s="47">
        <f>MATCH($BL946,NoteCommaRef!$H$4:$H$1000,0)</f>
        <v>11</v>
      </c>
      <c r="BK946" s="47">
        <f t="shared" si="359"/>
        <v>1</v>
      </c>
      <c r="BL946" s="47">
        <f t="shared" si="360"/>
        <v>1</v>
      </c>
      <c r="BM946" s="48">
        <f ca="1">IF(ISNA($BH946),1,OFFSET(NoteCommaRef!$E$3,$BH946,0))</f>
        <v>1</v>
      </c>
      <c r="BN946" s="48">
        <f t="shared" si="361"/>
        <v>1</v>
      </c>
      <c r="BO946" s="48">
        <f t="shared" si="362"/>
        <v>1</v>
      </c>
      <c r="BP946" s="48">
        <f t="shared" si="363"/>
        <v>1</v>
      </c>
      <c r="BQ946" s="48">
        <f ca="1">IF(ISNA($BI946),1,OFFSET(NoteCommaRef!$K$3,$BI946,0))</f>
        <v>1</v>
      </c>
      <c r="BR946" s="48">
        <f ca="1">IF(ISNA($BJ946),1,OFFSET(NoteCommaRef!$K$3,$BJ946,0))</f>
        <v>1</v>
      </c>
    </row>
    <row r="947" spans="3:70" x14ac:dyDescent="0.2">
      <c r="C947" s="1" t="str">
        <f t="shared" si="334"/>
        <v/>
      </c>
      <c r="D947" s="1" t="str">
        <f t="shared" si="335"/>
        <v/>
      </c>
      <c r="E947" s="1" t="str">
        <f t="shared" si="326"/>
        <v/>
      </c>
      <c r="F947" s="32" t="str">
        <f t="shared" si="327"/>
        <v/>
      </c>
      <c r="G947" s="1" t="str">
        <f t="shared" si="328"/>
        <v/>
      </c>
      <c r="H947" s="1" t="str">
        <f t="shared" si="329"/>
        <v/>
      </c>
      <c r="I947" s="1" t="str">
        <f t="shared" si="330"/>
        <v/>
      </c>
      <c r="J947" s="1" t="str">
        <f t="shared" si="331"/>
        <v/>
      </c>
      <c r="K947" s="1" t="str">
        <f t="shared" si="332"/>
        <v/>
      </c>
      <c r="L947" s="1" t="str">
        <f ca="1">IF(COUNTBLANK($AO947),IF(COUNTBLANK($D947),"",OFFSET(ChannelSetup!$E$6,0,$D947-1)),$AO947)</f>
        <v/>
      </c>
      <c r="M947" s="1" t="str">
        <f ca="1">IF(COUNTBLANK($AP947),IF(COUNTBLANK($D947),"",OFFSET(ChannelSetup!$E$7,0,$D947-1)),$AP947)</f>
        <v/>
      </c>
      <c r="N947" s="1" t="str">
        <f ca="1">IF(COUNTBLANK($D947),"",IF(COUNTBLANK($AI947),OFFSET(ChannelSetup!$E$4,0,$D947-1),$AI947))</f>
        <v/>
      </c>
      <c r="O947" s="1" t="str">
        <f t="shared" si="333"/>
        <v/>
      </c>
      <c r="Q947" s="32">
        <f t="shared" si="336"/>
        <v>6</v>
      </c>
      <c r="R947" s="32">
        <f t="shared" si="337"/>
        <v>4</v>
      </c>
      <c r="S947" s="32">
        <f t="shared" si="338"/>
        <v>4</v>
      </c>
      <c r="T947" s="32">
        <f t="shared" si="339"/>
        <v>2</v>
      </c>
      <c r="U947" s="32">
        <f t="shared" si="340"/>
        <v>2</v>
      </c>
      <c r="V947" s="32">
        <f t="shared" si="341"/>
        <v>2</v>
      </c>
      <c r="W947" s="32">
        <f t="shared" si="342"/>
        <v>2</v>
      </c>
      <c r="X947" s="32">
        <f t="shared" si="343"/>
        <v>2</v>
      </c>
      <c r="Y947" s="32">
        <f t="shared" si="344"/>
        <v>2</v>
      </c>
      <c r="Z947" s="32">
        <f t="shared" si="345"/>
        <v>2</v>
      </c>
      <c r="AA947" s="32">
        <f t="shared" si="346"/>
        <v>2</v>
      </c>
      <c r="AB947" s="32">
        <f t="shared" si="347"/>
        <v>2</v>
      </c>
      <c r="AD947" s="64"/>
      <c r="AE947" s="51"/>
      <c r="AF947" s="51"/>
      <c r="AG947" s="61"/>
      <c r="AH947" s="62"/>
      <c r="AI947" s="61"/>
      <c r="AJ947" s="62"/>
      <c r="AK947" s="61"/>
      <c r="AL947" s="62"/>
      <c r="AM947" s="60"/>
      <c r="AN947" s="60"/>
      <c r="AO947" s="60"/>
      <c r="AP947" s="60"/>
      <c r="AQ947" s="51"/>
      <c r="AT947" s="39" t="str">
        <f t="shared" si="351"/>
        <v/>
      </c>
      <c r="AU947" s="49" t="str">
        <f t="shared" si="357"/>
        <v/>
      </c>
      <c r="AV947" s="41">
        <f t="shared" ca="1" si="364"/>
        <v>256</v>
      </c>
      <c r="AW947" s="40">
        <f t="shared" ca="1" si="358"/>
        <v>1</v>
      </c>
      <c r="AX947" s="41">
        <f t="shared" ca="1" si="352"/>
        <v>0</v>
      </c>
      <c r="AY947" s="41">
        <f t="shared" ca="1" si="353"/>
        <v>0</v>
      </c>
      <c r="AZ947" s="42">
        <f t="shared" ca="1" si="354"/>
        <v>1</v>
      </c>
      <c r="BA947" s="47" t="str">
        <f t="shared" si="355"/>
        <v/>
      </c>
      <c r="BB947" s="47" t="e">
        <f t="shared" si="356"/>
        <v>#VALUE!</v>
      </c>
      <c r="BC947" s="47">
        <f t="shared" ref="BC947:BC1010" si="365">LEN(SUBSTITUTE($AU947,"b",""))-LEN(SUBSTITUTE($AU947,"#",""))</f>
        <v>0</v>
      </c>
      <c r="BD947" s="47">
        <f t="shared" ref="BD947:BD1010" si="366">LEN(SUBSTITUTE($AU947,".",""))-LEN(SUBSTITUTE($AU947,"'",""))</f>
        <v>0</v>
      </c>
      <c r="BE947" s="47" t="e">
        <f t="shared" ref="BE947:BE1010" si="367">FIND("[",$AU947)</f>
        <v>#VALUE!</v>
      </c>
      <c r="BF947" s="47" t="e">
        <f t="shared" ref="BF947:BF1010" si="368">FIND("/",$AU947)</f>
        <v>#VALUE!</v>
      </c>
      <c r="BG947" s="47" t="e">
        <f t="shared" ref="BG947:BG1010" si="369">FIND("]",$AU947)</f>
        <v>#VALUE!</v>
      </c>
      <c r="BH947" s="47" t="e">
        <f>MATCH($BA947,NoteCommaRef!$B$4:$B$10,0)</f>
        <v>#N/A</v>
      </c>
      <c r="BI947" s="47">
        <f>MATCH($BK947,NoteCommaRef!$H$4:$H$1000,0)</f>
        <v>11</v>
      </c>
      <c r="BJ947" s="47">
        <f>MATCH($BL947,NoteCommaRef!$H$4:$H$1000,0)</f>
        <v>11</v>
      </c>
      <c r="BK947" s="47">
        <f t="shared" si="359"/>
        <v>1</v>
      </c>
      <c r="BL947" s="47">
        <f t="shared" si="360"/>
        <v>1</v>
      </c>
      <c r="BM947" s="48">
        <f ca="1">IF(ISNA($BH947),1,OFFSET(NoteCommaRef!$E$3,$BH947,0))</f>
        <v>1</v>
      </c>
      <c r="BN947" s="48">
        <f t="shared" si="361"/>
        <v>1</v>
      </c>
      <c r="BO947" s="48">
        <f t="shared" si="362"/>
        <v>1</v>
      </c>
      <c r="BP947" s="48">
        <f t="shared" si="363"/>
        <v>1</v>
      </c>
      <c r="BQ947" s="48">
        <f ca="1">IF(ISNA($BI947),1,OFFSET(NoteCommaRef!$K$3,$BI947,0))</f>
        <v>1</v>
      </c>
      <c r="BR947" s="48">
        <f ca="1">IF(ISNA($BJ947),1,OFFSET(NoteCommaRef!$K$3,$BJ947,0))</f>
        <v>1</v>
      </c>
    </row>
    <row r="948" spans="3:70" x14ac:dyDescent="0.2">
      <c r="C948" s="1" t="str">
        <f t="shared" si="334"/>
        <v/>
      </c>
      <c r="D948" s="1" t="str">
        <f t="shared" si="335"/>
        <v/>
      </c>
      <c r="E948" s="1" t="str">
        <f t="shared" si="326"/>
        <v/>
      </c>
      <c r="F948" s="32" t="str">
        <f t="shared" si="327"/>
        <v/>
      </c>
      <c r="G948" s="1" t="str">
        <f t="shared" si="328"/>
        <v/>
      </c>
      <c r="H948" s="1" t="str">
        <f t="shared" si="329"/>
        <v/>
      </c>
      <c r="I948" s="1" t="str">
        <f t="shared" si="330"/>
        <v/>
      </c>
      <c r="J948" s="1" t="str">
        <f t="shared" si="331"/>
        <v/>
      </c>
      <c r="K948" s="1" t="str">
        <f t="shared" si="332"/>
        <v/>
      </c>
      <c r="L948" s="1" t="str">
        <f ca="1">IF(COUNTBLANK($AO948),IF(COUNTBLANK($D948),"",OFFSET(ChannelSetup!$E$6,0,$D948-1)),$AO948)</f>
        <v/>
      </c>
      <c r="M948" s="1" t="str">
        <f ca="1">IF(COUNTBLANK($AP948),IF(COUNTBLANK($D948),"",OFFSET(ChannelSetup!$E$7,0,$D948-1)),$AP948)</f>
        <v/>
      </c>
      <c r="N948" s="1" t="str">
        <f ca="1">IF(COUNTBLANK($D948),"",IF(COUNTBLANK($AI948),OFFSET(ChannelSetup!$E$4,0,$D948-1),$AI948))</f>
        <v/>
      </c>
      <c r="O948" s="1" t="str">
        <f t="shared" si="333"/>
        <v/>
      </c>
      <c r="Q948" s="32">
        <f t="shared" si="336"/>
        <v>6</v>
      </c>
      <c r="R948" s="32">
        <f t="shared" si="337"/>
        <v>4</v>
      </c>
      <c r="S948" s="32">
        <f t="shared" si="338"/>
        <v>4</v>
      </c>
      <c r="T948" s="32">
        <f t="shared" si="339"/>
        <v>2</v>
      </c>
      <c r="U948" s="32">
        <f t="shared" si="340"/>
        <v>2</v>
      </c>
      <c r="V948" s="32">
        <f t="shared" si="341"/>
        <v>2</v>
      </c>
      <c r="W948" s="32">
        <f t="shared" si="342"/>
        <v>2</v>
      </c>
      <c r="X948" s="32">
        <f t="shared" si="343"/>
        <v>2</v>
      </c>
      <c r="Y948" s="32">
        <f t="shared" si="344"/>
        <v>2</v>
      </c>
      <c r="Z948" s="32">
        <f t="shared" si="345"/>
        <v>2</v>
      </c>
      <c r="AA948" s="32">
        <f t="shared" si="346"/>
        <v>2</v>
      </c>
      <c r="AB948" s="32">
        <f t="shared" si="347"/>
        <v>2</v>
      </c>
      <c r="AD948" s="64"/>
      <c r="AE948" s="51"/>
      <c r="AF948" s="51"/>
      <c r="AG948" s="61"/>
      <c r="AH948" s="62"/>
      <c r="AI948" s="61"/>
      <c r="AJ948" s="62"/>
      <c r="AK948" s="61"/>
      <c r="AL948" s="62"/>
      <c r="AM948" s="60"/>
      <c r="AN948" s="60"/>
      <c r="AO948" s="60"/>
      <c r="AP948" s="60"/>
      <c r="AQ948" s="51"/>
      <c r="AT948" s="39" t="str">
        <f t="shared" si="351"/>
        <v/>
      </c>
      <c r="AU948" s="49" t="str">
        <f t="shared" si="357"/>
        <v/>
      </c>
      <c r="AV948" s="41">
        <f t="shared" ca="1" si="364"/>
        <v>256</v>
      </c>
      <c r="AW948" s="40">
        <f t="shared" ca="1" si="358"/>
        <v>1</v>
      </c>
      <c r="AX948" s="41">
        <f t="shared" ca="1" si="352"/>
        <v>0</v>
      </c>
      <c r="AY948" s="41">
        <f t="shared" ca="1" si="353"/>
        <v>0</v>
      </c>
      <c r="AZ948" s="42">
        <f t="shared" ca="1" si="354"/>
        <v>1</v>
      </c>
      <c r="BA948" s="47" t="str">
        <f t="shared" si="355"/>
        <v/>
      </c>
      <c r="BB948" s="47" t="e">
        <f t="shared" si="356"/>
        <v>#VALUE!</v>
      </c>
      <c r="BC948" s="47">
        <f t="shared" si="365"/>
        <v>0</v>
      </c>
      <c r="BD948" s="47">
        <f t="shared" si="366"/>
        <v>0</v>
      </c>
      <c r="BE948" s="47" t="e">
        <f t="shared" si="367"/>
        <v>#VALUE!</v>
      </c>
      <c r="BF948" s="47" t="e">
        <f t="shared" si="368"/>
        <v>#VALUE!</v>
      </c>
      <c r="BG948" s="47" t="e">
        <f t="shared" si="369"/>
        <v>#VALUE!</v>
      </c>
      <c r="BH948" s="47" t="e">
        <f>MATCH($BA948,NoteCommaRef!$B$4:$B$10,0)</f>
        <v>#N/A</v>
      </c>
      <c r="BI948" s="47">
        <f>MATCH($BK948,NoteCommaRef!$H$4:$H$1000,0)</f>
        <v>11</v>
      </c>
      <c r="BJ948" s="47">
        <f>MATCH($BL948,NoteCommaRef!$H$4:$H$1000,0)</f>
        <v>11</v>
      </c>
      <c r="BK948" s="47">
        <f t="shared" si="359"/>
        <v>1</v>
      </c>
      <c r="BL948" s="47">
        <f t="shared" si="360"/>
        <v>1</v>
      </c>
      <c r="BM948" s="48">
        <f ca="1">IF(ISNA($BH948),1,OFFSET(NoteCommaRef!$E$3,$BH948,0))</f>
        <v>1</v>
      </c>
      <c r="BN948" s="48">
        <f t="shared" si="361"/>
        <v>1</v>
      </c>
      <c r="BO948" s="48">
        <f t="shared" si="362"/>
        <v>1</v>
      </c>
      <c r="BP948" s="48">
        <f t="shared" si="363"/>
        <v>1</v>
      </c>
      <c r="BQ948" s="48">
        <f ca="1">IF(ISNA($BI948),1,OFFSET(NoteCommaRef!$K$3,$BI948,0))</f>
        <v>1</v>
      </c>
      <c r="BR948" s="48">
        <f ca="1">IF(ISNA($BJ948),1,OFFSET(NoteCommaRef!$K$3,$BJ948,0))</f>
        <v>1</v>
      </c>
    </row>
    <row r="949" spans="3:70" x14ac:dyDescent="0.2">
      <c r="C949" s="1" t="str">
        <f t="shared" si="334"/>
        <v/>
      </c>
      <c r="D949" s="1" t="str">
        <f t="shared" si="335"/>
        <v/>
      </c>
      <c r="E949" s="1" t="str">
        <f t="shared" ref="E949:E1012" si="370">IF(COUNTBLANK($AF949),"",$AF949)</f>
        <v/>
      </c>
      <c r="F949" s="32" t="str">
        <f t="shared" ref="F949:F1012" si="371">IF(OR(COUNTBLANK($AG949),$AG949="x"),"",$AV949)</f>
        <v/>
      </c>
      <c r="G949" s="1" t="str">
        <f t="shared" ref="G949:G1012" si="372">IF(COUNTBLANK($AH949),"",$AH949)</f>
        <v/>
      </c>
      <c r="H949" s="1" t="str">
        <f t="shared" ref="H949:H1012" si="373">IF(COUNTBLANK($AK949),"",$AK949)</f>
        <v/>
      </c>
      <c r="I949" s="1" t="str">
        <f t="shared" ref="I949:I1012" si="374">IF(COUNTBLANK($D949),"",IF(COUNTBLANK($AL949),1,$AL949))</f>
        <v/>
      </c>
      <c r="J949" s="1" t="str">
        <f t="shared" ref="J949:J1012" si="375">IF(COUNTBLANK($AM949),"",$AM949)</f>
        <v/>
      </c>
      <c r="K949" s="1" t="str">
        <f t="shared" ref="K949:K1012" si="376">IF(COUNTBLANK($AN949),"",$AN949)</f>
        <v/>
      </c>
      <c r="L949" s="1" t="str">
        <f ca="1">IF(COUNTBLANK($AO949),IF(COUNTBLANK($D949),"",OFFSET(ChannelSetup!$E$6,0,$D949-1)),$AO949)</f>
        <v/>
      </c>
      <c r="M949" s="1" t="str">
        <f ca="1">IF(COUNTBLANK($AP949),IF(COUNTBLANK($D949),"",OFFSET(ChannelSetup!$E$7,0,$D949-1)),$AP949)</f>
        <v/>
      </c>
      <c r="N949" s="1" t="str">
        <f ca="1">IF(COUNTBLANK($D949),"",IF(COUNTBLANK($AI949),OFFSET(ChannelSetup!$E$4,0,$D949-1),$AI949))</f>
        <v/>
      </c>
      <c r="O949" s="1" t="str">
        <f t="shared" ref="O949:O1012" si="377">IF(COUNTBLANK($AJ949),"",$AJ949)</f>
        <v/>
      </c>
      <c r="Q949" s="32">
        <f t="shared" si="336"/>
        <v>6</v>
      </c>
      <c r="R949" s="32">
        <f t="shared" si="337"/>
        <v>4</v>
      </c>
      <c r="S949" s="32">
        <f t="shared" si="338"/>
        <v>4</v>
      </c>
      <c r="T949" s="32">
        <f t="shared" si="339"/>
        <v>2</v>
      </c>
      <c r="U949" s="32">
        <f t="shared" si="340"/>
        <v>2</v>
      </c>
      <c r="V949" s="32">
        <f t="shared" si="341"/>
        <v>2</v>
      </c>
      <c r="W949" s="32">
        <f t="shared" si="342"/>
        <v>2</v>
      </c>
      <c r="X949" s="32">
        <f t="shared" si="343"/>
        <v>2</v>
      </c>
      <c r="Y949" s="32">
        <f t="shared" si="344"/>
        <v>2</v>
      </c>
      <c r="Z949" s="32">
        <f t="shared" si="345"/>
        <v>2</v>
      </c>
      <c r="AA949" s="32">
        <f t="shared" si="346"/>
        <v>2</v>
      </c>
      <c r="AB949" s="32">
        <f t="shared" si="347"/>
        <v>2</v>
      </c>
      <c r="AD949" s="64"/>
      <c r="AE949" s="51"/>
      <c r="AF949" s="51"/>
      <c r="AG949" s="61"/>
      <c r="AH949" s="62"/>
      <c r="AI949" s="61"/>
      <c r="AJ949" s="62"/>
      <c r="AK949" s="61"/>
      <c r="AL949" s="62"/>
      <c r="AM949" s="60"/>
      <c r="AN949" s="60"/>
      <c r="AO949" s="60"/>
      <c r="AP949" s="60"/>
      <c r="AQ949" s="51"/>
      <c r="AT949" s="39" t="str">
        <f t="shared" si="351"/>
        <v/>
      </c>
      <c r="AU949" s="49" t="str">
        <f t="shared" si="357"/>
        <v/>
      </c>
      <c r="AV949" s="41">
        <f t="shared" ca="1" si="364"/>
        <v>256</v>
      </c>
      <c r="AW949" s="40">
        <f t="shared" ca="1" si="358"/>
        <v>1</v>
      </c>
      <c r="AX949" s="41">
        <f t="shared" ca="1" si="352"/>
        <v>0</v>
      </c>
      <c r="AY949" s="41">
        <f t="shared" ca="1" si="353"/>
        <v>0</v>
      </c>
      <c r="AZ949" s="42">
        <f t="shared" ca="1" si="354"/>
        <v>1</v>
      </c>
      <c r="BA949" s="47" t="str">
        <f t="shared" si="355"/>
        <v/>
      </c>
      <c r="BB949" s="47" t="e">
        <f t="shared" si="356"/>
        <v>#VALUE!</v>
      </c>
      <c r="BC949" s="47">
        <f t="shared" si="365"/>
        <v>0</v>
      </c>
      <c r="BD949" s="47">
        <f t="shared" si="366"/>
        <v>0</v>
      </c>
      <c r="BE949" s="47" t="e">
        <f t="shared" si="367"/>
        <v>#VALUE!</v>
      </c>
      <c r="BF949" s="47" t="e">
        <f t="shared" si="368"/>
        <v>#VALUE!</v>
      </c>
      <c r="BG949" s="47" t="e">
        <f t="shared" si="369"/>
        <v>#VALUE!</v>
      </c>
      <c r="BH949" s="47" t="e">
        <f>MATCH($BA949,NoteCommaRef!$B$4:$B$10,0)</f>
        <v>#N/A</v>
      </c>
      <c r="BI949" s="47">
        <f>MATCH($BK949,NoteCommaRef!$H$4:$H$1000,0)</f>
        <v>11</v>
      </c>
      <c r="BJ949" s="47">
        <f>MATCH($BL949,NoteCommaRef!$H$4:$H$1000,0)</f>
        <v>11</v>
      </c>
      <c r="BK949" s="47">
        <f t="shared" si="359"/>
        <v>1</v>
      </c>
      <c r="BL949" s="47">
        <f t="shared" si="360"/>
        <v>1</v>
      </c>
      <c r="BM949" s="48">
        <f ca="1">IF(ISNA($BH949),1,OFFSET(NoteCommaRef!$E$3,$BH949,0))</f>
        <v>1</v>
      </c>
      <c r="BN949" s="48">
        <f t="shared" si="361"/>
        <v>1</v>
      </c>
      <c r="BO949" s="48">
        <f t="shared" si="362"/>
        <v>1</v>
      </c>
      <c r="BP949" s="48">
        <f t="shared" si="363"/>
        <v>1</v>
      </c>
      <c r="BQ949" s="48">
        <f ca="1">IF(ISNA($BI949),1,OFFSET(NoteCommaRef!$K$3,$BI949,0))</f>
        <v>1</v>
      </c>
      <c r="BR949" s="48">
        <f ca="1">IF(ISNA($BJ949),1,OFFSET(NoteCommaRef!$K$3,$BJ949,0))</f>
        <v>1</v>
      </c>
    </row>
    <row r="950" spans="3:70" x14ac:dyDescent="0.2">
      <c r="C950" s="1" t="str">
        <f t="shared" si="334"/>
        <v/>
      </c>
      <c r="D950" s="1" t="str">
        <f t="shared" si="335"/>
        <v/>
      </c>
      <c r="E950" s="1" t="str">
        <f t="shared" si="370"/>
        <v/>
      </c>
      <c r="F950" s="32" t="str">
        <f t="shared" si="371"/>
        <v/>
      </c>
      <c r="G950" s="1" t="str">
        <f t="shared" si="372"/>
        <v/>
      </c>
      <c r="H950" s="1" t="str">
        <f t="shared" si="373"/>
        <v/>
      </c>
      <c r="I950" s="1" t="str">
        <f t="shared" si="374"/>
        <v/>
      </c>
      <c r="J950" s="1" t="str">
        <f t="shared" si="375"/>
        <v/>
      </c>
      <c r="K950" s="1" t="str">
        <f t="shared" si="376"/>
        <v/>
      </c>
      <c r="L950" s="1" t="str">
        <f ca="1">IF(COUNTBLANK($AO950),IF(COUNTBLANK($D950),"",OFFSET(ChannelSetup!$E$6,0,$D950-1)),$AO950)</f>
        <v/>
      </c>
      <c r="M950" s="1" t="str">
        <f ca="1">IF(COUNTBLANK($AP950),IF(COUNTBLANK($D950),"",OFFSET(ChannelSetup!$E$7,0,$D950-1)),$AP950)</f>
        <v/>
      </c>
      <c r="N950" s="1" t="str">
        <f ca="1">IF(COUNTBLANK($D950),"",IF(COUNTBLANK($AI950),OFFSET(ChannelSetup!$E$4,0,$D950-1),$AI950))</f>
        <v/>
      </c>
      <c r="O950" s="1" t="str">
        <f t="shared" si="377"/>
        <v/>
      </c>
      <c r="Q950" s="32">
        <f t="shared" si="336"/>
        <v>6</v>
      </c>
      <c r="R950" s="32">
        <f t="shared" si="337"/>
        <v>4</v>
      </c>
      <c r="S950" s="32">
        <f t="shared" si="338"/>
        <v>4</v>
      </c>
      <c r="T950" s="32">
        <f t="shared" si="339"/>
        <v>2</v>
      </c>
      <c r="U950" s="32">
        <f t="shared" si="340"/>
        <v>2</v>
      </c>
      <c r="V950" s="32">
        <f t="shared" si="341"/>
        <v>2</v>
      </c>
      <c r="W950" s="32">
        <f t="shared" si="342"/>
        <v>2</v>
      </c>
      <c r="X950" s="32">
        <f t="shared" si="343"/>
        <v>2</v>
      </c>
      <c r="Y950" s="32">
        <f t="shared" si="344"/>
        <v>2</v>
      </c>
      <c r="Z950" s="32">
        <f t="shared" si="345"/>
        <v>2</v>
      </c>
      <c r="AA950" s="32">
        <f t="shared" si="346"/>
        <v>2</v>
      </c>
      <c r="AB950" s="32">
        <f t="shared" si="347"/>
        <v>2</v>
      </c>
      <c r="AD950" s="64"/>
      <c r="AE950" s="51"/>
      <c r="AF950" s="51"/>
      <c r="AG950" s="61"/>
      <c r="AH950" s="62"/>
      <c r="AI950" s="61"/>
      <c r="AJ950" s="62"/>
      <c r="AK950" s="61"/>
      <c r="AL950" s="62"/>
      <c r="AM950" s="60"/>
      <c r="AN950" s="60"/>
      <c r="AO950" s="60"/>
      <c r="AP950" s="60"/>
      <c r="AQ950" s="51"/>
      <c r="AT950" s="39" t="str">
        <f t="shared" si="351"/>
        <v/>
      </c>
      <c r="AU950" s="49" t="str">
        <f t="shared" si="357"/>
        <v/>
      </c>
      <c r="AV950" s="41">
        <f t="shared" ca="1" si="364"/>
        <v>256</v>
      </c>
      <c r="AW950" s="40">
        <f t="shared" ca="1" si="358"/>
        <v>1</v>
      </c>
      <c r="AX950" s="41">
        <f t="shared" ca="1" si="352"/>
        <v>0</v>
      </c>
      <c r="AY950" s="41">
        <f t="shared" ca="1" si="353"/>
        <v>0</v>
      </c>
      <c r="AZ950" s="42">
        <f t="shared" ca="1" si="354"/>
        <v>1</v>
      </c>
      <c r="BA950" s="47" t="str">
        <f t="shared" si="355"/>
        <v/>
      </c>
      <c r="BB950" s="47" t="e">
        <f t="shared" si="356"/>
        <v>#VALUE!</v>
      </c>
      <c r="BC950" s="47">
        <f t="shared" si="365"/>
        <v>0</v>
      </c>
      <c r="BD950" s="47">
        <f t="shared" si="366"/>
        <v>0</v>
      </c>
      <c r="BE950" s="47" t="e">
        <f t="shared" si="367"/>
        <v>#VALUE!</v>
      </c>
      <c r="BF950" s="47" t="e">
        <f t="shared" si="368"/>
        <v>#VALUE!</v>
      </c>
      <c r="BG950" s="47" t="e">
        <f t="shared" si="369"/>
        <v>#VALUE!</v>
      </c>
      <c r="BH950" s="47" t="e">
        <f>MATCH($BA950,NoteCommaRef!$B$4:$B$10,0)</f>
        <v>#N/A</v>
      </c>
      <c r="BI950" s="47">
        <f>MATCH($BK950,NoteCommaRef!$H$4:$H$1000,0)</f>
        <v>11</v>
      </c>
      <c r="BJ950" s="47">
        <f>MATCH($BL950,NoteCommaRef!$H$4:$H$1000,0)</f>
        <v>11</v>
      </c>
      <c r="BK950" s="47">
        <f t="shared" si="359"/>
        <v>1</v>
      </c>
      <c r="BL950" s="47">
        <f t="shared" si="360"/>
        <v>1</v>
      </c>
      <c r="BM950" s="48">
        <f ca="1">IF(ISNA($BH950),1,OFFSET(NoteCommaRef!$E$3,$BH950,0))</f>
        <v>1</v>
      </c>
      <c r="BN950" s="48">
        <f t="shared" si="361"/>
        <v>1</v>
      </c>
      <c r="BO950" s="48">
        <f t="shared" si="362"/>
        <v>1</v>
      </c>
      <c r="BP950" s="48">
        <f t="shared" si="363"/>
        <v>1</v>
      </c>
      <c r="BQ950" s="48">
        <f ca="1">IF(ISNA($BI950),1,OFFSET(NoteCommaRef!$K$3,$BI950,0))</f>
        <v>1</v>
      </c>
      <c r="BR950" s="48">
        <f ca="1">IF(ISNA($BJ950),1,OFFSET(NoteCommaRef!$K$3,$BJ950,0))</f>
        <v>1</v>
      </c>
    </row>
    <row r="951" spans="3:70" x14ac:dyDescent="0.2">
      <c r="C951" s="1" t="str">
        <f t="shared" si="334"/>
        <v/>
      </c>
      <c r="D951" s="1" t="str">
        <f t="shared" si="335"/>
        <v/>
      </c>
      <c r="E951" s="1" t="str">
        <f t="shared" si="370"/>
        <v/>
      </c>
      <c r="F951" s="32" t="str">
        <f t="shared" si="371"/>
        <v/>
      </c>
      <c r="G951" s="1" t="str">
        <f t="shared" si="372"/>
        <v/>
      </c>
      <c r="H951" s="1" t="str">
        <f t="shared" si="373"/>
        <v/>
      </c>
      <c r="I951" s="1" t="str">
        <f t="shared" si="374"/>
        <v/>
      </c>
      <c r="J951" s="1" t="str">
        <f t="shared" si="375"/>
        <v/>
      </c>
      <c r="K951" s="1" t="str">
        <f t="shared" si="376"/>
        <v/>
      </c>
      <c r="L951" s="1" t="str">
        <f ca="1">IF(COUNTBLANK($AO951),IF(COUNTBLANK($D951),"",OFFSET(ChannelSetup!$E$6,0,$D951-1)),$AO951)</f>
        <v/>
      </c>
      <c r="M951" s="1" t="str">
        <f ca="1">IF(COUNTBLANK($AP951),IF(COUNTBLANK($D951),"",OFFSET(ChannelSetup!$E$7,0,$D951-1)),$AP951)</f>
        <v/>
      </c>
      <c r="N951" s="1" t="str">
        <f ca="1">IF(COUNTBLANK($D951),"",IF(COUNTBLANK($AI951),OFFSET(ChannelSetup!$E$4,0,$D951-1),$AI951))</f>
        <v/>
      </c>
      <c r="O951" s="1" t="str">
        <f t="shared" si="377"/>
        <v/>
      </c>
      <c r="Q951" s="32">
        <f t="shared" si="336"/>
        <v>6</v>
      </c>
      <c r="R951" s="32">
        <f t="shared" si="337"/>
        <v>4</v>
      </c>
      <c r="S951" s="32">
        <f t="shared" si="338"/>
        <v>4</v>
      </c>
      <c r="T951" s="32">
        <f t="shared" si="339"/>
        <v>2</v>
      </c>
      <c r="U951" s="32">
        <f t="shared" si="340"/>
        <v>2</v>
      </c>
      <c r="V951" s="32">
        <f t="shared" si="341"/>
        <v>2</v>
      </c>
      <c r="W951" s="32">
        <f t="shared" si="342"/>
        <v>2</v>
      </c>
      <c r="X951" s="32">
        <f t="shared" si="343"/>
        <v>2</v>
      </c>
      <c r="Y951" s="32">
        <f t="shared" si="344"/>
        <v>2</v>
      </c>
      <c r="Z951" s="32">
        <f t="shared" si="345"/>
        <v>2</v>
      </c>
      <c r="AA951" s="32">
        <f t="shared" si="346"/>
        <v>2</v>
      </c>
      <c r="AB951" s="32">
        <f t="shared" si="347"/>
        <v>2</v>
      </c>
      <c r="AD951" s="64"/>
      <c r="AE951" s="51"/>
      <c r="AF951" s="51"/>
      <c r="AG951" s="61"/>
      <c r="AH951" s="62"/>
      <c r="AI951" s="61"/>
      <c r="AJ951" s="62"/>
      <c r="AK951" s="61"/>
      <c r="AL951" s="62"/>
      <c r="AM951" s="60"/>
      <c r="AN951" s="60"/>
      <c r="AO951" s="60"/>
      <c r="AP951" s="60"/>
      <c r="AQ951" s="51"/>
      <c r="AT951" s="39" t="str">
        <f t="shared" si="351"/>
        <v/>
      </c>
      <c r="AU951" s="49" t="str">
        <f t="shared" si="357"/>
        <v/>
      </c>
      <c r="AV951" s="41">
        <f t="shared" ca="1" si="364"/>
        <v>256</v>
      </c>
      <c r="AW951" s="40">
        <f t="shared" ca="1" si="358"/>
        <v>1</v>
      </c>
      <c r="AX951" s="41">
        <f t="shared" ca="1" si="352"/>
        <v>0</v>
      </c>
      <c r="AY951" s="41">
        <f t="shared" ca="1" si="353"/>
        <v>0</v>
      </c>
      <c r="AZ951" s="42">
        <f t="shared" ca="1" si="354"/>
        <v>1</v>
      </c>
      <c r="BA951" s="47" t="str">
        <f t="shared" si="355"/>
        <v/>
      </c>
      <c r="BB951" s="47" t="e">
        <f t="shared" si="356"/>
        <v>#VALUE!</v>
      </c>
      <c r="BC951" s="47">
        <f t="shared" si="365"/>
        <v>0</v>
      </c>
      <c r="BD951" s="47">
        <f t="shared" si="366"/>
        <v>0</v>
      </c>
      <c r="BE951" s="47" t="e">
        <f t="shared" si="367"/>
        <v>#VALUE!</v>
      </c>
      <c r="BF951" s="47" t="e">
        <f t="shared" si="368"/>
        <v>#VALUE!</v>
      </c>
      <c r="BG951" s="47" t="e">
        <f t="shared" si="369"/>
        <v>#VALUE!</v>
      </c>
      <c r="BH951" s="47" t="e">
        <f>MATCH($BA951,NoteCommaRef!$B$4:$B$10,0)</f>
        <v>#N/A</v>
      </c>
      <c r="BI951" s="47">
        <f>MATCH($BK951,NoteCommaRef!$H$4:$H$1000,0)</f>
        <v>11</v>
      </c>
      <c r="BJ951" s="47">
        <f>MATCH($BL951,NoteCommaRef!$H$4:$H$1000,0)</f>
        <v>11</v>
      </c>
      <c r="BK951" s="47">
        <f t="shared" si="359"/>
        <v>1</v>
      </c>
      <c r="BL951" s="47">
        <f t="shared" si="360"/>
        <v>1</v>
      </c>
      <c r="BM951" s="48">
        <f ca="1">IF(ISNA($BH951),1,OFFSET(NoteCommaRef!$E$3,$BH951,0))</f>
        <v>1</v>
      </c>
      <c r="BN951" s="48">
        <f t="shared" si="361"/>
        <v>1</v>
      </c>
      <c r="BO951" s="48">
        <f t="shared" si="362"/>
        <v>1</v>
      </c>
      <c r="BP951" s="48">
        <f t="shared" si="363"/>
        <v>1</v>
      </c>
      <c r="BQ951" s="48">
        <f ca="1">IF(ISNA($BI951),1,OFFSET(NoteCommaRef!$K$3,$BI951,0))</f>
        <v>1</v>
      </c>
      <c r="BR951" s="48">
        <f ca="1">IF(ISNA($BJ951),1,OFFSET(NoteCommaRef!$K$3,$BJ951,0))</f>
        <v>1</v>
      </c>
    </row>
    <row r="952" spans="3:70" x14ac:dyDescent="0.2">
      <c r="C952" s="1" t="str">
        <f t="shared" si="334"/>
        <v/>
      </c>
      <c r="D952" s="1" t="str">
        <f t="shared" si="335"/>
        <v/>
      </c>
      <c r="E952" s="1" t="str">
        <f t="shared" si="370"/>
        <v/>
      </c>
      <c r="F952" s="32" t="str">
        <f t="shared" si="371"/>
        <v/>
      </c>
      <c r="G952" s="1" t="str">
        <f t="shared" si="372"/>
        <v/>
      </c>
      <c r="H952" s="1" t="str">
        <f t="shared" si="373"/>
        <v/>
      </c>
      <c r="I952" s="1" t="str">
        <f t="shared" si="374"/>
        <v/>
      </c>
      <c r="J952" s="1" t="str">
        <f t="shared" si="375"/>
        <v/>
      </c>
      <c r="K952" s="1" t="str">
        <f t="shared" si="376"/>
        <v/>
      </c>
      <c r="L952" s="1" t="str">
        <f ca="1">IF(COUNTBLANK($AO952),IF(COUNTBLANK($D952),"",OFFSET(ChannelSetup!$E$6,0,$D952-1)),$AO952)</f>
        <v/>
      </c>
      <c r="M952" s="1" t="str">
        <f ca="1">IF(COUNTBLANK($AP952),IF(COUNTBLANK($D952),"",OFFSET(ChannelSetup!$E$7,0,$D952-1)),$AP952)</f>
        <v/>
      </c>
      <c r="N952" s="1" t="str">
        <f ca="1">IF(COUNTBLANK($D952),"",IF(COUNTBLANK($AI952),OFFSET(ChannelSetup!$E$4,0,$D952-1),$AI952))</f>
        <v/>
      </c>
      <c r="O952" s="1" t="str">
        <f t="shared" si="377"/>
        <v/>
      </c>
      <c r="Q952" s="32">
        <f t="shared" si="336"/>
        <v>6</v>
      </c>
      <c r="R952" s="32">
        <f t="shared" si="337"/>
        <v>4</v>
      </c>
      <c r="S952" s="32">
        <f t="shared" si="338"/>
        <v>4</v>
      </c>
      <c r="T952" s="32">
        <f t="shared" si="339"/>
        <v>2</v>
      </c>
      <c r="U952" s="32">
        <f t="shared" si="340"/>
        <v>2</v>
      </c>
      <c r="V952" s="32">
        <f t="shared" si="341"/>
        <v>2</v>
      </c>
      <c r="W952" s="32">
        <f t="shared" si="342"/>
        <v>2</v>
      </c>
      <c r="X952" s="32">
        <f t="shared" si="343"/>
        <v>2</v>
      </c>
      <c r="Y952" s="32">
        <f t="shared" si="344"/>
        <v>2</v>
      </c>
      <c r="Z952" s="32">
        <f t="shared" si="345"/>
        <v>2</v>
      </c>
      <c r="AA952" s="32">
        <f t="shared" si="346"/>
        <v>2</v>
      </c>
      <c r="AB952" s="32">
        <f t="shared" si="347"/>
        <v>2</v>
      </c>
      <c r="AD952" s="64"/>
      <c r="AE952" s="51"/>
      <c r="AF952" s="51"/>
      <c r="AG952" s="61"/>
      <c r="AH952" s="62"/>
      <c r="AI952" s="61"/>
      <c r="AJ952" s="62"/>
      <c r="AK952" s="61"/>
      <c r="AL952" s="62"/>
      <c r="AM952" s="60"/>
      <c r="AN952" s="60"/>
      <c r="AO952" s="60"/>
      <c r="AP952" s="60"/>
      <c r="AQ952" s="51"/>
      <c r="AT952" s="39" t="str">
        <f t="shared" si="351"/>
        <v/>
      </c>
      <c r="AU952" s="49" t="str">
        <f t="shared" si="357"/>
        <v/>
      </c>
      <c r="AV952" s="41">
        <f t="shared" ca="1" si="364"/>
        <v>256</v>
      </c>
      <c r="AW952" s="40">
        <f t="shared" ca="1" si="358"/>
        <v>1</v>
      </c>
      <c r="AX952" s="41">
        <f t="shared" ca="1" si="352"/>
        <v>0</v>
      </c>
      <c r="AY952" s="41">
        <f t="shared" ca="1" si="353"/>
        <v>0</v>
      </c>
      <c r="AZ952" s="42">
        <f t="shared" ca="1" si="354"/>
        <v>1</v>
      </c>
      <c r="BA952" s="47" t="str">
        <f t="shared" si="355"/>
        <v/>
      </c>
      <c r="BB952" s="47" t="e">
        <f t="shared" si="356"/>
        <v>#VALUE!</v>
      </c>
      <c r="BC952" s="47">
        <f t="shared" si="365"/>
        <v>0</v>
      </c>
      <c r="BD952" s="47">
        <f t="shared" si="366"/>
        <v>0</v>
      </c>
      <c r="BE952" s="47" t="e">
        <f t="shared" si="367"/>
        <v>#VALUE!</v>
      </c>
      <c r="BF952" s="47" t="e">
        <f t="shared" si="368"/>
        <v>#VALUE!</v>
      </c>
      <c r="BG952" s="47" t="e">
        <f t="shared" si="369"/>
        <v>#VALUE!</v>
      </c>
      <c r="BH952" s="47" t="e">
        <f>MATCH($BA952,NoteCommaRef!$B$4:$B$10,0)</f>
        <v>#N/A</v>
      </c>
      <c r="BI952" s="47">
        <f>MATCH($BK952,NoteCommaRef!$H$4:$H$1000,0)</f>
        <v>11</v>
      </c>
      <c r="BJ952" s="47">
        <f>MATCH($BL952,NoteCommaRef!$H$4:$H$1000,0)</f>
        <v>11</v>
      </c>
      <c r="BK952" s="47">
        <f t="shared" si="359"/>
        <v>1</v>
      </c>
      <c r="BL952" s="47">
        <f t="shared" si="360"/>
        <v>1</v>
      </c>
      <c r="BM952" s="48">
        <f ca="1">IF(ISNA($BH952),1,OFFSET(NoteCommaRef!$E$3,$BH952,0))</f>
        <v>1</v>
      </c>
      <c r="BN952" s="48">
        <f t="shared" si="361"/>
        <v>1</v>
      </c>
      <c r="BO952" s="48">
        <f t="shared" si="362"/>
        <v>1</v>
      </c>
      <c r="BP952" s="48">
        <f t="shared" si="363"/>
        <v>1</v>
      </c>
      <c r="BQ952" s="48">
        <f ca="1">IF(ISNA($BI952),1,OFFSET(NoteCommaRef!$K$3,$BI952,0))</f>
        <v>1</v>
      </c>
      <c r="BR952" s="48">
        <f ca="1">IF(ISNA($BJ952),1,OFFSET(NoteCommaRef!$K$3,$BJ952,0))</f>
        <v>1</v>
      </c>
    </row>
    <row r="953" spans="3:70" x14ac:dyDescent="0.2">
      <c r="C953" s="1" t="str">
        <f t="shared" si="334"/>
        <v/>
      </c>
      <c r="D953" s="1" t="str">
        <f t="shared" si="335"/>
        <v/>
      </c>
      <c r="E953" s="1" t="str">
        <f t="shared" si="370"/>
        <v/>
      </c>
      <c r="F953" s="32" t="str">
        <f t="shared" si="371"/>
        <v/>
      </c>
      <c r="G953" s="1" t="str">
        <f t="shared" si="372"/>
        <v/>
      </c>
      <c r="H953" s="1" t="str">
        <f t="shared" si="373"/>
        <v/>
      </c>
      <c r="I953" s="1" t="str">
        <f t="shared" si="374"/>
        <v/>
      </c>
      <c r="J953" s="1" t="str">
        <f t="shared" si="375"/>
        <v/>
      </c>
      <c r="K953" s="1" t="str">
        <f t="shared" si="376"/>
        <v/>
      </c>
      <c r="L953" s="1" t="str">
        <f ca="1">IF(COUNTBLANK($AO953),IF(COUNTBLANK($D953),"",OFFSET(ChannelSetup!$E$6,0,$D953-1)),$AO953)</f>
        <v/>
      </c>
      <c r="M953" s="1" t="str">
        <f ca="1">IF(COUNTBLANK($AP953),IF(COUNTBLANK($D953),"",OFFSET(ChannelSetup!$E$7,0,$D953-1)),$AP953)</f>
        <v/>
      </c>
      <c r="N953" s="1" t="str">
        <f ca="1">IF(COUNTBLANK($D953),"",IF(COUNTBLANK($AI953),OFFSET(ChannelSetup!$E$4,0,$D953-1),$AI953))</f>
        <v/>
      </c>
      <c r="O953" s="1" t="str">
        <f t="shared" si="377"/>
        <v/>
      </c>
      <c r="Q953" s="32">
        <f t="shared" si="336"/>
        <v>6</v>
      </c>
      <c r="R953" s="32">
        <f t="shared" si="337"/>
        <v>4</v>
      </c>
      <c r="S953" s="32">
        <f t="shared" si="338"/>
        <v>4</v>
      </c>
      <c r="T953" s="32">
        <f t="shared" si="339"/>
        <v>2</v>
      </c>
      <c r="U953" s="32">
        <f t="shared" si="340"/>
        <v>2</v>
      </c>
      <c r="V953" s="32">
        <f t="shared" si="341"/>
        <v>2</v>
      </c>
      <c r="W953" s="32">
        <f t="shared" si="342"/>
        <v>2</v>
      </c>
      <c r="X953" s="32">
        <f t="shared" si="343"/>
        <v>2</v>
      </c>
      <c r="Y953" s="32">
        <f t="shared" si="344"/>
        <v>2</v>
      </c>
      <c r="Z953" s="32">
        <f t="shared" si="345"/>
        <v>2</v>
      </c>
      <c r="AA953" s="32">
        <f t="shared" si="346"/>
        <v>2</v>
      </c>
      <c r="AB953" s="32">
        <f t="shared" si="347"/>
        <v>2</v>
      </c>
      <c r="AD953" s="64"/>
      <c r="AE953" s="51"/>
      <c r="AF953" s="51"/>
      <c r="AG953" s="61"/>
      <c r="AH953" s="62"/>
      <c r="AI953" s="61"/>
      <c r="AJ953" s="62"/>
      <c r="AK953" s="61"/>
      <c r="AL953" s="62"/>
      <c r="AM953" s="60"/>
      <c r="AN953" s="60"/>
      <c r="AO953" s="60"/>
      <c r="AP953" s="60"/>
      <c r="AQ953" s="51"/>
      <c r="AT953" s="39" t="str">
        <f t="shared" si="351"/>
        <v/>
      </c>
      <c r="AU953" s="49" t="str">
        <f t="shared" si="357"/>
        <v/>
      </c>
      <c r="AV953" s="41">
        <f t="shared" ca="1" si="364"/>
        <v>256</v>
      </c>
      <c r="AW953" s="40">
        <f t="shared" ca="1" si="358"/>
        <v>1</v>
      </c>
      <c r="AX953" s="41">
        <f t="shared" ca="1" si="352"/>
        <v>0</v>
      </c>
      <c r="AY953" s="41">
        <f t="shared" ca="1" si="353"/>
        <v>0</v>
      </c>
      <c r="AZ953" s="42">
        <f t="shared" ca="1" si="354"/>
        <v>1</v>
      </c>
      <c r="BA953" s="47" t="str">
        <f t="shared" si="355"/>
        <v/>
      </c>
      <c r="BB953" s="47" t="e">
        <f t="shared" si="356"/>
        <v>#VALUE!</v>
      </c>
      <c r="BC953" s="47">
        <f t="shared" si="365"/>
        <v>0</v>
      </c>
      <c r="BD953" s="47">
        <f t="shared" si="366"/>
        <v>0</v>
      </c>
      <c r="BE953" s="47" t="e">
        <f t="shared" si="367"/>
        <v>#VALUE!</v>
      </c>
      <c r="BF953" s="47" t="e">
        <f t="shared" si="368"/>
        <v>#VALUE!</v>
      </c>
      <c r="BG953" s="47" t="e">
        <f t="shared" si="369"/>
        <v>#VALUE!</v>
      </c>
      <c r="BH953" s="47" t="e">
        <f>MATCH($BA953,NoteCommaRef!$B$4:$B$10,0)</f>
        <v>#N/A</v>
      </c>
      <c r="BI953" s="47">
        <f>MATCH($BK953,NoteCommaRef!$H$4:$H$1000,0)</f>
        <v>11</v>
      </c>
      <c r="BJ953" s="47">
        <f>MATCH($BL953,NoteCommaRef!$H$4:$H$1000,0)</f>
        <v>11</v>
      </c>
      <c r="BK953" s="47">
        <f t="shared" si="359"/>
        <v>1</v>
      </c>
      <c r="BL953" s="47">
        <f t="shared" si="360"/>
        <v>1</v>
      </c>
      <c r="BM953" s="48">
        <f ca="1">IF(ISNA($BH953),1,OFFSET(NoteCommaRef!$E$3,$BH953,0))</f>
        <v>1</v>
      </c>
      <c r="BN953" s="48">
        <f t="shared" si="361"/>
        <v>1</v>
      </c>
      <c r="BO953" s="48">
        <f t="shared" si="362"/>
        <v>1</v>
      </c>
      <c r="BP953" s="48">
        <f t="shared" si="363"/>
        <v>1</v>
      </c>
      <c r="BQ953" s="48">
        <f ca="1">IF(ISNA($BI953),1,OFFSET(NoteCommaRef!$K$3,$BI953,0))</f>
        <v>1</v>
      </c>
      <c r="BR953" s="48">
        <f ca="1">IF(ISNA($BJ953),1,OFFSET(NoteCommaRef!$K$3,$BJ953,0))</f>
        <v>1</v>
      </c>
    </row>
    <row r="954" spans="3:70" x14ac:dyDescent="0.2">
      <c r="C954" s="1" t="str">
        <f t="shared" si="334"/>
        <v/>
      </c>
      <c r="D954" s="1" t="str">
        <f t="shared" si="335"/>
        <v/>
      </c>
      <c r="E954" s="1" t="str">
        <f t="shared" si="370"/>
        <v/>
      </c>
      <c r="F954" s="32" t="str">
        <f t="shared" si="371"/>
        <v/>
      </c>
      <c r="G954" s="1" t="str">
        <f t="shared" si="372"/>
        <v/>
      </c>
      <c r="H954" s="1" t="str">
        <f t="shared" si="373"/>
        <v/>
      </c>
      <c r="I954" s="1" t="str">
        <f t="shared" si="374"/>
        <v/>
      </c>
      <c r="J954" s="1" t="str">
        <f t="shared" si="375"/>
        <v/>
      </c>
      <c r="K954" s="1" t="str">
        <f t="shared" si="376"/>
        <v/>
      </c>
      <c r="L954" s="1" t="str">
        <f ca="1">IF(COUNTBLANK($AO954),IF(COUNTBLANK($D954),"",OFFSET(ChannelSetup!$E$6,0,$D954-1)),$AO954)</f>
        <v/>
      </c>
      <c r="M954" s="1" t="str">
        <f ca="1">IF(COUNTBLANK($AP954),IF(COUNTBLANK($D954),"",OFFSET(ChannelSetup!$E$7,0,$D954-1)),$AP954)</f>
        <v/>
      </c>
      <c r="N954" s="1" t="str">
        <f ca="1">IF(COUNTBLANK($D954),"",IF(COUNTBLANK($AI954),OFFSET(ChannelSetup!$E$4,0,$D954-1),$AI954))</f>
        <v/>
      </c>
      <c r="O954" s="1" t="str">
        <f t="shared" si="377"/>
        <v/>
      </c>
      <c r="Q954" s="32">
        <f t="shared" si="336"/>
        <v>6</v>
      </c>
      <c r="R954" s="32">
        <f t="shared" si="337"/>
        <v>4</v>
      </c>
      <c r="S954" s="32">
        <f t="shared" si="338"/>
        <v>4</v>
      </c>
      <c r="T954" s="32">
        <f t="shared" si="339"/>
        <v>2</v>
      </c>
      <c r="U954" s="32">
        <f t="shared" si="340"/>
        <v>2</v>
      </c>
      <c r="V954" s="32">
        <f t="shared" si="341"/>
        <v>2</v>
      </c>
      <c r="W954" s="32">
        <f t="shared" si="342"/>
        <v>2</v>
      </c>
      <c r="X954" s="32">
        <f t="shared" si="343"/>
        <v>2</v>
      </c>
      <c r="Y954" s="32">
        <f t="shared" si="344"/>
        <v>2</v>
      </c>
      <c r="Z954" s="32">
        <f t="shared" si="345"/>
        <v>2</v>
      </c>
      <c r="AA954" s="32">
        <f t="shared" si="346"/>
        <v>2</v>
      </c>
      <c r="AB954" s="32">
        <f t="shared" si="347"/>
        <v>2</v>
      </c>
      <c r="AD954" s="64"/>
      <c r="AE954" s="51"/>
      <c r="AF954" s="51"/>
      <c r="AG954" s="61"/>
      <c r="AH954" s="62"/>
      <c r="AI954" s="61"/>
      <c r="AJ954" s="62"/>
      <c r="AK954" s="61"/>
      <c r="AL954" s="62"/>
      <c r="AM954" s="60"/>
      <c r="AN954" s="60"/>
      <c r="AO954" s="60"/>
      <c r="AP954" s="60"/>
      <c r="AQ954" s="51"/>
      <c r="AT954" s="39" t="str">
        <f t="shared" si="351"/>
        <v/>
      </c>
      <c r="AU954" s="49" t="str">
        <f t="shared" si="357"/>
        <v/>
      </c>
      <c r="AV954" s="41">
        <f t="shared" ca="1" si="364"/>
        <v>256</v>
      </c>
      <c r="AW954" s="40">
        <f t="shared" ca="1" si="358"/>
        <v>1</v>
      </c>
      <c r="AX954" s="41">
        <f t="shared" ca="1" si="352"/>
        <v>0</v>
      </c>
      <c r="AY954" s="41">
        <f t="shared" ca="1" si="353"/>
        <v>0</v>
      </c>
      <c r="AZ954" s="42">
        <f t="shared" ca="1" si="354"/>
        <v>1</v>
      </c>
      <c r="BA954" s="47" t="str">
        <f t="shared" si="355"/>
        <v/>
      </c>
      <c r="BB954" s="47" t="e">
        <f t="shared" si="356"/>
        <v>#VALUE!</v>
      </c>
      <c r="BC954" s="47">
        <f t="shared" si="365"/>
        <v>0</v>
      </c>
      <c r="BD954" s="47">
        <f t="shared" si="366"/>
        <v>0</v>
      </c>
      <c r="BE954" s="47" t="e">
        <f t="shared" si="367"/>
        <v>#VALUE!</v>
      </c>
      <c r="BF954" s="47" t="e">
        <f t="shared" si="368"/>
        <v>#VALUE!</v>
      </c>
      <c r="BG954" s="47" t="e">
        <f t="shared" si="369"/>
        <v>#VALUE!</v>
      </c>
      <c r="BH954" s="47" t="e">
        <f>MATCH($BA954,NoteCommaRef!$B$4:$B$10,0)</f>
        <v>#N/A</v>
      </c>
      <c r="BI954" s="47">
        <f>MATCH($BK954,NoteCommaRef!$H$4:$H$1000,0)</f>
        <v>11</v>
      </c>
      <c r="BJ954" s="47">
        <f>MATCH($BL954,NoteCommaRef!$H$4:$H$1000,0)</f>
        <v>11</v>
      </c>
      <c r="BK954" s="47">
        <f t="shared" si="359"/>
        <v>1</v>
      </c>
      <c r="BL954" s="47">
        <f t="shared" si="360"/>
        <v>1</v>
      </c>
      <c r="BM954" s="48">
        <f ca="1">IF(ISNA($BH954),1,OFFSET(NoteCommaRef!$E$3,$BH954,0))</f>
        <v>1</v>
      </c>
      <c r="BN954" s="48">
        <f t="shared" si="361"/>
        <v>1</v>
      </c>
      <c r="BO954" s="48">
        <f t="shared" si="362"/>
        <v>1</v>
      </c>
      <c r="BP954" s="48">
        <f t="shared" si="363"/>
        <v>1</v>
      </c>
      <c r="BQ954" s="48">
        <f ca="1">IF(ISNA($BI954),1,OFFSET(NoteCommaRef!$K$3,$BI954,0))</f>
        <v>1</v>
      </c>
      <c r="BR954" s="48">
        <f ca="1">IF(ISNA($BJ954),1,OFFSET(NoteCommaRef!$K$3,$BJ954,0))</f>
        <v>1</v>
      </c>
    </row>
    <row r="955" spans="3:70" x14ac:dyDescent="0.2">
      <c r="C955" s="1" t="str">
        <f t="shared" si="334"/>
        <v/>
      </c>
      <c r="D955" s="1" t="str">
        <f t="shared" si="335"/>
        <v/>
      </c>
      <c r="E955" s="1" t="str">
        <f t="shared" si="370"/>
        <v/>
      </c>
      <c r="F955" s="32" t="str">
        <f t="shared" si="371"/>
        <v/>
      </c>
      <c r="G955" s="1" t="str">
        <f t="shared" si="372"/>
        <v/>
      </c>
      <c r="H955" s="1" t="str">
        <f t="shared" si="373"/>
        <v/>
      </c>
      <c r="I955" s="1" t="str">
        <f t="shared" si="374"/>
        <v/>
      </c>
      <c r="J955" s="1" t="str">
        <f t="shared" si="375"/>
        <v/>
      </c>
      <c r="K955" s="1" t="str">
        <f t="shared" si="376"/>
        <v/>
      </c>
      <c r="L955" s="1" t="str">
        <f ca="1">IF(COUNTBLANK($AO955),IF(COUNTBLANK($D955),"",OFFSET(ChannelSetup!$E$6,0,$D955-1)),$AO955)</f>
        <v/>
      </c>
      <c r="M955" s="1" t="str">
        <f ca="1">IF(COUNTBLANK($AP955),IF(COUNTBLANK($D955),"",OFFSET(ChannelSetup!$E$7,0,$D955-1)),$AP955)</f>
        <v/>
      </c>
      <c r="N955" s="1" t="str">
        <f ca="1">IF(COUNTBLANK($D955),"",IF(COUNTBLANK($AI955),OFFSET(ChannelSetup!$E$4,0,$D955-1),$AI955))</f>
        <v/>
      </c>
      <c r="O955" s="1" t="str">
        <f t="shared" si="377"/>
        <v/>
      </c>
      <c r="Q955" s="32">
        <f t="shared" si="336"/>
        <v>6</v>
      </c>
      <c r="R955" s="32">
        <f t="shared" si="337"/>
        <v>4</v>
      </c>
      <c r="S955" s="32">
        <f t="shared" si="338"/>
        <v>4</v>
      </c>
      <c r="T955" s="32">
        <f t="shared" si="339"/>
        <v>2</v>
      </c>
      <c r="U955" s="32">
        <f t="shared" si="340"/>
        <v>2</v>
      </c>
      <c r="V955" s="32">
        <f t="shared" si="341"/>
        <v>2</v>
      </c>
      <c r="W955" s="32">
        <f t="shared" si="342"/>
        <v>2</v>
      </c>
      <c r="X955" s="32">
        <f t="shared" si="343"/>
        <v>2</v>
      </c>
      <c r="Y955" s="32">
        <f t="shared" si="344"/>
        <v>2</v>
      </c>
      <c r="Z955" s="32">
        <f t="shared" si="345"/>
        <v>2</v>
      </c>
      <c r="AA955" s="32">
        <f t="shared" si="346"/>
        <v>2</v>
      </c>
      <c r="AB955" s="32">
        <f t="shared" si="347"/>
        <v>2</v>
      </c>
      <c r="AD955" s="64"/>
      <c r="AE955" s="51"/>
      <c r="AF955" s="51"/>
      <c r="AG955" s="61"/>
      <c r="AH955" s="62"/>
      <c r="AI955" s="61"/>
      <c r="AJ955" s="62"/>
      <c r="AK955" s="61"/>
      <c r="AL955" s="62"/>
      <c r="AM955" s="60"/>
      <c r="AN955" s="60"/>
      <c r="AO955" s="60"/>
      <c r="AP955" s="60"/>
      <c r="AQ955" s="51"/>
      <c r="AT955" s="39" t="str">
        <f t="shared" si="351"/>
        <v/>
      </c>
      <c r="AU955" s="49" t="str">
        <f t="shared" si="357"/>
        <v/>
      </c>
      <c r="AV955" s="41">
        <f t="shared" ca="1" si="364"/>
        <v>256</v>
      </c>
      <c r="AW955" s="40">
        <f t="shared" ca="1" si="358"/>
        <v>1</v>
      </c>
      <c r="AX955" s="41">
        <f t="shared" ca="1" si="352"/>
        <v>0</v>
      </c>
      <c r="AY955" s="41">
        <f t="shared" ca="1" si="353"/>
        <v>0</v>
      </c>
      <c r="AZ955" s="42">
        <f t="shared" ca="1" si="354"/>
        <v>1</v>
      </c>
      <c r="BA955" s="47" t="str">
        <f t="shared" si="355"/>
        <v/>
      </c>
      <c r="BB955" s="47" t="e">
        <f t="shared" si="356"/>
        <v>#VALUE!</v>
      </c>
      <c r="BC955" s="47">
        <f t="shared" si="365"/>
        <v>0</v>
      </c>
      <c r="BD955" s="47">
        <f t="shared" si="366"/>
        <v>0</v>
      </c>
      <c r="BE955" s="47" t="e">
        <f t="shared" si="367"/>
        <v>#VALUE!</v>
      </c>
      <c r="BF955" s="47" t="e">
        <f t="shared" si="368"/>
        <v>#VALUE!</v>
      </c>
      <c r="BG955" s="47" t="e">
        <f t="shared" si="369"/>
        <v>#VALUE!</v>
      </c>
      <c r="BH955" s="47" t="e">
        <f>MATCH($BA955,NoteCommaRef!$B$4:$B$10,0)</f>
        <v>#N/A</v>
      </c>
      <c r="BI955" s="47">
        <f>MATCH($BK955,NoteCommaRef!$H$4:$H$1000,0)</f>
        <v>11</v>
      </c>
      <c r="BJ955" s="47">
        <f>MATCH($BL955,NoteCommaRef!$H$4:$H$1000,0)</f>
        <v>11</v>
      </c>
      <c r="BK955" s="47">
        <f t="shared" si="359"/>
        <v>1</v>
      </c>
      <c r="BL955" s="47">
        <f t="shared" si="360"/>
        <v>1</v>
      </c>
      <c r="BM955" s="48">
        <f ca="1">IF(ISNA($BH955),1,OFFSET(NoteCommaRef!$E$3,$BH955,0))</f>
        <v>1</v>
      </c>
      <c r="BN955" s="48">
        <f t="shared" si="361"/>
        <v>1</v>
      </c>
      <c r="BO955" s="48">
        <f t="shared" si="362"/>
        <v>1</v>
      </c>
      <c r="BP955" s="48">
        <f t="shared" si="363"/>
        <v>1</v>
      </c>
      <c r="BQ955" s="48">
        <f ca="1">IF(ISNA($BI955),1,OFFSET(NoteCommaRef!$K$3,$BI955,0))</f>
        <v>1</v>
      </c>
      <c r="BR955" s="48">
        <f ca="1">IF(ISNA($BJ955),1,OFFSET(NoteCommaRef!$K$3,$BJ955,0))</f>
        <v>1</v>
      </c>
    </row>
    <row r="956" spans="3:70" x14ac:dyDescent="0.2">
      <c r="C956" s="1" t="str">
        <f t="shared" si="334"/>
        <v/>
      </c>
      <c r="D956" s="1" t="str">
        <f t="shared" si="335"/>
        <v/>
      </c>
      <c r="E956" s="1" t="str">
        <f t="shared" si="370"/>
        <v/>
      </c>
      <c r="F956" s="32" t="str">
        <f t="shared" si="371"/>
        <v/>
      </c>
      <c r="G956" s="1" t="str">
        <f t="shared" si="372"/>
        <v/>
      </c>
      <c r="H956" s="1" t="str">
        <f t="shared" si="373"/>
        <v/>
      </c>
      <c r="I956" s="1" t="str">
        <f t="shared" si="374"/>
        <v/>
      </c>
      <c r="J956" s="1" t="str">
        <f t="shared" si="375"/>
        <v/>
      </c>
      <c r="K956" s="1" t="str">
        <f t="shared" si="376"/>
        <v/>
      </c>
      <c r="L956" s="1" t="str">
        <f ca="1">IF(COUNTBLANK($AO956),IF(COUNTBLANK($D956),"",OFFSET(ChannelSetup!$E$6,0,$D956-1)),$AO956)</f>
        <v/>
      </c>
      <c r="M956" s="1" t="str">
        <f ca="1">IF(COUNTBLANK($AP956),IF(COUNTBLANK($D956),"",OFFSET(ChannelSetup!$E$7,0,$D956-1)),$AP956)</f>
        <v/>
      </c>
      <c r="N956" s="1" t="str">
        <f ca="1">IF(COUNTBLANK($D956),"",IF(COUNTBLANK($AI956),OFFSET(ChannelSetup!$E$4,0,$D956-1),$AI956))</f>
        <v/>
      </c>
      <c r="O956" s="1" t="str">
        <f t="shared" si="377"/>
        <v/>
      </c>
      <c r="Q956" s="32">
        <f t="shared" si="336"/>
        <v>6</v>
      </c>
      <c r="R956" s="32">
        <f t="shared" si="337"/>
        <v>4</v>
      </c>
      <c r="S956" s="32">
        <f t="shared" si="338"/>
        <v>4</v>
      </c>
      <c r="T956" s="32">
        <f t="shared" si="339"/>
        <v>2</v>
      </c>
      <c r="U956" s="32">
        <f t="shared" si="340"/>
        <v>2</v>
      </c>
      <c r="V956" s="32">
        <f t="shared" si="341"/>
        <v>2</v>
      </c>
      <c r="W956" s="32">
        <f t="shared" si="342"/>
        <v>2</v>
      </c>
      <c r="X956" s="32">
        <f t="shared" si="343"/>
        <v>2</v>
      </c>
      <c r="Y956" s="32">
        <f t="shared" si="344"/>
        <v>2</v>
      </c>
      <c r="Z956" s="32">
        <f t="shared" si="345"/>
        <v>2</v>
      </c>
      <c r="AA956" s="32">
        <f t="shared" si="346"/>
        <v>2</v>
      </c>
      <c r="AB956" s="32">
        <f t="shared" si="347"/>
        <v>2</v>
      </c>
      <c r="AD956" s="64"/>
      <c r="AE956" s="51"/>
      <c r="AF956" s="51"/>
      <c r="AG956" s="61"/>
      <c r="AH956" s="62"/>
      <c r="AI956" s="61"/>
      <c r="AJ956" s="62"/>
      <c r="AK956" s="61"/>
      <c r="AL956" s="62"/>
      <c r="AM956" s="60"/>
      <c r="AN956" s="60"/>
      <c r="AO956" s="60"/>
      <c r="AP956" s="60"/>
      <c r="AQ956" s="51"/>
      <c r="AT956" s="39" t="str">
        <f t="shared" si="351"/>
        <v/>
      </c>
      <c r="AU956" s="49" t="str">
        <f t="shared" si="357"/>
        <v/>
      </c>
      <c r="AV956" s="41">
        <f t="shared" ca="1" si="364"/>
        <v>256</v>
      </c>
      <c r="AW956" s="40">
        <f t="shared" ca="1" si="358"/>
        <v>1</v>
      </c>
      <c r="AX956" s="41">
        <f t="shared" ca="1" si="352"/>
        <v>0</v>
      </c>
      <c r="AY956" s="41">
        <f t="shared" ca="1" si="353"/>
        <v>0</v>
      </c>
      <c r="AZ956" s="42">
        <f t="shared" ca="1" si="354"/>
        <v>1</v>
      </c>
      <c r="BA956" s="47" t="str">
        <f t="shared" si="355"/>
        <v/>
      </c>
      <c r="BB956" s="47" t="e">
        <f t="shared" si="356"/>
        <v>#VALUE!</v>
      </c>
      <c r="BC956" s="47">
        <f t="shared" si="365"/>
        <v>0</v>
      </c>
      <c r="BD956" s="47">
        <f t="shared" si="366"/>
        <v>0</v>
      </c>
      <c r="BE956" s="47" t="e">
        <f t="shared" si="367"/>
        <v>#VALUE!</v>
      </c>
      <c r="BF956" s="47" t="e">
        <f t="shared" si="368"/>
        <v>#VALUE!</v>
      </c>
      <c r="BG956" s="47" t="e">
        <f t="shared" si="369"/>
        <v>#VALUE!</v>
      </c>
      <c r="BH956" s="47" t="e">
        <f>MATCH($BA956,NoteCommaRef!$B$4:$B$10,0)</f>
        <v>#N/A</v>
      </c>
      <c r="BI956" s="47">
        <f>MATCH($BK956,NoteCommaRef!$H$4:$H$1000,0)</f>
        <v>11</v>
      </c>
      <c r="BJ956" s="47">
        <f>MATCH($BL956,NoteCommaRef!$H$4:$H$1000,0)</f>
        <v>11</v>
      </c>
      <c r="BK956" s="47">
        <f t="shared" si="359"/>
        <v>1</v>
      </c>
      <c r="BL956" s="47">
        <f t="shared" si="360"/>
        <v>1</v>
      </c>
      <c r="BM956" s="48">
        <f ca="1">IF(ISNA($BH956),1,OFFSET(NoteCommaRef!$E$3,$BH956,0))</f>
        <v>1</v>
      </c>
      <c r="BN956" s="48">
        <f t="shared" si="361"/>
        <v>1</v>
      </c>
      <c r="BO956" s="48">
        <f t="shared" si="362"/>
        <v>1</v>
      </c>
      <c r="BP956" s="48">
        <f t="shared" si="363"/>
        <v>1</v>
      </c>
      <c r="BQ956" s="48">
        <f ca="1">IF(ISNA($BI956),1,OFFSET(NoteCommaRef!$K$3,$BI956,0))</f>
        <v>1</v>
      </c>
      <c r="BR956" s="48">
        <f ca="1">IF(ISNA($BJ956),1,OFFSET(NoteCommaRef!$K$3,$BJ956,0))</f>
        <v>1</v>
      </c>
    </row>
    <row r="957" spans="3:70" x14ac:dyDescent="0.2">
      <c r="C957" s="1" t="str">
        <f t="shared" si="334"/>
        <v/>
      </c>
      <c r="D957" s="1" t="str">
        <f t="shared" si="335"/>
        <v/>
      </c>
      <c r="E957" s="1" t="str">
        <f t="shared" si="370"/>
        <v/>
      </c>
      <c r="F957" s="32" t="str">
        <f t="shared" si="371"/>
        <v/>
      </c>
      <c r="G957" s="1" t="str">
        <f t="shared" si="372"/>
        <v/>
      </c>
      <c r="H957" s="1" t="str">
        <f t="shared" si="373"/>
        <v/>
      </c>
      <c r="I957" s="1" t="str">
        <f t="shared" si="374"/>
        <v/>
      </c>
      <c r="J957" s="1" t="str">
        <f t="shared" si="375"/>
        <v/>
      </c>
      <c r="K957" s="1" t="str">
        <f t="shared" si="376"/>
        <v/>
      </c>
      <c r="L957" s="1" t="str">
        <f ca="1">IF(COUNTBLANK($AO957),IF(COUNTBLANK($D957),"",OFFSET(ChannelSetup!$E$6,0,$D957-1)),$AO957)</f>
        <v/>
      </c>
      <c r="M957" s="1" t="str">
        <f ca="1">IF(COUNTBLANK($AP957),IF(COUNTBLANK($D957),"",OFFSET(ChannelSetup!$E$7,0,$D957-1)),$AP957)</f>
        <v/>
      </c>
      <c r="N957" s="1" t="str">
        <f ca="1">IF(COUNTBLANK($D957),"",IF(COUNTBLANK($AI957),OFFSET(ChannelSetup!$E$4,0,$D957-1),$AI957))</f>
        <v/>
      </c>
      <c r="O957" s="1" t="str">
        <f t="shared" si="377"/>
        <v/>
      </c>
      <c r="Q957" s="32">
        <f t="shared" si="336"/>
        <v>6</v>
      </c>
      <c r="R957" s="32">
        <f t="shared" si="337"/>
        <v>4</v>
      </c>
      <c r="S957" s="32">
        <f t="shared" si="338"/>
        <v>4</v>
      </c>
      <c r="T957" s="32">
        <f t="shared" si="339"/>
        <v>2</v>
      </c>
      <c r="U957" s="32">
        <f t="shared" si="340"/>
        <v>2</v>
      </c>
      <c r="V957" s="32">
        <f t="shared" si="341"/>
        <v>2</v>
      </c>
      <c r="W957" s="32">
        <f t="shared" si="342"/>
        <v>2</v>
      </c>
      <c r="X957" s="32">
        <f t="shared" si="343"/>
        <v>2</v>
      </c>
      <c r="Y957" s="32">
        <f t="shared" si="344"/>
        <v>2</v>
      </c>
      <c r="Z957" s="32">
        <f t="shared" si="345"/>
        <v>2</v>
      </c>
      <c r="AA957" s="32">
        <f t="shared" si="346"/>
        <v>2</v>
      </c>
      <c r="AB957" s="32">
        <f t="shared" si="347"/>
        <v>2</v>
      </c>
      <c r="AD957" s="64"/>
      <c r="AE957" s="51"/>
      <c r="AF957" s="51"/>
      <c r="AG957" s="61"/>
      <c r="AH957" s="62"/>
      <c r="AI957" s="61"/>
      <c r="AJ957" s="62"/>
      <c r="AK957" s="61"/>
      <c r="AL957" s="62"/>
      <c r="AM957" s="60"/>
      <c r="AN957" s="60"/>
      <c r="AO957" s="60"/>
      <c r="AP957" s="60"/>
      <c r="AQ957" s="51"/>
      <c r="AT957" s="39" t="str">
        <f t="shared" si="351"/>
        <v/>
      </c>
      <c r="AU957" s="49" t="str">
        <f t="shared" si="357"/>
        <v/>
      </c>
      <c r="AV957" s="41">
        <f t="shared" ca="1" si="364"/>
        <v>256</v>
      </c>
      <c r="AW957" s="40">
        <f t="shared" ca="1" si="358"/>
        <v>1</v>
      </c>
      <c r="AX957" s="41">
        <f t="shared" ca="1" si="352"/>
        <v>0</v>
      </c>
      <c r="AY957" s="41">
        <f t="shared" ca="1" si="353"/>
        <v>0</v>
      </c>
      <c r="AZ957" s="42">
        <f t="shared" ca="1" si="354"/>
        <v>1</v>
      </c>
      <c r="BA957" s="47" t="str">
        <f t="shared" si="355"/>
        <v/>
      </c>
      <c r="BB957" s="47" t="e">
        <f t="shared" si="356"/>
        <v>#VALUE!</v>
      </c>
      <c r="BC957" s="47">
        <f t="shared" si="365"/>
        <v>0</v>
      </c>
      <c r="BD957" s="47">
        <f t="shared" si="366"/>
        <v>0</v>
      </c>
      <c r="BE957" s="47" t="e">
        <f t="shared" si="367"/>
        <v>#VALUE!</v>
      </c>
      <c r="BF957" s="47" t="e">
        <f t="shared" si="368"/>
        <v>#VALUE!</v>
      </c>
      <c r="BG957" s="47" t="e">
        <f t="shared" si="369"/>
        <v>#VALUE!</v>
      </c>
      <c r="BH957" s="47" t="e">
        <f>MATCH($BA957,NoteCommaRef!$B$4:$B$10,0)</f>
        <v>#N/A</v>
      </c>
      <c r="BI957" s="47">
        <f>MATCH($BK957,NoteCommaRef!$H$4:$H$1000,0)</f>
        <v>11</v>
      </c>
      <c r="BJ957" s="47">
        <f>MATCH($BL957,NoteCommaRef!$H$4:$H$1000,0)</f>
        <v>11</v>
      </c>
      <c r="BK957" s="47">
        <f t="shared" si="359"/>
        <v>1</v>
      </c>
      <c r="BL957" s="47">
        <f t="shared" si="360"/>
        <v>1</v>
      </c>
      <c r="BM957" s="48">
        <f ca="1">IF(ISNA($BH957),1,OFFSET(NoteCommaRef!$E$3,$BH957,0))</f>
        <v>1</v>
      </c>
      <c r="BN957" s="48">
        <f t="shared" si="361"/>
        <v>1</v>
      </c>
      <c r="BO957" s="48">
        <f t="shared" si="362"/>
        <v>1</v>
      </c>
      <c r="BP957" s="48">
        <f t="shared" si="363"/>
        <v>1</v>
      </c>
      <c r="BQ957" s="48">
        <f ca="1">IF(ISNA($BI957),1,OFFSET(NoteCommaRef!$K$3,$BI957,0))</f>
        <v>1</v>
      </c>
      <c r="BR957" s="48">
        <f ca="1">IF(ISNA($BJ957),1,OFFSET(NoteCommaRef!$K$3,$BJ957,0))</f>
        <v>1</v>
      </c>
    </row>
    <row r="958" spans="3:70" x14ac:dyDescent="0.2">
      <c r="C958" s="1" t="str">
        <f t="shared" si="334"/>
        <v/>
      </c>
      <c r="D958" s="1" t="str">
        <f t="shared" si="335"/>
        <v/>
      </c>
      <c r="E958" s="1" t="str">
        <f t="shared" si="370"/>
        <v/>
      </c>
      <c r="F958" s="32" t="str">
        <f t="shared" si="371"/>
        <v/>
      </c>
      <c r="G958" s="1" t="str">
        <f t="shared" si="372"/>
        <v/>
      </c>
      <c r="H958" s="1" t="str">
        <f t="shared" si="373"/>
        <v/>
      </c>
      <c r="I958" s="1" t="str">
        <f t="shared" si="374"/>
        <v/>
      </c>
      <c r="J958" s="1" t="str">
        <f t="shared" si="375"/>
        <v/>
      </c>
      <c r="K958" s="1" t="str">
        <f t="shared" si="376"/>
        <v/>
      </c>
      <c r="L958" s="1" t="str">
        <f ca="1">IF(COUNTBLANK($AO958),IF(COUNTBLANK($D958),"",OFFSET(ChannelSetup!$E$6,0,$D958-1)),$AO958)</f>
        <v/>
      </c>
      <c r="M958" s="1" t="str">
        <f ca="1">IF(COUNTBLANK($AP958),IF(COUNTBLANK($D958),"",OFFSET(ChannelSetup!$E$7,0,$D958-1)),$AP958)</f>
        <v/>
      </c>
      <c r="N958" s="1" t="str">
        <f ca="1">IF(COUNTBLANK($D958),"",IF(COUNTBLANK($AI958),OFFSET(ChannelSetup!$E$4,0,$D958-1),$AI958))</f>
        <v/>
      </c>
      <c r="O958" s="1" t="str">
        <f t="shared" si="377"/>
        <v/>
      </c>
      <c r="Q958" s="32">
        <f t="shared" si="336"/>
        <v>6</v>
      </c>
      <c r="R958" s="32">
        <f t="shared" si="337"/>
        <v>4</v>
      </c>
      <c r="S958" s="32">
        <f t="shared" si="338"/>
        <v>4</v>
      </c>
      <c r="T958" s="32">
        <f t="shared" si="339"/>
        <v>2</v>
      </c>
      <c r="U958" s="32">
        <f t="shared" si="340"/>
        <v>2</v>
      </c>
      <c r="V958" s="32">
        <f t="shared" si="341"/>
        <v>2</v>
      </c>
      <c r="W958" s="32">
        <f t="shared" si="342"/>
        <v>2</v>
      </c>
      <c r="X958" s="32">
        <f t="shared" si="343"/>
        <v>2</v>
      </c>
      <c r="Y958" s="32">
        <f t="shared" si="344"/>
        <v>2</v>
      </c>
      <c r="Z958" s="32">
        <f t="shared" si="345"/>
        <v>2</v>
      </c>
      <c r="AA958" s="32">
        <f t="shared" si="346"/>
        <v>2</v>
      </c>
      <c r="AB958" s="32">
        <f t="shared" si="347"/>
        <v>2</v>
      </c>
      <c r="AD958" s="64"/>
      <c r="AE958" s="51"/>
      <c r="AF958" s="51"/>
      <c r="AG958" s="61"/>
      <c r="AH958" s="62"/>
      <c r="AI958" s="61"/>
      <c r="AJ958" s="62"/>
      <c r="AK958" s="61"/>
      <c r="AL958" s="62"/>
      <c r="AM958" s="60"/>
      <c r="AN958" s="60"/>
      <c r="AO958" s="60"/>
      <c r="AP958" s="60"/>
      <c r="AQ958" s="51"/>
      <c r="AT958" s="39" t="str">
        <f t="shared" si="351"/>
        <v/>
      </c>
      <c r="AU958" s="49" t="str">
        <f t="shared" si="357"/>
        <v/>
      </c>
      <c r="AV958" s="41">
        <f t="shared" ca="1" si="364"/>
        <v>256</v>
      </c>
      <c r="AW958" s="40">
        <f t="shared" ca="1" si="358"/>
        <v>1</v>
      </c>
      <c r="AX958" s="41">
        <f t="shared" ca="1" si="352"/>
        <v>0</v>
      </c>
      <c r="AY958" s="41">
        <f t="shared" ca="1" si="353"/>
        <v>0</v>
      </c>
      <c r="AZ958" s="42">
        <f t="shared" ca="1" si="354"/>
        <v>1</v>
      </c>
      <c r="BA958" s="47" t="str">
        <f t="shared" si="355"/>
        <v/>
      </c>
      <c r="BB958" s="47" t="e">
        <f t="shared" si="356"/>
        <v>#VALUE!</v>
      </c>
      <c r="BC958" s="47">
        <f t="shared" si="365"/>
        <v>0</v>
      </c>
      <c r="BD958" s="47">
        <f t="shared" si="366"/>
        <v>0</v>
      </c>
      <c r="BE958" s="47" t="e">
        <f t="shared" si="367"/>
        <v>#VALUE!</v>
      </c>
      <c r="BF958" s="47" t="e">
        <f t="shared" si="368"/>
        <v>#VALUE!</v>
      </c>
      <c r="BG958" s="47" t="e">
        <f t="shared" si="369"/>
        <v>#VALUE!</v>
      </c>
      <c r="BH958" s="47" t="e">
        <f>MATCH($BA958,NoteCommaRef!$B$4:$B$10,0)</f>
        <v>#N/A</v>
      </c>
      <c r="BI958" s="47">
        <f>MATCH($BK958,NoteCommaRef!$H$4:$H$1000,0)</f>
        <v>11</v>
      </c>
      <c r="BJ958" s="47">
        <f>MATCH($BL958,NoteCommaRef!$H$4:$H$1000,0)</f>
        <v>11</v>
      </c>
      <c r="BK958" s="47">
        <f t="shared" si="359"/>
        <v>1</v>
      </c>
      <c r="BL958" s="47">
        <f t="shared" si="360"/>
        <v>1</v>
      </c>
      <c r="BM958" s="48">
        <f ca="1">IF(ISNA($BH958),1,OFFSET(NoteCommaRef!$E$3,$BH958,0))</f>
        <v>1</v>
      </c>
      <c r="BN958" s="48">
        <f t="shared" si="361"/>
        <v>1</v>
      </c>
      <c r="BO958" s="48">
        <f t="shared" si="362"/>
        <v>1</v>
      </c>
      <c r="BP958" s="48">
        <f t="shared" si="363"/>
        <v>1</v>
      </c>
      <c r="BQ958" s="48">
        <f ca="1">IF(ISNA($BI958),1,OFFSET(NoteCommaRef!$K$3,$BI958,0))</f>
        <v>1</v>
      </c>
      <c r="BR958" s="48">
        <f ca="1">IF(ISNA($BJ958),1,OFFSET(NoteCommaRef!$K$3,$BJ958,0))</f>
        <v>1</v>
      </c>
    </row>
    <row r="959" spans="3:70" x14ac:dyDescent="0.2">
      <c r="C959" s="1" t="str">
        <f t="shared" ref="C959:C1022" si="378">IF(COUNTBLANK($AQ959),"",$AQ959)</f>
        <v/>
      </c>
      <c r="D959" s="1" t="str">
        <f t="shared" ref="D959:D1022" si="379">IF(COUNTBLANK($AE959),"",$AE959)</f>
        <v/>
      </c>
      <c r="E959" s="1" t="str">
        <f t="shared" si="370"/>
        <v/>
      </c>
      <c r="F959" s="32" t="str">
        <f t="shared" si="371"/>
        <v/>
      </c>
      <c r="G959" s="1" t="str">
        <f t="shared" si="372"/>
        <v/>
      </c>
      <c r="H959" s="1" t="str">
        <f t="shared" si="373"/>
        <v/>
      </c>
      <c r="I959" s="1" t="str">
        <f t="shared" si="374"/>
        <v/>
      </c>
      <c r="J959" s="1" t="str">
        <f t="shared" si="375"/>
        <v/>
      </c>
      <c r="K959" s="1" t="str">
        <f t="shared" si="376"/>
        <v/>
      </c>
      <c r="L959" s="1" t="str">
        <f ca="1">IF(COUNTBLANK($AO959),IF(COUNTBLANK($D959),"",OFFSET(ChannelSetup!$E$6,0,$D959-1)),$AO959)</f>
        <v/>
      </c>
      <c r="M959" s="1" t="str">
        <f ca="1">IF(COUNTBLANK($AP959),IF(COUNTBLANK($D959),"",OFFSET(ChannelSetup!$E$7,0,$D959-1)),$AP959)</f>
        <v/>
      </c>
      <c r="N959" s="1" t="str">
        <f ca="1">IF(COUNTBLANK($D959),"",IF(COUNTBLANK($AI959),OFFSET(ChannelSetup!$E$4,0,$D959-1),$AI959))</f>
        <v/>
      </c>
      <c r="O959" s="1" t="str">
        <f t="shared" si="377"/>
        <v/>
      </c>
      <c r="Q959" s="32">
        <f t="shared" si="336"/>
        <v>6</v>
      </c>
      <c r="R959" s="32">
        <f t="shared" si="337"/>
        <v>4</v>
      </c>
      <c r="S959" s="32">
        <f t="shared" si="338"/>
        <v>4</v>
      </c>
      <c r="T959" s="32">
        <f t="shared" si="339"/>
        <v>2</v>
      </c>
      <c r="U959" s="32">
        <f t="shared" si="340"/>
        <v>2</v>
      </c>
      <c r="V959" s="32">
        <f t="shared" si="341"/>
        <v>2</v>
      </c>
      <c r="W959" s="32">
        <f t="shared" si="342"/>
        <v>2</v>
      </c>
      <c r="X959" s="32">
        <f t="shared" si="343"/>
        <v>2</v>
      </c>
      <c r="Y959" s="32">
        <f t="shared" si="344"/>
        <v>2</v>
      </c>
      <c r="Z959" s="32">
        <f t="shared" si="345"/>
        <v>2</v>
      </c>
      <c r="AA959" s="32">
        <f t="shared" si="346"/>
        <v>2</v>
      </c>
      <c r="AB959" s="32">
        <f t="shared" si="347"/>
        <v>2</v>
      </c>
      <c r="AD959" s="64"/>
      <c r="AE959" s="51"/>
      <c r="AF959" s="51"/>
      <c r="AG959" s="61"/>
      <c r="AH959" s="62"/>
      <c r="AI959" s="61"/>
      <c r="AJ959" s="62"/>
      <c r="AK959" s="61"/>
      <c r="AL959" s="62"/>
      <c r="AM959" s="60"/>
      <c r="AN959" s="60"/>
      <c r="AO959" s="60"/>
      <c r="AP959" s="60"/>
      <c r="AQ959" s="51"/>
      <c r="AT959" s="39" t="str">
        <f t="shared" si="351"/>
        <v/>
      </c>
      <c r="AU959" s="49" t="str">
        <f t="shared" si="357"/>
        <v/>
      </c>
      <c r="AV959" s="41">
        <f t="shared" ca="1" si="364"/>
        <v>256</v>
      </c>
      <c r="AW959" s="40">
        <f t="shared" ca="1" si="358"/>
        <v>1</v>
      </c>
      <c r="AX959" s="41">
        <f t="shared" ca="1" si="352"/>
        <v>0</v>
      </c>
      <c r="AY959" s="41">
        <f t="shared" ca="1" si="353"/>
        <v>0</v>
      </c>
      <c r="AZ959" s="42">
        <f t="shared" ca="1" si="354"/>
        <v>1</v>
      </c>
      <c r="BA959" s="47" t="str">
        <f t="shared" si="355"/>
        <v/>
      </c>
      <c r="BB959" s="47" t="e">
        <f t="shared" si="356"/>
        <v>#VALUE!</v>
      </c>
      <c r="BC959" s="47">
        <f t="shared" si="365"/>
        <v>0</v>
      </c>
      <c r="BD959" s="47">
        <f t="shared" si="366"/>
        <v>0</v>
      </c>
      <c r="BE959" s="47" t="e">
        <f t="shared" si="367"/>
        <v>#VALUE!</v>
      </c>
      <c r="BF959" s="47" t="e">
        <f t="shared" si="368"/>
        <v>#VALUE!</v>
      </c>
      <c r="BG959" s="47" t="e">
        <f t="shared" si="369"/>
        <v>#VALUE!</v>
      </c>
      <c r="BH959" s="47" t="e">
        <f>MATCH($BA959,NoteCommaRef!$B$4:$B$10,0)</f>
        <v>#N/A</v>
      </c>
      <c r="BI959" s="47">
        <f>MATCH($BK959,NoteCommaRef!$H$4:$H$1000,0)</f>
        <v>11</v>
      </c>
      <c r="BJ959" s="47">
        <f>MATCH($BL959,NoteCommaRef!$H$4:$H$1000,0)</f>
        <v>11</v>
      </c>
      <c r="BK959" s="47">
        <f t="shared" si="359"/>
        <v>1</v>
      </c>
      <c r="BL959" s="47">
        <f t="shared" si="360"/>
        <v>1</v>
      </c>
      <c r="BM959" s="48">
        <f ca="1">IF(ISNA($BH959),1,OFFSET(NoteCommaRef!$E$3,$BH959,0))</f>
        <v>1</v>
      </c>
      <c r="BN959" s="48">
        <f t="shared" si="361"/>
        <v>1</v>
      </c>
      <c r="BO959" s="48">
        <f t="shared" si="362"/>
        <v>1</v>
      </c>
      <c r="BP959" s="48">
        <f t="shared" si="363"/>
        <v>1</v>
      </c>
      <c r="BQ959" s="48">
        <f ca="1">IF(ISNA($BI959),1,OFFSET(NoteCommaRef!$K$3,$BI959,0))</f>
        <v>1</v>
      </c>
      <c r="BR959" s="48">
        <f ca="1">IF(ISNA($BJ959),1,OFFSET(NoteCommaRef!$K$3,$BJ959,0))</f>
        <v>1</v>
      </c>
    </row>
    <row r="960" spans="3:70" x14ac:dyDescent="0.2">
      <c r="C960" s="1" t="str">
        <f t="shared" si="378"/>
        <v/>
      </c>
      <c r="D960" s="1" t="str">
        <f t="shared" si="379"/>
        <v/>
      </c>
      <c r="E960" s="1" t="str">
        <f t="shared" si="370"/>
        <v/>
      </c>
      <c r="F960" s="32" t="str">
        <f t="shared" si="371"/>
        <v/>
      </c>
      <c r="G960" s="1" t="str">
        <f t="shared" si="372"/>
        <v/>
      </c>
      <c r="H960" s="1" t="str">
        <f t="shared" si="373"/>
        <v/>
      </c>
      <c r="I960" s="1" t="str">
        <f t="shared" si="374"/>
        <v/>
      </c>
      <c r="J960" s="1" t="str">
        <f t="shared" si="375"/>
        <v/>
      </c>
      <c r="K960" s="1" t="str">
        <f t="shared" si="376"/>
        <v/>
      </c>
      <c r="L960" s="1" t="str">
        <f ca="1">IF(COUNTBLANK($AO960),IF(COUNTBLANK($D960),"",OFFSET(ChannelSetup!$E$6,0,$D960-1)),$AO960)</f>
        <v/>
      </c>
      <c r="M960" s="1" t="str">
        <f ca="1">IF(COUNTBLANK($AP960),IF(COUNTBLANK($D960),"",OFFSET(ChannelSetup!$E$7,0,$D960-1)),$AP960)</f>
        <v/>
      </c>
      <c r="N960" s="1" t="str">
        <f ca="1">IF(COUNTBLANK($D960),"",IF(COUNTBLANK($AI960),OFFSET(ChannelSetup!$E$4,0,$D960-1),$AI960))</f>
        <v/>
      </c>
      <c r="O960" s="1" t="str">
        <f t="shared" si="377"/>
        <v/>
      </c>
      <c r="Q960" s="32">
        <f t="shared" si="336"/>
        <v>6</v>
      </c>
      <c r="R960" s="32">
        <f t="shared" si="337"/>
        <v>4</v>
      </c>
      <c r="S960" s="32">
        <f t="shared" si="338"/>
        <v>4</v>
      </c>
      <c r="T960" s="32">
        <f t="shared" si="339"/>
        <v>2</v>
      </c>
      <c r="U960" s="32">
        <f t="shared" si="340"/>
        <v>2</v>
      </c>
      <c r="V960" s="32">
        <f t="shared" si="341"/>
        <v>2</v>
      </c>
      <c r="W960" s="32">
        <f t="shared" si="342"/>
        <v>2</v>
      </c>
      <c r="X960" s="32">
        <f t="shared" si="343"/>
        <v>2</v>
      </c>
      <c r="Y960" s="32">
        <f t="shared" si="344"/>
        <v>2</v>
      </c>
      <c r="Z960" s="32">
        <f t="shared" si="345"/>
        <v>2</v>
      </c>
      <c r="AA960" s="32">
        <f t="shared" si="346"/>
        <v>2</v>
      </c>
      <c r="AB960" s="32">
        <f t="shared" si="347"/>
        <v>2</v>
      </c>
      <c r="AD960" s="64"/>
      <c r="AE960" s="51"/>
      <c r="AF960" s="51"/>
      <c r="AG960" s="61"/>
      <c r="AH960" s="62"/>
      <c r="AI960" s="61"/>
      <c r="AJ960" s="62"/>
      <c r="AK960" s="61"/>
      <c r="AL960" s="62"/>
      <c r="AM960" s="60"/>
      <c r="AN960" s="60"/>
      <c r="AO960" s="60"/>
      <c r="AP960" s="60"/>
      <c r="AQ960" s="51"/>
      <c r="AT960" s="39" t="str">
        <f t="shared" si="351"/>
        <v/>
      </c>
      <c r="AU960" s="49" t="str">
        <f t="shared" si="357"/>
        <v/>
      </c>
      <c r="AV960" s="41">
        <f t="shared" ca="1" si="364"/>
        <v>256</v>
      </c>
      <c r="AW960" s="40">
        <f t="shared" ca="1" si="358"/>
        <v>1</v>
      </c>
      <c r="AX960" s="41">
        <f t="shared" ca="1" si="352"/>
        <v>0</v>
      </c>
      <c r="AY960" s="41">
        <f t="shared" ca="1" si="353"/>
        <v>0</v>
      </c>
      <c r="AZ960" s="42">
        <f t="shared" ca="1" si="354"/>
        <v>1</v>
      </c>
      <c r="BA960" s="47" t="str">
        <f t="shared" si="355"/>
        <v/>
      </c>
      <c r="BB960" s="47" t="e">
        <f t="shared" si="356"/>
        <v>#VALUE!</v>
      </c>
      <c r="BC960" s="47">
        <f t="shared" si="365"/>
        <v>0</v>
      </c>
      <c r="BD960" s="47">
        <f t="shared" si="366"/>
        <v>0</v>
      </c>
      <c r="BE960" s="47" t="e">
        <f t="shared" si="367"/>
        <v>#VALUE!</v>
      </c>
      <c r="BF960" s="47" t="e">
        <f t="shared" si="368"/>
        <v>#VALUE!</v>
      </c>
      <c r="BG960" s="47" t="e">
        <f t="shared" si="369"/>
        <v>#VALUE!</v>
      </c>
      <c r="BH960" s="47" t="e">
        <f>MATCH($BA960,NoteCommaRef!$B$4:$B$10,0)</f>
        <v>#N/A</v>
      </c>
      <c r="BI960" s="47">
        <f>MATCH($BK960,NoteCommaRef!$H$4:$H$1000,0)</f>
        <v>11</v>
      </c>
      <c r="BJ960" s="47">
        <f>MATCH($BL960,NoteCommaRef!$H$4:$H$1000,0)</f>
        <v>11</v>
      </c>
      <c r="BK960" s="47">
        <f t="shared" si="359"/>
        <v>1</v>
      </c>
      <c r="BL960" s="47">
        <f t="shared" si="360"/>
        <v>1</v>
      </c>
      <c r="BM960" s="48">
        <f ca="1">IF(ISNA($BH960),1,OFFSET(NoteCommaRef!$E$3,$BH960,0))</f>
        <v>1</v>
      </c>
      <c r="BN960" s="48">
        <f t="shared" si="361"/>
        <v>1</v>
      </c>
      <c r="BO960" s="48">
        <f t="shared" si="362"/>
        <v>1</v>
      </c>
      <c r="BP960" s="48">
        <f t="shared" si="363"/>
        <v>1</v>
      </c>
      <c r="BQ960" s="48">
        <f ca="1">IF(ISNA($BI960),1,OFFSET(NoteCommaRef!$K$3,$BI960,0))</f>
        <v>1</v>
      </c>
      <c r="BR960" s="48">
        <f ca="1">IF(ISNA($BJ960),1,OFFSET(NoteCommaRef!$K$3,$BJ960,0))</f>
        <v>1</v>
      </c>
    </row>
    <row r="961" spans="3:70" x14ac:dyDescent="0.2">
      <c r="C961" s="1" t="str">
        <f t="shared" si="378"/>
        <v/>
      </c>
      <c r="D961" s="1" t="str">
        <f t="shared" si="379"/>
        <v/>
      </c>
      <c r="E961" s="1" t="str">
        <f t="shared" si="370"/>
        <v/>
      </c>
      <c r="F961" s="32" t="str">
        <f t="shared" si="371"/>
        <v/>
      </c>
      <c r="G961" s="1" t="str">
        <f t="shared" si="372"/>
        <v/>
      </c>
      <c r="H961" s="1" t="str">
        <f t="shared" si="373"/>
        <v/>
      </c>
      <c r="I961" s="1" t="str">
        <f t="shared" si="374"/>
        <v/>
      </c>
      <c r="J961" s="1" t="str">
        <f t="shared" si="375"/>
        <v/>
      </c>
      <c r="K961" s="1" t="str">
        <f t="shared" si="376"/>
        <v/>
      </c>
      <c r="L961" s="1" t="str">
        <f ca="1">IF(COUNTBLANK($AO961),IF(COUNTBLANK($D961),"",OFFSET(ChannelSetup!$E$6,0,$D961-1)),$AO961)</f>
        <v/>
      </c>
      <c r="M961" s="1" t="str">
        <f ca="1">IF(COUNTBLANK($AP961),IF(COUNTBLANK($D961),"",OFFSET(ChannelSetup!$E$7,0,$D961-1)),$AP961)</f>
        <v/>
      </c>
      <c r="N961" s="1" t="str">
        <f ca="1">IF(COUNTBLANK($D961),"",IF(COUNTBLANK($AI961),OFFSET(ChannelSetup!$E$4,0,$D961-1),$AI961))</f>
        <v/>
      </c>
      <c r="O961" s="1" t="str">
        <f t="shared" si="377"/>
        <v/>
      </c>
      <c r="Q961" s="32">
        <f t="shared" si="336"/>
        <v>6</v>
      </c>
      <c r="R961" s="32">
        <f t="shared" si="337"/>
        <v>4</v>
      </c>
      <c r="S961" s="32">
        <f t="shared" si="338"/>
        <v>4</v>
      </c>
      <c r="T961" s="32">
        <f t="shared" si="339"/>
        <v>2</v>
      </c>
      <c r="U961" s="32">
        <f t="shared" si="340"/>
        <v>2</v>
      </c>
      <c r="V961" s="32">
        <f t="shared" si="341"/>
        <v>2</v>
      </c>
      <c r="W961" s="32">
        <f t="shared" si="342"/>
        <v>2</v>
      </c>
      <c r="X961" s="32">
        <f t="shared" si="343"/>
        <v>2</v>
      </c>
      <c r="Y961" s="32">
        <f t="shared" si="344"/>
        <v>2</v>
      </c>
      <c r="Z961" s="32">
        <f t="shared" si="345"/>
        <v>2</v>
      </c>
      <c r="AA961" s="32">
        <f t="shared" si="346"/>
        <v>2</v>
      </c>
      <c r="AB961" s="32">
        <f t="shared" si="347"/>
        <v>2</v>
      </c>
      <c r="AD961" s="64"/>
      <c r="AE961" s="51"/>
      <c r="AF961" s="51"/>
      <c r="AG961" s="61"/>
      <c r="AH961" s="62"/>
      <c r="AI961" s="61"/>
      <c r="AJ961" s="62"/>
      <c r="AK961" s="61"/>
      <c r="AL961" s="62"/>
      <c r="AM961" s="60"/>
      <c r="AN961" s="60"/>
      <c r="AO961" s="60"/>
      <c r="AP961" s="60"/>
      <c r="AQ961" s="51"/>
      <c r="AT961" s="39" t="str">
        <f t="shared" si="351"/>
        <v/>
      </c>
      <c r="AU961" s="49" t="str">
        <f t="shared" si="357"/>
        <v/>
      </c>
      <c r="AV961" s="41">
        <f t="shared" ca="1" si="364"/>
        <v>256</v>
      </c>
      <c r="AW961" s="40">
        <f t="shared" ca="1" si="358"/>
        <v>1</v>
      </c>
      <c r="AX961" s="41">
        <f t="shared" ca="1" si="352"/>
        <v>0</v>
      </c>
      <c r="AY961" s="41">
        <f t="shared" ca="1" si="353"/>
        <v>0</v>
      </c>
      <c r="AZ961" s="42">
        <f t="shared" ca="1" si="354"/>
        <v>1</v>
      </c>
      <c r="BA961" s="47" t="str">
        <f t="shared" si="355"/>
        <v/>
      </c>
      <c r="BB961" s="47" t="e">
        <f t="shared" si="356"/>
        <v>#VALUE!</v>
      </c>
      <c r="BC961" s="47">
        <f t="shared" si="365"/>
        <v>0</v>
      </c>
      <c r="BD961" s="47">
        <f t="shared" si="366"/>
        <v>0</v>
      </c>
      <c r="BE961" s="47" t="e">
        <f t="shared" si="367"/>
        <v>#VALUE!</v>
      </c>
      <c r="BF961" s="47" t="e">
        <f t="shared" si="368"/>
        <v>#VALUE!</v>
      </c>
      <c r="BG961" s="47" t="e">
        <f t="shared" si="369"/>
        <v>#VALUE!</v>
      </c>
      <c r="BH961" s="47" t="e">
        <f>MATCH($BA961,NoteCommaRef!$B$4:$B$10,0)</f>
        <v>#N/A</v>
      </c>
      <c r="BI961" s="47">
        <f>MATCH($BK961,NoteCommaRef!$H$4:$H$1000,0)</f>
        <v>11</v>
      </c>
      <c r="BJ961" s="47">
        <f>MATCH($BL961,NoteCommaRef!$H$4:$H$1000,0)</f>
        <v>11</v>
      </c>
      <c r="BK961" s="47">
        <f t="shared" si="359"/>
        <v>1</v>
      </c>
      <c r="BL961" s="47">
        <f t="shared" si="360"/>
        <v>1</v>
      </c>
      <c r="BM961" s="48">
        <f ca="1">IF(ISNA($BH961),1,OFFSET(NoteCommaRef!$E$3,$BH961,0))</f>
        <v>1</v>
      </c>
      <c r="BN961" s="48">
        <f t="shared" si="361"/>
        <v>1</v>
      </c>
      <c r="BO961" s="48">
        <f t="shared" si="362"/>
        <v>1</v>
      </c>
      <c r="BP961" s="48">
        <f t="shared" si="363"/>
        <v>1</v>
      </c>
      <c r="BQ961" s="48">
        <f ca="1">IF(ISNA($BI961),1,OFFSET(NoteCommaRef!$K$3,$BI961,0))</f>
        <v>1</v>
      </c>
      <c r="BR961" s="48">
        <f ca="1">IF(ISNA($BJ961),1,OFFSET(NoteCommaRef!$K$3,$BJ961,0))</f>
        <v>1</v>
      </c>
    </row>
    <row r="962" spans="3:70" x14ac:dyDescent="0.2">
      <c r="C962" s="1" t="str">
        <f t="shared" si="378"/>
        <v/>
      </c>
      <c r="D962" s="1" t="str">
        <f t="shared" si="379"/>
        <v/>
      </c>
      <c r="E962" s="1" t="str">
        <f t="shared" si="370"/>
        <v/>
      </c>
      <c r="F962" s="32" t="str">
        <f t="shared" si="371"/>
        <v/>
      </c>
      <c r="G962" s="1" t="str">
        <f t="shared" si="372"/>
        <v/>
      </c>
      <c r="H962" s="1" t="str">
        <f t="shared" si="373"/>
        <v/>
      </c>
      <c r="I962" s="1" t="str">
        <f t="shared" si="374"/>
        <v/>
      </c>
      <c r="J962" s="1" t="str">
        <f t="shared" si="375"/>
        <v/>
      </c>
      <c r="K962" s="1" t="str">
        <f t="shared" si="376"/>
        <v/>
      </c>
      <c r="L962" s="1" t="str">
        <f ca="1">IF(COUNTBLANK($AO962),IF(COUNTBLANK($D962),"",OFFSET(ChannelSetup!$E$6,0,$D962-1)),$AO962)</f>
        <v/>
      </c>
      <c r="M962" s="1" t="str">
        <f ca="1">IF(COUNTBLANK($AP962),IF(COUNTBLANK($D962),"",OFFSET(ChannelSetup!$E$7,0,$D962-1)),$AP962)</f>
        <v/>
      </c>
      <c r="N962" s="1" t="str">
        <f ca="1">IF(COUNTBLANK($D962),"",IF(COUNTBLANK($AI962),OFFSET(ChannelSetup!$E$4,0,$D962-1),$AI962))</f>
        <v/>
      </c>
      <c r="O962" s="1" t="str">
        <f t="shared" si="377"/>
        <v/>
      </c>
      <c r="Q962" s="32">
        <f t="shared" si="336"/>
        <v>6</v>
      </c>
      <c r="R962" s="32">
        <f t="shared" si="337"/>
        <v>4</v>
      </c>
      <c r="S962" s="32">
        <f t="shared" si="338"/>
        <v>4</v>
      </c>
      <c r="T962" s="32">
        <f t="shared" si="339"/>
        <v>2</v>
      </c>
      <c r="U962" s="32">
        <f t="shared" si="340"/>
        <v>2</v>
      </c>
      <c r="V962" s="32">
        <f t="shared" si="341"/>
        <v>2</v>
      </c>
      <c r="W962" s="32">
        <f t="shared" si="342"/>
        <v>2</v>
      </c>
      <c r="X962" s="32">
        <f t="shared" si="343"/>
        <v>2</v>
      </c>
      <c r="Y962" s="32">
        <f t="shared" si="344"/>
        <v>2</v>
      </c>
      <c r="Z962" s="32">
        <f t="shared" si="345"/>
        <v>2</v>
      </c>
      <c r="AA962" s="32">
        <f t="shared" si="346"/>
        <v>2</v>
      </c>
      <c r="AB962" s="32">
        <f t="shared" si="347"/>
        <v>2</v>
      </c>
      <c r="AD962" s="64"/>
      <c r="AE962" s="51"/>
      <c r="AF962" s="51"/>
      <c r="AG962" s="61"/>
      <c r="AH962" s="62"/>
      <c r="AI962" s="61"/>
      <c r="AJ962" s="62"/>
      <c r="AK962" s="61"/>
      <c r="AL962" s="62"/>
      <c r="AM962" s="60"/>
      <c r="AN962" s="60"/>
      <c r="AO962" s="60"/>
      <c r="AP962" s="60"/>
      <c r="AQ962" s="51"/>
      <c r="AT962" s="39" t="str">
        <f t="shared" si="351"/>
        <v/>
      </c>
      <c r="AU962" s="49" t="str">
        <f t="shared" si="357"/>
        <v/>
      </c>
      <c r="AV962" s="41">
        <f t="shared" ca="1" si="364"/>
        <v>256</v>
      </c>
      <c r="AW962" s="40">
        <f t="shared" ca="1" si="358"/>
        <v>1</v>
      </c>
      <c r="AX962" s="41">
        <f t="shared" ca="1" si="352"/>
        <v>0</v>
      </c>
      <c r="AY962" s="41">
        <f t="shared" ca="1" si="353"/>
        <v>0</v>
      </c>
      <c r="AZ962" s="42">
        <f t="shared" ca="1" si="354"/>
        <v>1</v>
      </c>
      <c r="BA962" s="47" t="str">
        <f t="shared" si="355"/>
        <v/>
      </c>
      <c r="BB962" s="47" t="e">
        <f t="shared" si="356"/>
        <v>#VALUE!</v>
      </c>
      <c r="BC962" s="47">
        <f t="shared" si="365"/>
        <v>0</v>
      </c>
      <c r="BD962" s="47">
        <f t="shared" si="366"/>
        <v>0</v>
      </c>
      <c r="BE962" s="47" t="e">
        <f t="shared" si="367"/>
        <v>#VALUE!</v>
      </c>
      <c r="BF962" s="47" t="e">
        <f t="shared" si="368"/>
        <v>#VALUE!</v>
      </c>
      <c r="BG962" s="47" t="e">
        <f t="shared" si="369"/>
        <v>#VALUE!</v>
      </c>
      <c r="BH962" s="47" t="e">
        <f>MATCH($BA962,NoteCommaRef!$B$4:$B$10,0)</f>
        <v>#N/A</v>
      </c>
      <c r="BI962" s="47">
        <f>MATCH($BK962,NoteCommaRef!$H$4:$H$1000,0)</f>
        <v>11</v>
      </c>
      <c r="BJ962" s="47">
        <f>MATCH($BL962,NoteCommaRef!$H$4:$H$1000,0)</f>
        <v>11</v>
      </c>
      <c r="BK962" s="47">
        <f t="shared" si="359"/>
        <v>1</v>
      </c>
      <c r="BL962" s="47">
        <f t="shared" si="360"/>
        <v>1</v>
      </c>
      <c r="BM962" s="48">
        <f ca="1">IF(ISNA($BH962),1,OFFSET(NoteCommaRef!$E$3,$BH962,0))</f>
        <v>1</v>
      </c>
      <c r="BN962" s="48">
        <f t="shared" si="361"/>
        <v>1</v>
      </c>
      <c r="BO962" s="48">
        <f t="shared" si="362"/>
        <v>1</v>
      </c>
      <c r="BP962" s="48">
        <f t="shared" si="363"/>
        <v>1</v>
      </c>
      <c r="BQ962" s="48">
        <f ca="1">IF(ISNA($BI962),1,OFFSET(NoteCommaRef!$K$3,$BI962,0))</f>
        <v>1</v>
      </c>
      <c r="BR962" s="48">
        <f ca="1">IF(ISNA($BJ962),1,OFFSET(NoteCommaRef!$K$3,$BJ962,0))</f>
        <v>1</v>
      </c>
    </row>
    <row r="963" spans="3:70" x14ac:dyDescent="0.2">
      <c r="C963" s="1" t="str">
        <f t="shared" si="378"/>
        <v/>
      </c>
      <c r="D963" s="1" t="str">
        <f t="shared" si="379"/>
        <v/>
      </c>
      <c r="E963" s="1" t="str">
        <f t="shared" si="370"/>
        <v/>
      </c>
      <c r="F963" s="32" t="str">
        <f t="shared" si="371"/>
        <v/>
      </c>
      <c r="G963" s="1" t="str">
        <f t="shared" si="372"/>
        <v/>
      </c>
      <c r="H963" s="1" t="str">
        <f t="shared" si="373"/>
        <v/>
      </c>
      <c r="I963" s="1" t="str">
        <f t="shared" si="374"/>
        <v/>
      </c>
      <c r="J963" s="1" t="str">
        <f t="shared" si="375"/>
        <v/>
      </c>
      <c r="K963" s="1" t="str">
        <f t="shared" si="376"/>
        <v/>
      </c>
      <c r="L963" s="1" t="str">
        <f ca="1">IF(COUNTBLANK($AO963),IF(COUNTBLANK($D963),"",OFFSET(ChannelSetup!$E$6,0,$D963-1)),$AO963)</f>
        <v/>
      </c>
      <c r="M963" s="1" t="str">
        <f ca="1">IF(COUNTBLANK($AP963),IF(COUNTBLANK($D963),"",OFFSET(ChannelSetup!$E$7,0,$D963-1)),$AP963)</f>
        <v/>
      </c>
      <c r="N963" s="1" t="str">
        <f ca="1">IF(COUNTBLANK($D963),"",IF(COUNTBLANK($AI963),OFFSET(ChannelSetup!$E$4,0,$D963-1),$AI963))</f>
        <v/>
      </c>
      <c r="O963" s="1" t="str">
        <f t="shared" si="377"/>
        <v/>
      </c>
      <c r="Q963" s="32">
        <f t="shared" ref="Q963:Q1026" si="380">Q962+IF($D963=Q$3,IF(COUNTBLANK($E963),0,$E963/$AF$2),0)</f>
        <v>6</v>
      </c>
      <c r="R963" s="32">
        <f t="shared" ref="R963:R1026" si="381">R962+IF($D963=R$3,IF(COUNTBLANK($E963),0,$E963/$AF$2),0)</f>
        <v>4</v>
      </c>
      <c r="S963" s="32">
        <f t="shared" ref="S963:S1026" si="382">S962+IF($D963=S$3,IF(COUNTBLANK($E963),0,$E963/$AF$2),0)</f>
        <v>4</v>
      </c>
      <c r="T963" s="32">
        <f t="shared" ref="T963:T1026" si="383">T962+IF($D963=T$3,IF(COUNTBLANK($E963),0,$E963/$AF$2),0)</f>
        <v>2</v>
      </c>
      <c r="U963" s="32">
        <f t="shared" ref="U963:U1026" si="384">U962+IF($D963=U$3,IF(COUNTBLANK($E963),0,$E963/$AF$2),0)</f>
        <v>2</v>
      </c>
      <c r="V963" s="32">
        <f t="shared" ref="V963:V1026" si="385">V962+IF($D963=V$3,IF(COUNTBLANK($E963),0,$E963/$AF$2),0)</f>
        <v>2</v>
      </c>
      <c r="W963" s="32">
        <f t="shared" ref="W963:W1026" si="386">W962+IF($D963=W$3,IF(COUNTBLANK($E963),0,$E963/$AF$2),0)</f>
        <v>2</v>
      </c>
      <c r="X963" s="32">
        <f t="shared" ref="X963:X1026" si="387">X962+IF($D963=X$3,IF(COUNTBLANK($E963),0,$E963/$AF$2),0)</f>
        <v>2</v>
      </c>
      <c r="Y963" s="32">
        <f t="shared" ref="Y963:Y1026" si="388">Y962+IF($D963=Y$3,IF(COUNTBLANK($E963),0,$E963/$AF$2),0)</f>
        <v>2</v>
      </c>
      <c r="Z963" s="32">
        <f t="shared" ref="Z963:Z1026" si="389">Z962+IF($D963=Z$3,IF(COUNTBLANK($E963),0,$E963/$AF$2),0)</f>
        <v>2</v>
      </c>
      <c r="AA963" s="32">
        <f t="shared" ref="AA963:AA1026" si="390">AA962+IF($D963=AA$3,IF(COUNTBLANK($E963),0,$E963/$AF$2),0)</f>
        <v>2</v>
      </c>
      <c r="AB963" s="32">
        <f t="shared" ref="AB963:AB1026" si="391">AB962+IF($D963=AB$3,IF(COUNTBLANK($E963),0,$E963/$AF$2),0)</f>
        <v>2</v>
      </c>
      <c r="AD963" s="64"/>
      <c r="AE963" s="51"/>
      <c r="AF963" s="51"/>
      <c r="AG963" s="61"/>
      <c r="AH963" s="62"/>
      <c r="AI963" s="61"/>
      <c r="AJ963" s="62"/>
      <c r="AK963" s="61"/>
      <c r="AL963" s="62"/>
      <c r="AM963" s="60"/>
      <c r="AN963" s="60"/>
      <c r="AO963" s="60"/>
      <c r="AP963" s="60"/>
      <c r="AQ963" s="51"/>
      <c r="AT963" s="39" t="str">
        <f t="shared" si="351"/>
        <v/>
      </c>
      <c r="AU963" s="49" t="str">
        <f t="shared" si="357"/>
        <v/>
      </c>
      <c r="AV963" s="41">
        <f t="shared" ca="1" si="364"/>
        <v>256</v>
      </c>
      <c r="AW963" s="40">
        <f t="shared" ca="1" si="358"/>
        <v>1</v>
      </c>
      <c r="AX963" s="41">
        <f t="shared" ca="1" si="352"/>
        <v>0</v>
      </c>
      <c r="AY963" s="41">
        <f t="shared" ca="1" si="353"/>
        <v>0</v>
      </c>
      <c r="AZ963" s="42">
        <f t="shared" ca="1" si="354"/>
        <v>1</v>
      </c>
      <c r="BA963" s="47" t="str">
        <f t="shared" si="355"/>
        <v/>
      </c>
      <c r="BB963" s="47" t="e">
        <f t="shared" si="356"/>
        <v>#VALUE!</v>
      </c>
      <c r="BC963" s="47">
        <f t="shared" si="365"/>
        <v>0</v>
      </c>
      <c r="BD963" s="47">
        <f t="shared" si="366"/>
        <v>0</v>
      </c>
      <c r="BE963" s="47" t="e">
        <f t="shared" si="367"/>
        <v>#VALUE!</v>
      </c>
      <c r="BF963" s="47" t="e">
        <f t="shared" si="368"/>
        <v>#VALUE!</v>
      </c>
      <c r="BG963" s="47" t="e">
        <f t="shared" si="369"/>
        <v>#VALUE!</v>
      </c>
      <c r="BH963" s="47" t="e">
        <f>MATCH($BA963,NoteCommaRef!$B$4:$B$10,0)</f>
        <v>#N/A</v>
      </c>
      <c r="BI963" s="47">
        <f>MATCH($BK963,NoteCommaRef!$H$4:$H$1000,0)</f>
        <v>11</v>
      </c>
      <c r="BJ963" s="47">
        <f>MATCH($BL963,NoteCommaRef!$H$4:$H$1000,0)</f>
        <v>11</v>
      </c>
      <c r="BK963" s="47">
        <f t="shared" si="359"/>
        <v>1</v>
      </c>
      <c r="BL963" s="47">
        <f t="shared" si="360"/>
        <v>1</v>
      </c>
      <c r="BM963" s="48">
        <f ca="1">IF(ISNA($BH963),1,OFFSET(NoteCommaRef!$E$3,$BH963,0))</f>
        <v>1</v>
      </c>
      <c r="BN963" s="48">
        <f t="shared" si="361"/>
        <v>1</v>
      </c>
      <c r="BO963" s="48">
        <f t="shared" si="362"/>
        <v>1</v>
      </c>
      <c r="BP963" s="48">
        <f t="shared" si="363"/>
        <v>1</v>
      </c>
      <c r="BQ963" s="48">
        <f ca="1">IF(ISNA($BI963),1,OFFSET(NoteCommaRef!$K$3,$BI963,0))</f>
        <v>1</v>
      </c>
      <c r="BR963" s="48">
        <f ca="1">IF(ISNA($BJ963),1,OFFSET(NoteCommaRef!$K$3,$BJ963,0))</f>
        <v>1</v>
      </c>
    </row>
    <row r="964" spans="3:70" x14ac:dyDescent="0.2">
      <c r="C964" s="1" t="str">
        <f t="shared" si="378"/>
        <v/>
      </c>
      <c r="D964" s="1" t="str">
        <f t="shared" si="379"/>
        <v/>
      </c>
      <c r="E964" s="1" t="str">
        <f t="shared" si="370"/>
        <v/>
      </c>
      <c r="F964" s="32" t="str">
        <f t="shared" si="371"/>
        <v/>
      </c>
      <c r="G964" s="1" t="str">
        <f t="shared" si="372"/>
        <v/>
      </c>
      <c r="H964" s="1" t="str">
        <f t="shared" si="373"/>
        <v/>
      </c>
      <c r="I964" s="1" t="str">
        <f t="shared" si="374"/>
        <v/>
      </c>
      <c r="J964" s="1" t="str">
        <f t="shared" si="375"/>
        <v/>
      </c>
      <c r="K964" s="1" t="str">
        <f t="shared" si="376"/>
        <v/>
      </c>
      <c r="L964" s="1" t="str">
        <f ca="1">IF(COUNTBLANK($AO964),IF(COUNTBLANK($D964),"",OFFSET(ChannelSetup!$E$6,0,$D964-1)),$AO964)</f>
        <v/>
      </c>
      <c r="M964" s="1" t="str">
        <f ca="1">IF(COUNTBLANK($AP964),IF(COUNTBLANK($D964),"",OFFSET(ChannelSetup!$E$7,0,$D964-1)),$AP964)</f>
        <v/>
      </c>
      <c r="N964" s="1" t="str">
        <f ca="1">IF(COUNTBLANK($D964),"",IF(COUNTBLANK($AI964),OFFSET(ChannelSetup!$E$4,0,$D964-1),$AI964))</f>
        <v/>
      </c>
      <c r="O964" s="1" t="str">
        <f t="shared" si="377"/>
        <v/>
      </c>
      <c r="Q964" s="32">
        <f t="shared" si="380"/>
        <v>6</v>
      </c>
      <c r="R964" s="32">
        <f t="shared" si="381"/>
        <v>4</v>
      </c>
      <c r="S964" s="32">
        <f t="shared" si="382"/>
        <v>4</v>
      </c>
      <c r="T964" s="32">
        <f t="shared" si="383"/>
        <v>2</v>
      </c>
      <c r="U964" s="32">
        <f t="shared" si="384"/>
        <v>2</v>
      </c>
      <c r="V964" s="32">
        <f t="shared" si="385"/>
        <v>2</v>
      </c>
      <c r="W964" s="32">
        <f t="shared" si="386"/>
        <v>2</v>
      </c>
      <c r="X964" s="32">
        <f t="shared" si="387"/>
        <v>2</v>
      </c>
      <c r="Y964" s="32">
        <f t="shared" si="388"/>
        <v>2</v>
      </c>
      <c r="Z964" s="32">
        <f t="shared" si="389"/>
        <v>2</v>
      </c>
      <c r="AA964" s="32">
        <f t="shared" si="390"/>
        <v>2</v>
      </c>
      <c r="AB964" s="32">
        <f t="shared" si="391"/>
        <v>2</v>
      </c>
      <c r="AD964" s="64"/>
      <c r="AE964" s="51"/>
      <c r="AF964" s="51"/>
      <c r="AG964" s="61"/>
      <c r="AH964" s="62"/>
      <c r="AI964" s="61"/>
      <c r="AJ964" s="62"/>
      <c r="AK964" s="61"/>
      <c r="AL964" s="62"/>
      <c r="AM964" s="60"/>
      <c r="AN964" s="60"/>
      <c r="AO964" s="60"/>
      <c r="AP964" s="60"/>
      <c r="AQ964" s="51"/>
      <c r="AT964" s="39" t="str">
        <f t="shared" si="351"/>
        <v/>
      </c>
      <c r="AU964" s="49" t="str">
        <f t="shared" si="357"/>
        <v/>
      </c>
      <c r="AV964" s="41">
        <f t="shared" ca="1" si="364"/>
        <v>256</v>
      </c>
      <c r="AW964" s="40">
        <f t="shared" ca="1" si="358"/>
        <v>1</v>
      </c>
      <c r="AX964" s="41">
        <f t="shared" ca="1" si="352"/>
        <v>0</v>
      </c>
      <c r="AY964" s="41">
        <f t="shared" ca="1" si="353"/>
        <v>0</v>
      </c>
      <c r="AZ964" s="42">
        <f t="shared" ca="1" si="354"/>
        <v>1</v>
      </c>
      <c r="BA964" s="47" t="str">
        <f t="shared" si="355"/>
        <v/>
      </c>
      <c r="BB964" s="47" t="e">
        <f t="shared" si="356"/>
        <v>#VALUE!</v>
      </c>
      <c r="BC964" s="47">
        <f t="shared" si="365"/>
        <v>0</v>
      </c>
      <c r="BD964" s="47">
        <f t="shared" si="366"/>
        <v>0</v>
      </c>
      <c r="BE964" s="47" t="e">
        <f t="shared" si="367"/>
        <v>#VALUE!</v>
      </c>
      <c r="BF964" s="47" t="e">
        <f t="shared" si="368"/>
        <v>#VALUE!</v>
      </c>
      <c r="BG964" s="47" t="e">
        <f t="shared" si="369"/>
        <v>#VALUE!</v>
      </c>
      <c r="BH964" s="47" t="e">
        <f>MATCH($BA964,NoteCommaRef!$B$4:$B$10,0)</f>
        <v>#N/A</v>
      </c>
      <c r="BI964" s="47">
        <f>MATCH($BK964,NoteCommaRef!$H$4:$H$1000,0)</f>
        <v>11</v>
      </c>
      <c r="BJ964" s="47">
        <f>MATCH($BL964,NoteCommaRef!$H$4:$H$1000,0)</f>
        <v>11</v>
      </c>
      <c r="BK964" s="47">
        <f t="shared" si="359"/>
        <v>1</v>
      </c>
      <c r="BL964" s="47">
        <f t="shared" si="360"/>
        <v>1</v>
      </c>
      <c r="BM964" s="48">
        <f ca="1">IF(ISNA($BH964),1,OFFSET(NoteCommaRef!$E$3,$BH964,0))</f>
        <v>1</v>
      </c>
      <c r="BN964" s="48">
        <f t="shared" si="361"/>
        <v>1</v>
      </c>
      <c r="BO964" s="48">
        <f t="shared" si="362"/>
        <v>1</v>
      </c>
      <c r="BP964" s="48">
        <f t="shared" si="363"/>
        <v>1</v>
      </c>
      <c r="BQ964" s="48">
        <f ca="1">IF(ISNA($BI964),1,OFFSET(NoteCommaRef!$K$3,$BI964,0))</f>
        <v>1</v>
      </c>
      <c r="BR964" s="48">
        <f ca="1">IF(ISNA($BJ964),1,OFFSET(NoteCommaRef!$K$3,$BJ964,0))</f>
        <v>1</v>
      </c>
    </row>
    <row r="965" spans="3:70" x14ac:dyDescent="0.2">
      <c r="C965" s="1" t="str">
        <f t="shared" si="378"/>
        <v/>
      </c>
      <c r="D965" s="1" t="str">
        <f t="shared" si="379"/>
        <v/>
      </c>
      <c r="E965" s="1" t="str">
        <f t="shared" si="370"/>
        <v/>
      </c>
      <c r="F965" s="32" t="str">
        <f t="shared" si="371"/>
        <v/>
      </c>
      <c r="G965" s="1" t="str">
        <f t="shared" si="372"/>
        <v/>
      </c>
      <c r="H965" s="1" t="str">
        <f t="shared" si="373"/>
        <v/>
      </c>
      <c r="I965" s="1" t="str">
        <f t="shared" si="374"/>
        <v/>
      </c>
      <c r="J965" s="1" t="str">
        <f t="shared" si="375"/>
        <v/>
      </c>
      <c r="K965" s="1" t="str">
        <f t="shared" si="376"/>
        <v/>
      </c>
      <c r="L965" s="1" t="str">
        <f ca="1">IF(COUNTBLANK($AO965),IF(COUNTBLANK($D965),"",OFFSET(ChannelSetup!$E$6,0,$D965-1)),$AO965)</f>
        <v/>
      </c>
      <c r="M965" s="1" t="str">
        <f ca="1">IF(COUNTBLANK($AP965),IF(COUNTBLANK($D965),"",OFFSET(ChannelSetup!$E$7,0,$D965-1)),$AP965)</f>
        <v/>
      </c>
      <c r="N965" s="1" t="str">
        <f ca="1">IF(COUNTBLANK($D965),"",IF(COUNTBLANK($AI965),OFFSET(ChannelSetup!$E$4,0,$D965-1),$AI965))</f>
        <v/>
      </c>
      <c r="O965" s="1" t="str">
        <f t="shared" si="377"/>
        <v/>
      </c>
      <c r="Q965" s="32">
        <f t="shared" si="380"/>
        <v>6</v>
      </c>
      <c r="R965" s="32">
        <f t="shared" si="381"/>
        <v>4</v>
      </c>
      <c r="S965" s="32">
        <f t="shared" si="382"/>
        <v>4</v>
      </c>
      <c r="T965" s="32">
        <f t="shared" si="383"/>
        <v>2</v>
      </c>
      <c r="U965" s="32">
        <f t="shared" si="384"/>
        <v>2</v>
      </c>
      <c r="V965" s="32">
        <f t="shared" si="385"/>
        <v>2</v>
      </c>
      <c r="W965" s="32">
        <f t="shared" si="386"/>
        <v>2</v>
      </c>
      <c r="X965" s="32">
        <f t="shared" si="387"/>
        <v>2</v>
      </c>
      <c r="Y965" s="32">
        <f t="shared" si="388"/>
        <v>2</v>
      </c>
      <c r="Z965" s="32">
        <f t="shared" si="389"/>
        <v>2</v>
      </c>
      <c r="AA965" s="32">
        <f t="shared" si="390"/>
        <v>2</v>
      </c>
      <c r="AB965" s="32">
        <f t="shared" si="391"/>
        <v>2</v>
      </c>
      <c r="AD965" s="64"/>
      <c r="AE965" s="51"/>
      <c r="AF965" s="51"/>
      <c r="AG965" s="61"/>
      <c r="AH965" s="62"/>
      <c r="AI965" s="61"/>
      <c r="AJ965" s="62"/>
      <c r="AK965" s="61"/>
      <c r="AL965" s="62"/>
      <c r="AM965" s="60"/>
      <c r="AN965" s="60"/>
      <c r="AO965" s="60"/>
      <c r="AP965" s="60"/>
      <c r="AQ965" s="51"/>
      <c r="AT965" s="39" t="str">
        <f t="shared" si="351"/>
        <v/>
      </c>
      <c r="AU965" s="49" t="str">
        <f t="shared" si="357"/>
        <v/>
      </c>
      <c r="AV965" s="41">
        <f t="shared" ca="1" si="364"/>
        <v>256</v>
      </c>
      <c r="AW965" s="40">
        <f t="shared" ca="1" si="358"/>
        <v>1</v>
      </c>
      <c r="AX965" s="41">
        <f t="shared" ca="1" si="352"/>
        <v>0</v>
      </c>
      <c r="AY965" s="41">
        <f t="shared" ca="1" si="353"/>
        <v>0</v>
      </c>
      <c r="AZ965" s="42">
        <f t="shared" ca="1" si="354"/>
        <v>1</v>
      </c>
      <c r="BA965" s="47" t="str">
        <f t="shared" si="355"/>
        <v/>
      </c>
      <c r="BB965" s="47" t="e">
        <f t="shared" si="356"/>
        <v>#VALUE!</v>
      </c>
      <c r="BC965" s="47">
        <f t="shared" si="365"/>
        <v>0</v>
      </c>
      <c r="BD965" s="47">
        <f t="shared" si="366"/>
        <v>0</v>
      </c>
      <c r="BE965" s="47" t="e">
        <f t="shared" si="367"/>
        <v>#VALUE!</v>
      </c>
      <c r="BF965" s="47" t="e">
        <f t="shared" si="368"/>
        <v>#VALUE!</v>
      </c>
      <c r="BG965" s="47" t="e">
        <f t="shared" si="369"/>
        <v>#VALUE!</v>
      </c>
      <c r="BH965" s="47" t="e">
        <f>MATCH($BA965,NoteCommaRef!$B$4:$B$10,0)</f>
        <v>#N/A</v>
      </c>
      <c r="BI965" s="47">
        <f>MATCH($BK965,NoteCommaRef!$H$4:$H$1000,0)</f>
        <v>11</v>
      </c>
      <c r="BJ965" s="47">
        <f>MATCH($BL965,NoteCommaRef!$H$4:$H$1000,0)</f>
        <v>11</v>
      </c>
      <c r="BK965" s="47">
        <f t="shared" si="359"/>
        <v>1</v>
      </c>
      <c r="BL965" s="47">
        <f t="shared" si="360"/>
        <v>1</v>
      </c>
      <c r="BM965" s="48">
        <f ca="1">IF(ISNA($BH965),1,OFFSET(NoteCommaRef!$E$3,$BH965,0))</f>
        <v>1</v>
      </c>
      <c r="BN965" s="48">
        <f t="shared" si="361"/>
        <v>1</v>
      </c>
      <c r="BO965" s="48">
        <f t="shared" si="362"/>
        <v>1</v>
      </c>
      <c r="BP965" s="48">
        <f t="shared" si="363"/>
        <v>1</v>
      </c>
      <c r="BQ965" s="48">
        <f ca="1">IF(ISNA($BI965),1,OFFSET(NoteCommaRef!$K$3,$BI965,0))</f>
        <v>1</v>
      </c>
      <c r="BR965" s="48">
        <f ca="1">IF(ISNA($BJ965),1,OFFSET(NoteCommaRef!$K$3,$BJ965,0))</f>
        <v>1</v>
      </c>
    </row>
    <row r="966" spans="3:70" x14ac:dyDescent="0.2">
      <c r="C966" s="1" t="str">
        <f t="shared" si="378"/>
        <v/>
      </c>
      <c r="D966" s="1" t="str">
        <f t="shared" si="379"/>
        <v/>
      </c>
      <c r="E966" s="1" t="str">
        <f t="shared" si="370"/>
        <v/>
      </c>
      <c r="F966" s="32" t="str">
        <f t="shared" si="371"/>
        <v/>
      </c>
      <c r="G966" s="1" t="str">
        <f t="shared" si="372"/>
        <v/>
      </c>
      <c r="H966" s="1" t="str">
        <f t="shared" si="373"/>
        <v/>
      </c>
      <c r="I966" s="1" t="str">
        <f t="shared" si="374"/>
        <v/>
      </c>
      <c r="J966" s="1" t="str">
        <f t="shared" si="375"/>
        <v/>
      </c>
      <c r="K966" s="1" t="str">
        <f t="shared" si="376"/>
        <v/>
      </c>
      <c r="L966" s="1" t="str">
        <f ca="1">IF(COUNTBLANK($AO966),IF(COUNTBLANK($D966),"",OFFSET(ChannelSetup!$E$6,0,$D966-1)),$AO966)</f>
        <v/>
      </c>
      <c r="M966" s="1" t="str">
        <f ca="1">IF(COUNTBLANK($AP966),IF(COUNTBLANK($D966),"",OFFSET(ChannelSetup!$E$7,0,$D966-1)),$AP966)</f>
        <v/>
      </c>
      <c r="N966" s="1" t="str">
        <f ca="1">IF(COUNTBLANK($D966),"",IF(COUNTBLANK($AI966),OFFSET(ChannelSetup!$E$4,0,$D966-1),$AI966))</f>
        <v/>
      </c>
      <c r="O966" s="1" t="str">
        <f t="shared" si="377"/>
        <v/>
      </c>
      <c r="Q966" s="32">
        <f t="shared" si="380"/>
        <v>6</v>
      </c>
      <c r="R966" s="32">
        <f t="shared" si="381"/>
        <v>4</v>
      </c>
      <c r="S966" s="32">
        <f t="shared" si="382"/>
        <v>4</v>
      </c>
      <c r="T966" s="32">
        <f t="shared" si="383"/>
        <v>2</v>
      </c>
      <c r="U966" s="32">
        <f t="shared" si="384"/>
        <v>2</v>
      </c>
      <c r="V966" s="32">
        <f t="shared" si="385"/>
        <v>2</v>
      </c>
      <c r="W966" s="32">
        <f t="shared" si="386"/>
        <v>2</v>
      </c>
      <c r="X966" s="32">
        <f t="shared" si="387"/>
        <v>2</v>
      </c>
      <c r="Y966" s="32">
        <f t="shared" si="388"/>
        <v>2</v>
      </c>
      <c r="Z966" s="32">
        <f t="shared" si="389"/>
        <v>2</v>
      </c>
      <c r="AA966" s="32">
        <f t="shared" si="390"/>
        <v>2</v>
      </c>
      <c r="AB966" s="32">
        <f t="shared" si="391"/>
        <v>2</v>
      </c>
      <c r="AD966" s="64"/>
      <c r="AE966" s="51"/>
      <c r="AF966" s="51"/>
      <c r="AG966" s="61"/>
      <c r="AH966" s="62"/>
      <c r="AI966" s="61"/>
      <c r="AJ966" s="62"/>
      <c r="AK966" s="61"/>
      <c r="AL966" s="62"/>
      <c r="AM966" s="60"/>
      <c r="AN966" s="60"/>
      <c r="AO966" s="60"/>
      <c r="AP966" s="60"/>
      <c r="AQ966" s="51"/>
      <c r="AT966" s="39" t="str">
        <f t="shared" si="351"/>
        <v/>
      </c>
      <c r="AU966" s="49" t="str">
        <f t="shared" si="357"/>
        <v/>
      </c>
      <c r="AV966" s="41">
        <f t="shared" ca="1" si="364"/>
        <v>256</v>
      </c>
      <c r="AW966" s="40">
        <f t="shared" ca="1" si="358"/>
        <v>1</v>
      </c>
      <c r="AX966" s="41">
        <f t="shared" ca="1" si="352"/>
        <v>0</v>
      </c>
      <c r="AY966" s="41">
        <f t="shared" ca="1" si="353"/>
        <v>0</v>
      </c>
      <c r="AZ966" s="42">
        <f t="shared" ca="1" si="354"/>
        <v>1</v>
      </c>
      <c r="BA966" s="47" t="str">
        <f t="shared" si="355"/>
        <v/>
      </c>
      <c r="BB966" s="47" t="e">
        <f t="shared" si="356"/>
        <v>#VALUE!</v>
      </c>
      <c r="BC966" s="47">
        <f t="shared" si="365"/>
        <v>0</v>
      </c>
      <c r="BD966" s="47">
        <f t="shared" si="366"/>
        <v>0</v>
      </c>
      <c r="BE966" s="47" t="e">
        <f t="shared" si="367"/>
        <v>#VALUE!</v>
      </c>
      <c r="BF966" s="47" t="e">
        <f t="shared" si="368"/>
        <v>#VALUE!</v>
      </c>
      <c r="BG966" s="47" t="e">
        <f t="shared" si="369"/>
        <v>#VALUE!</v>
      </c>
      <c r="BH966" s="47" t="e">
        <f>MATCH($BA966,NoteCommaRef!$B$4:$B$10,0)</f>
        <v>#N/A</v>
      </c>
      <c r="BI966" s="47">
        <f>MATCH($BK966,NoteCommaRef!$H$4:$H$1000,0)</f>
        <v>11</v>
      </c>
      <c r="BJ966" s="47">
        <f>MATCH($BL966,NoteCommaRef!$H$4:$H$1000,0)</f>
        <v>11</v>
      </c>
      <c r="BK966" s="47">
        <f t="shared" si="359"/>
        <v>1</v>
      </c>
      <c r="BL966" s="47">
        <f t="shared" si="360"/>
        <v>1</v>
      </c>
      <c r="BM966" s="48">
        <f ca="1">IF(ISNA($BH966),1,OFFSET(NoteCommaRef!$E$3,$BH966,0))</f>
        <v>1</v>
      </c>
      <c r="BN966" s="48">
        <f t="shared" si="361"/>
        <v>1</v>
      </c>
      <c r="BO966" s="48">
        <f t="shared" si="362"/>
        <v>1</v>
      </c>
      <c r="BP966" s="48">
        <f t="shared" si="363"/>
        <v>1</v>
      </c>
      <c r="BQ966" s="48">
        <f ca="1">IF(ISNA($BI966),1,OFFSET(NoteCommaRef!$K$3,$BI966,0))</f>
        <v>1</v>
      </c>
      <c r="BR966" s="48">
        <f ca="1">IF(ISNA($BJ966),1,OFFSET(NoteCommaRef!$K$3,$BJ966,0))</f>
        <v>1</v>
      </c>
    </row>
    <row r="967" spans="3:70" x14ac:dyDescent="0.2">
      <c r="C967" s="1" t="str">
        <f t="shared" si="378"/>
        <v/>
      </c>
      <c r="D967" s="1" t="str">
        <f t="shared" si="379"/>
        <v/>
      </c>
      <c r="E967" s="1" t="str">
        <f t="shared" si="370"/>
        <v/>
      </c>
      <c r="F967" s="32" t="str">
        <f t="shared" si="371"/>
        <v/>
      </c>
      <c r="G967" s="1" t="str">
        <f t="shared" si="372"/>
        <v/>
      </c>
      <c r="H967" s="1" t="str">
        <f t="shared" si="373"/>
        <v/>
      </c>
      <c r="I967" s="1" t="str">
        <f t="shared" si="374"/>
        <v/>
      </c>
      <c r="J967" s="1" t="str">
        <f t="shared" si="375"/>
        <v/>
      </c>
      <c r="K967" s="1" t="str">
        <f t="shared" si="376"/>
        <v/>
      </c>
      <c r="L967" s="1" t="str">
        <f ca="1">IF(COUNTBLANK($AO967),IF(COUNTBLANK($D967),"",OFFSET(ChannelSetup!$E$6,0,$D967-1)),$AO967)</f>
        <v/>
      </c>
      <c r="M967" s="1" t="str">
        <f ca="1">IF(COUNTBLANK($AP967),IF(COUNTBLANK($D967),"",OFFSET(ChannelSetup!$E$7,0,$D967-1)),$AP967)</f>
        <v/>
      </c>
      <c r="N967" s="1" t="str">
        <f ca="1">IF(COUNTBLANK($D967),"",IF(COUNTBLANK($AI967),OFFSET(ChannelSetup!$E$4,0,$D967-1),$AI967))</f>
        <v/>
      </c>
      <c r="O967" s="1" t="str">
        <f t="shared" si="377"/>
        <v/>
      </c>
      <c r="Q967" s="32">
        <f t="shared" si="380"/>
        <v>6</v>
      </c>
      <c r="R967" s="32">
        <f t="shared" si="381"/>
        <v>4</v>
      </c>
      <c r="S967" s="32">
        <f t="shared" si="382"/>
        <v>4</v>
      </c>
      <c r="T967" s="32">
        <f t="shared" si="383"/>
        <v>2</v>
      </c>
      <c r="U967" s="32">
        <f t="shared" si="384"/>
        <v>2</v>
      </c>
      <c r="V967" s="32">
        <f t="shared" si="385"/>
        <v>2</v>
      </c>
      <c r="W967" s="32">
        <f t="shared" si="386"/>
        <v>2</v>
      </c>
      <c r="X967" s="32">
        <f t="shared" si="387"/>
        <v>2</v>
      </c>
      <c r="Y967" s="32">
        <f t="shared" si="388"/>
        <v>2</v>
      </c>
      <c r="Z967" s="32">
        <f t="shared" si="389"/>
        <v>2</v>
      </c>
      <c r="AA967" s="32">
        <f t="shared" si="390"/>
        <v>2</v>
      </c>
      <c r="AB967" s="32">
        <f t="shared" si="391"/>
        <v>2</v>
      </c>
      <c r="AD967" s="64"/>
      <c r="AE967" s="51"/>
      <c r="AF967" s="51"/>
      <c r="AG967" s="61"/>
      <c r="AH967" s="62"/>
      <c r="AI967" s="61"/>
      <c r="AJ967" s="62"/>
      <c r="AK967" s="61"/>
      <c r="AL967" s="62"/>
      <c r="AM967" s="60"/>
      <c r="AN967" s="60"/>
      <c r="AO967" s="60"/>
      <c r="AP967" s="60"/>
      <c r="AQ967" s="51"/>
      <c r="AT967" s="39" t="str">
        <f t="shared" si="351"/>
        <v/>
      </c>
      <c r="AU967" s="49" t="str">
        <f t="shared" si="357"/>
        <v/>
      </c>
      <c r="AV967" s="41">
        <f t="shared" ca="1" si="364"/>
        <v>256</v>
      </c>
      <c r="AW967" s="40">
        <f t="shared" ca="1" si="358"/>
        <v>1</v>
      </c>
      <c r="AX967" s="41">
        <f t="shared" ca="1" si="352"/>
        <v>0</v>
      </c>
      <c r="AY967" s="41">
        <f t="shared" ca="1" si="353"/>
        <v>0</v>
      </c>
      <c r="AZ967" s="42">
        <f t="shared" ca="1" si="354"/>
        <v>1</v>
      </c>
      <c r="BA967" s="47" t="str">
        <f t="shared" si="355"/>
        <v/>
      </c>
      <c r="BB967" s="47" t="e">
        <f t="shared" si="356"/>
        <v>#VALUE!</v>
      </c>
      <c r="BC967" s="47">
        <f t="shared" si="365"/>
        <v>0</v>
      </c>
      <c r="BD967" s="47">
        <f t="shared" si="366"/>
        <v>0</v>
      </c>
      <c r="BE967" s="47" t="e">
        <f t="shared" si="367"/>
        <v>#VALUE!</v>
      </c>
      <c r="BF967" s="47" t="e">
        <f t="shared" si="368"/>
        <v>#VALUE!</v>
      </c>
      <c r="BG967" s="47" t="e">
        <f t="shared" si="369"/>
        <v>#VALUE!</v>
      </c>
      <c r="BH967" s="47" t="e">
        <f>MATCH($BA967,NoteCommaRef!$B$4:$B$10,0)</f>
        <v>#N/A</v>
      </c>
      <c r="BI967" s="47">
        <f>MATCH($BK967,NoteCommaRef!$H$4:$H$1000,0)</f>
        <v>11</v>
      </c>
      <c r="BJ967" s="47">
        <f>MATCH($BL967,NoteCommaRef!$H$4:$H$1000,0)</f>
        <v>11</v>
      </c>
      <c r="BK967" s="47">
        <f t="shared" si="359"/>
        <v>1</v>
      </c>
      <c r="BL967" s="47">
        <f t="shared" si="360"/>
        <v>1</v>
      </c>
      <c r="BM967" s="48">
        <f ca="1">IF(ISNA($BH967),1,OFFSET(NoteCommaRef!$E$3,$BH967,0))</f>
        <v>1</v>
      </c>
      <c r="BN967" s="48">
        <f t="shared" si="361"/>
        <v>1</v>
      </c>
      <c r="BO967" s="48">
        <f t="shared" si="362"/>
        <v>1</v>
      </c>
      <c r="BP967" s="48">
        <f t="shared" si="363"/>
        <v>1</v>
      </c>
      <c r="BQ967" s="48">
        <f ca="1">IF(ISNA($BI967),1,OFFSET(NoteCommaRef!$K$3,$BI967,0))</f>
        <v>1</v>
      </c>
      <c r="BR967" s="48">
        <f ca="1">IF(ISNA($BJ967),1,OFFSET(NoteCommaRef!$K$3,$BJ967,0))</f>
        <v>1</v>
      </c>
    </row>
    <row r="968" spans="3:70" x14ac:dyDescent="0.2">
      <c r="C968" s="1" t="str">
        <f t="shared" si="378"/>
        <v/>
      </c>
      <c r="D968" s="1" t="str">
        <f t="shared" si="379"/>
        <v/>
      </c>
      <c r="E968" s="1" t="str">
        <f t="shared" si="370"/>
        <v/>
      </c>
      <c r="F968" s="32" t="str">
        <f t="shared" si="371"/>
        <v/>
      </c>
      <c r="G968" s="1" t="str">
        <f t="shared" si="372"/>
        <v/>
      </c>
      <c r="H968" s="1" t="str">
        <f t="shared" si="373"/>
        <v/>
      </c>
      <c r="I968" s="1" t="str">
        <f t="shared" si="374"/>
        <v/>
      </c>
      <c r="J968" s="1" t="str">
        <f t="shared" si="375"/>
        <v/>
      </c>
      <c r="K968" s="1" t="str">
        <f t="shared" si="376"/>
        <v/>
      </c>
      <c r="L968" s="1" t="str">
        <f ca="1">IF(COUNTBLANK($AO968),IF(COUNTBLANK($D968),"",OFFSET(ChannelSetup!$E$6,0,$D968-1)),$AO968)</f>
        <v/>
      </c>
      <c r="M968" s="1" t="str">
        <f ca="1">IF(COUNTBLANK($AP968),IF(COUNTBLANK($D968),"",OFFSET(ChannelSetup!$E$7,0,$D968-1)),$AP968)</f>
        <v/>
      </c>
      <c r="N968" s="1" t="str">
        <f ca="1">IF(COUNTBLANK($D968),"",IF(COUNTBLANK($AI968),OFFSET(ChannelSetup!$E$4,0,$D968-1),$AI968))</f>
        <v/>
      </c>
      <c r="O968" s="1" t="str">
        <f t="shared" si="377"/>
        <v/>
      </c>
      <c r="Q968" s="32">
        <f t="shared" si="380"/>
        <v>6</v>
      </c>
      <c r="R968" s="32">
        <f t="shared" si="381"/>
        <v>4</v>
      </c>
      <c r="S968" s="32">
        <f t="shared" si="382"/>
        <v>4</v>
      </c>
      <c r="T968" s="32">
        <f t="shared" si="383"/>
        <v>2</v>
      </c>
      <c r="U968" s="32">
        <f t="shared" si="384"/>
        <v>2</v>
      </c>
      <c r="V968" s="32">
        <f t="shared" si="385"/>
        <v>2</v>
      </c>
      <c r="W968" s="32">
        <f t="shared" si="386"/>
        <v>2</v>
      </c>
      <c r="X968" s="32">
        <f t="shared" si="387"/>
        <v>2</v>
      </c>
      <c r="Y968" s="32">
        <f t="shared" si="388"/>
        <v>2</v>
      </c>
      <c r="Z968" s="32">
        <f t="shared" si="389"/>
        <v>2</v>
      </c>
      <c r="AA968" s="32">
        <f t="shared" si="390"/>
        <v>2</v>
      </c>
      <c r="AB968" s="32">
        <f t="shared" si="391"/>
        <v>2</v>
      </c>
      <c r="AD968" s="64"/>
      <c r="AE968" s="51"/>
      <c r="AF968" s="51"/>
      <c r="AG968" s="61"/>
      <c r="AH968" s="62"/>
      <c r="AI968" s="61"/>
      <c r="AJ968" s="62"/>
      <c r="AK968" s="61"/>
      <c r="AL968" s="62"/>
      <c r="AM968" s="60"/>
      <c r="AN968" s="60"/>
      <c r="AO968" s="60"/>
      <c r="AP968" s="60"/>
      <c r="AQ968" s="51"/>
      <c r="AR968" s="88">
        <f t="shared" ref="AR968" si="392">R967</f>
        <v>4</v>
      </c>
      <c r="AT968" s="39" t="str">
        <f t="shared" si="351"/>
        <v/>
      </c>
      <c r="AU968" s="49" t="str">
        <f t="shared" si="357"/>
        <v/>
      </c>
      <c r="AV968" s="41">
        <f t="shared" ca="1" si="364"/>
        <v>256</v>
      </c>
      <c r="AW968" s="40">
        <f t="shared" ca="1" si="358"/>
        <v>1</v>
      </c>
      <c r="AX968" s="41">
        <f t="shared" ca="1" si="352"/>
        <v>0</v>
      </c>
      <c r="AY968" s="41">
        <f t="shared" ca="1" si="353"/>
        <v>0</v>
      </c>
      <c r="AZ968" s="42">
        <f t="shared" ca="1" si="354"/>
        <v>1</v>
      </c>
      <c r="BA968" s="47" t="str">
        <f t="shared" si="355"/>
        <v/>
      </c>
      <c r="BB968" s="47" t="e">
        <f t="shared" si="356"/>
        <v>#VALUE!</v>
      </c>
      <c r="BC968" s="47">
        <f t="shared" si="365"/>
        <v>0</v>
      </c>
      <c r="BD968" s="47">
        <f t="shared" si="366"/>
        <v>0</v>
      </c>
      <c r="BE968" s="47" t="e">
        <f t="shared" si="367"/>
        <v>#VALUE!</v>
      </c>
      <c r="BF968" s="47" t="e">
        <f t="shared" si="368"/>
        <v>#VALUE!</v>
      </c>
      <c r="BG968" s="47" t="e">
        <f t="shared" si="369"/>
        <v>#VALUE!</v>
      </c>
      <c r="BH968" s="47" t="e">
        <f>MATCH($BA968,NoteCommaRef!$B$4:$B$10,0)</f>
        <v>#N/A</v>
      </c>
      <c r="BI968" s="47">
        <f>MATCH($BK968,NoteCommaRef!$H$4:$H$1000,0)</f>
        <v>11</v>
      </c>
      <c r="BJ968" s="47">
        <f>MATCH($BL968,NoteCommaRef!$H$4:$H$1000,0)</f>
        <v>11</v>
      </c>
      <c r="BK968" s="47">
        <f t="shared" si="359"/>
        <v>1</v>
      </c>
      <c r="BL968" s="47">
        <f t="shared" si="360"/>
        <v>1</v>
      </c>
      <c r="BM968" s="48">
        <f ca="1">IF(ISNA($BH968),1,OFFSET(NoteCommaRef!$E$3,$BH968,0))</f>
        <v>1</v>
      </c>
      <c r="BN968" s="48">
        <f t="shared" si="361"/>
        <v>1</v>
      </c>
      <c r="BO968" s="48">
        <f t="shared" si="362"/>
        <v>1</v>
      </c>
      <c r="BP968" s="48">
        <f t="shared" si="363"/>
        <v>1</v>
      </c>
      <c r="BQ968" s="48">
        <f ca="1">IF(ISNA($BI968),1,OFFSET(NoteCommaRef!$K$3,$BI968,0))</f>
        <v>1</v>
      </c>
      <c r="BR968" s="48">
        <f ca="1">IF(ISNA($BJ968),1,OFFSET(NoteCommaRef!$K$3,$BJ968,0))</f>
        <v>1</v>
      </c>
    </row>
    <row r="969" spans="3:70" x14ac:dyDescent="0.2">
      <c r="C969" s="1" t="str">
        <f t="shared" si="378"/>
        <v/>
      </c>
      <c r="D969" s="1" t="str">
        <f t="shared" si="379"/>
        <v/>
      </c>
      <c r="E969" s="1" t="str">
        <f t="shared" si="370"/>
        <v/>
      </c>
      <c r="F969" s="32" t="str">
        <f t="shared" si="371"/>
        <v/>
      </c>
      <c r="G969" s="1" t="str">
        <f t="shared" si="372"/>
        <v/>
      </c>
      <c r="H969" s="1" t="str">
        <f t="shared" si="373"/>
        <v/>
      </c>
      <c r="I969" s="1" t="str">
        <f t="shared" si="374"/>
        <v/>
      </c>
      <c r="J969" s="1" t="str">
        <f t="shared" si="375"/>
        <v/>
      </c>
      <c r="K969" s="1" t="str">
        <f t="shared" si="376"/>
        <v/>
      </c>
      <c r="L969" s="1" t="str">
        <f ca="1">IF(COUNTBLANK($AO969),IF(COUNTBLANK($D969),"",OFFSET(ChannelSetup!$E$6,0,$D969-1)),$AO969)</f>
        <v/>
      </c>
      <c r="M969" s="1" t="str">
        <f ca="1">IF(COUNTBLANK($AP969),IF(COUNTBLANK($D969),"",OFFSET(ChannelSetup!$E$7,0,$D969-1)),$AP969)</f>
        <v/>
      </c>
      <c r="N969" s="1" t="str">
        <f ca="1">IF(COUNTBLANK($D969),"",IF(COUNTBLANK($AI969),OFFSET(ChannelSetup!$E$4,0,$D969-1),$AI969))</f>
        <v/>
      </c>
      <c r="O969" s="1" t="str">
        <f t="shared" si="377"/>
        <v/>
      </c>
      <c r="Q969" s="32">
        <f t="shared" si="380"/>
        <v>6</v>
      </c>
      <c r="R969" s="32">
        <f t="shared" si="381"/>
        <v>4</v>
      </c>
      <c r="S969" s="32">
        <f t="shared" si="382"/>
        <v>4</v>
      </c>
      <c r="T969" s="32">
        <f t="shared" si="383"/>
        <v>2</v>
      </c>
      <c r="U969" s="32">
        <f t="shared" si="384"/>
        <v>2</v>
      </c>
      <c r="V969" s="32">
        <f t="shared" si="385"/>
        <v>2</v>
      </c>
      <c r="W969" s="32">
        <f t="shared" si="386"/>
        <v>2</v>
      </c>
      <c r="X969" s="32">
        <f t="shared" si="387"/>
        <v>2</v>
      </c>
      <c r="Y969" s="32">
        <f t="shared" si="388"/>
        <v>2</v>
      </c>
      <c r="Z969" s="32">
        <f t="shared" si="389"/>
        <v>2</v>
      </c>
      <c r="AA969" s="32">
        <f t="shared" si="390"/>
        <v>2</v>
      </c>
      <c r="AB969" s="32">
        <f t="shared" si="391"/>
        <v>2</v>
      </c>
      <c r="AD969" s="64"/>
      <c r="AE969" s="51"/>
      <c r="AF969" s="51"/>
      <c r="AG969" s="61"/>
      <c r="AH969" s="62"/>
      <c r="AI969" s="61"/>
      <c r="AJ969" s="62"/>
      <c r="AK969" s="61"/>
      <c r="AL969" s="62"/>
      <c r="AM969" s="60"/>
      <c r="AN969" s="60"/>
      <c r="AO969" s="60"/>
      <c r="AP969" s="60"/>
      <c r="AQ969" s="51"/>
      <c r="AR969" s="88">
        <f t="shared" ref="AR969" si="393">S967</f>
        <v>4</v>
      </c>
      <c r="AT969" s="39" t="str">
        <f t="shared" si="351"/>
        <v/>
      </c>
      <c r="AU969" s="49" t="str">
        <f t="shared" si="357"/>
        <v/>
      </c>
      <c r="AV969" s="41">
        <f t="shared" ca="1" si="364"/>
        <v>256</v>
      </c>
      <c r="AW969" s="40">
        <f t="shared" ca="1" si="358"/>
        <v>1</v>
      </c>
      <c r="AX969" s="41">
        <f t="shared" ca="1" si="352"/>
        <v>0</v>
      </c>
      <c r="AY969" s="41">
        <f t="shared" ca="1" si="353"/>
        <v>0</v>
      </c>
      <c r="AZ969" s="42">
        <f t="shared" ca="1" si="354"/>
        <v>1</v>
      </c>
      <c r="BA969" s="47" t="str">
        <f t="shared" si="355"/>
        <v/>
      </c>
      <c r="BB969" s="47" t="e">
        <f t="shared" si="356"/>
        <v>#VALUE!</v>
      </c>
      <c r="BC969" s="47">
        <f t="shared" si="365"/>
        <v>0</v>
      </c>
      <c r="BD969" s="47">
        <f t="shared" si="366"/>
        <v>0</v>
      </c>
      <c r="BE969" s="47" t="e">
        <f t="shared" si="367"/>
        <v>#VALUE!</v>
      </c>
      <c r="BF969" s="47" t="e">
        <f t="shared" si="368"/>
        <v>#VALUE!</v>
      </c>
      <c r="BG969" s="47" t="e">
        <f t="shared" si="369"/>
        <v>#VALUE!</v>
      </c>
      <c r="BH969" s="47" t="e">
        <f>MATCH($BA969,NoteCommaRef!$B$4:$B$10,0)</f>
        <v>#N/A</v>
      </c>
      <c r="BI969" s="47">
        <f>MATCH($BK969,NoteCommaRef!$H$4:$H$1000,0)</f>
        <v>11</v>
      </c>
      <c r="BJ969" s="47">
        <f>MATCH($BL969,NoteCommaRef!$H$4:$H$1000,0)</f>
        <v>11</v>
      </c>
      <c r="BK969" s="47">
        <f t="shared" si="359"/>
        <v>1</v>
      </c>
      <c r="BL969" s="47">
        <f t="shared" si="360"/>
        <v>1</v>
      </c>
      <c r="BM969" s="48">
        <f ca="1">IF(ISNA($BH969),1,OFFSET(NoteCommaRef!$E$3,$BH969,0))</f>
        <v>1</v>
      </c>
      <c r="BN969" s="48">
        <f t="shared" si="361"/>
        <v>1</v>
      </c>
      <c r="BO969" s="48">
        <f t="shared" si="362"/>
        <v>1</v>
      </c>
      <c r="BP969" s="48">
        <f t="shared" si="363"/>
        <v>1</v>
      </c>
      <c r="BQ969" s="48">
        <f ca="1">IF(ISNA($BI969),1,OFFSET(NoteCommaRef!$K$3,$BI969,0))</f>
        <v>1</v>
      </c>
      <c r="BR969" s="48">
        <f ca="1">IF(ISNA($BJ969),1,OFFSET(NoteCommaRef!$K$3,$BJ969,0))</f>
        <v>1</v>
      </c>
    </row>
    <row r="970" spans="3:70" x14ac:dyDescent="0.2">
      <c r="C970" s="1" t="str">
        <f t="shared" si="378"/>
        <v/>
      </c>
      <c r="D970" s="1" t="str">
        <f t="shared" si="379"/>
        <v/>
      </c>
      <c r="E970" s="1" t="str">
        <f t="shared" si="370"/>
        <v/>
      </c>
      <c r="F970" s="32" t="str">
        <f t="shared" si="371"/>
        <v/>
      </c>
      <c r="G970" s="1" t="str">
        <f t="shared" si="372"/>
        <v/>
      </c>
      <c r="H970" s="1" t="str">
        <f t="shared" si="373"/>
        <v/>
      </c>
      <c r="I970" s="1" t="str">
        <f t="shared" si="374"/>
        <v/>
      </c>
      <c r="J970" s="1" t="str">
        <f t="shared" si="375"/>
        <v/>
      </c>
      <c r="K970" s="1" t="str">
        <f t="shared" si="376"/>
        <v/>
      </c>
      <c r="L970" s="1" t="str">
        <f ca="1">IF(COUNTBLANK($AO970),IF(COUNTBLANK($D970),"",OFFSET(ChannelSetup!$E$6,0,$D970-1)),$AO970)</f>
        <v/>
      </c>
      <c r="M970" s="1" t="str">
        <f ca="1">IF(COUNTBLANK($AP970),IF(COUNTBLANK($D970),"",OFFSET(ChannelSetup!$E$7,0,$D970-1)),$AP970)</f>
        <v/>
      </c>
      <c r="N970" s="1" t="str">
        <f ca="1">IF(COUNTBLANK($D970),"",IF(COUNTBLANK($AI970),OFFSET(ChannelSetup!$E$4,0,$D970-1),$AI970))</f>
        <v/>
      </c>
      <c r="O970" s="1" t="str">
        <f t="shared" si="377"/>
        <v/>
      </c>
      <c r="Q970" s="32">
        <f t="shared" si="380"/>
        <v>6</v>
      </c>
      <c r="R970" s="32">
        <f t="shared" si="381"/>
        <v>4</v>
      </c>
      <c r="S970" s="32">
        <f t="shared" si="382"/>
        <v>4</v>
      </c>
      <c r="T970" s="32">
        <f t="shared" si="383"/>
        <v>2</v>
      </c>
      <c r="U970" s="32">
        <f t="shared" si="384"/>
        <v>2</v>
      </c>
      <c r="V970" s="32">
        <f t="shared" si="385"/>
        <v>2</v>
      </c>
      <c r="W970" s="32">
        <f t="shared" si="386"/>
        <v>2</v>
      </c>
      <c r="X970" s="32">
        <f t="shared" si="387"/>
        <v>2</v>
      </c>
      <c r="Y970" s="32">
        <f t="shared" si="388"/>
        <v>2</v>
      </c>
      <c r="Z970" s="32">
        <f t="shared" si="389"/>
        <v>2</v>
      </c>
      <c r="AA970" s="32">
        <f t="shared" si="390"/>
        <v>2</v>
      </c>
      <c r="AB970" s="32">
        <f t="shared" si="391"/>
        <v>2</v>
      </c>
      <c r="AD970" s="64"/>
      <c r="AE970" s="51"/>
      <c r="AF970" s="51"/>
      <c r="AG970" s="61"/>
      <c r="AH970" s="62"/>
      <c r="AI970" s="61"/>
      <c r="AJ970" s="62"/>
      <c r="AK970" s="61"/>
      <c r="AL970" s="62"/>
      <c r="AM970" s="60"/>
      <c r="AN970" s="60"/>
      <c r="AO970" s="60"/>
      <c r="AP970" s="60"/>
      <c r="AQ970" s="51"/>
      <c r="AT970" s="39" t="str">
        <f t="shared" si="351"/>
        <v/>
      </c>
      <c r="AU970" s="49" t="str">
        <f t="shared" si="357"/>
        <v/>
      </c>
      <c r="AV970" s="41">
        <f t="shared" ca="1" si="364"/>
        <v>256</v>
      </c>
      <c r="AW970" s="40">
        <f t="shared" ca="1" si="358"/>
        <v>1</v>
      </c>
      <c r="AX970" s="41">
        <f t="shared" ca="1" si="352"/>
        <v>0</v>
      </c>
      <c r="AY970" s="41">
        <f t="shared" ca="1" si="353"/>
        <v>0</v>
      </c>
      <c r="AZ970" s="42">
        <f t="shared" ca="1" si="354"/>
        <v>1</v>
      </c>
      <c r="BA970" s="47" t="str">
        <f t="shared" si="355"/>
        <v/>
      </c>
      <c r="BB970" s="47" t="e">
        <f t="shared" si="356"/>
        <v>#VALUE!</v>
      </c>
      <c r="BC970" s="47">
        <f t="shared" si="365"/>
        <v>0</v>
      </c>
      <c r="BD970" s="47">
        <f t="shared" si="366"/>
        <v>0</v>
      </c>
      <c r="BE970" s="47" t="e">
        <f t="shared" si="367"/>
        <v>#VALUE!</v>
      </c>
      <c r="BF970" s="47" t="e">
        <f t="shared" si="368"/>
        <v>#VALUE!</v>
      </c>
      <c r="BG970" s="47" t="e">
        <f t="shared" si="369"/>
        <v>#VALUE!</v>
      </c>
      <c r="BH970" s="47" t="e">
        <f>MATCH($BA970,NoteCommaRef!$B$4:$B$10,0)</f>
        <v>#N/A</v>
      </c>
      <c r="BI970" s="47">
        <f>MATCH($BK970,NoteCommaRef!$H$4:$H$1000,0)</f>
        <v>11</v>
      </c>
      <c r="BJ970" s="47">
        <f>MATCH($BL970,NoteCommaRef!$H$4:$H$1000,0)</f>
        <v>11</v>
      </c>
      <c r="BK970" s="47">
        <f t="shared" si="359"/>
        <v>1</v>
      </c>
      <c r="BL970" s="47">
        <f t="shared" si="360"/>
        <v>1</v>
      </c>
      <c r="BM970" s="48">
        <f ca="1">IF(ISNA($BH970),1,OFFSET(NoteCommaRef!$E$3,$BH970,0))</f>
        <v>1</v>
      </c>
      <c r="BN970" s="48">
        <f t="shared" si="361"/>
        <v>1</v>
      </c>
      <c r="BO970" s="48">
        <f t="shared" si="362"/>
        <v>1</v>
      </c>
      <c r="BP970" s="48">
        <f t="shared" si="363"/>
        <v>1</v>
      </c>
      <c r="BQ970" s="48">
        <f ca="1">IF(ISNA($BI970),1,OFFSET(NoteCommaRef!$K$3,$BI970,0))</f>
        <v>1</v>
      </c>
      <c r="BR970" s="48">
        <f ca="1">IF(ISNA($BJ970),1,OFFSET(NoteCommaRef!$K$3,$BJ970,0))</f>
        <v>1</v>
      </c>
    </row>
    <row r="971" spans="3:70" x14ac:dyDescent="0.2">
      <c r="C971" s="1" t="str">
        <f t="shared" si="378"/>
        <v/>
      </c>
      <c r="D971" s="1" t="str">
        <f t="shared" si="379"/>
        <v/>
      </c>
      <c r="E971" s="1" t="str">
        <f t="shared" si="370"/>
        <v/>
      </c>
      <c r="F971" s="32" t="str">
        <f t="shared" si="371"/>
        <v/>
      </c>
      <c r="G971" s="1" t="str">
        <f t="shared" si="372"/>
        <v/>
      </c>
      <c r="H971" s="1" t="str">
        <f t="shared" si="373"/>
        <v/>
      </c>
      <c r="I971" s="1" t="str">
        <f t="shared" si="374"/>
        <v/>
      </c>
      <c r="J971" s="1" t="str">
        <f t="shared" si="375"/>
        <v/>
      </c>
      <c r="K971" s="1" t="str">
        <f t="shared" si="376"/>
        <v/>
      </c>
      <c r="L971" s="1" t="str">
        <f ca="1">IF(COUNTBLANK($AO971),IF(COUNTBLANK($D971),"",OFFSET(ChannelSetup!$E$6,0,$D971-1)),$AO971)</f>
        <v/>
      </c>
      <c r="M971" s="1" t="str">
        <f ca="1">IF(COUNTBLANK($AP971),IF(COUNTBLANK($D971),"",OFFSET(ChannelSetup!$E$7,0,$D971-1)),$AP971)</f>
        <v/>
      </c>
      <c r="N971" s="1" t="str">
        <f ca="1">IF(COUNTBLANK($D971),"",IF(COUNTBLANK($AI971),OFFSET(ChannelSetup!$E$4,0,$D971-1),$AI971))</f>
        <v/>
      </c>
      <c r="O971" s="1" t="str">
        <f t="shared" si="377"/>
        <v/>
      </c>
      <c r="Q971" s="32">
        <f t="shared" si="380"/>
        <v>6</v>
      </c>
      <c r="R971" s="32">
        <f t="shared" si="381"/>
        <v>4</v>
      </c>
      <c r="S971" s="32">
        <f t="shared" si="382"/>
        <v>4</v>
      </c>
      <c r="T971" s="32">
        <f t="shared" si="383"/>
        <v>2</v>
      </c>
      <c r="U971" s="32">
        <f t="shared" si="384"/>
        <v>2</v>
      </c>
      <c r="V971" s="32">
        <f t="shared" si="385"/>
        <v>2</v>
      </c>
      <c r="W971" s="32">
        <f t="shared" si="386"/>
        <v>2</v>
      </c>
      <c r="X971" s="32">
        <f t="shared" si="387"/>
        <v>2</v>
      </c>
      <c r="Y971" s="32">
        <f t="shared" si="388"/>
        <v>2</v>
      </c>
      <c r="Z971" s="32">
        <f t="shared" si="389"/>
        <v>2</v>
      </c>
      <c r="AA971" s="32">
        <f t="shared" si="390"/>
        <v>2</v>
      </c>
      <c r="AB971" s="32">
        <f t="shared" si="391"/>
        <v>2</v>
      </c>
      <c r="AD971" s="64"/>
      <c r="AE971" s="51"/>
      <c r="AF971" s="51"/>
      <c r="AG971" s="61"/>
      <c r="AH971" s="62"/>
      <c r="AI971" s="61"/>
      <c r="AJ971" s="62"/>
      <c r="AK971" s="61"/>
      <c r="AL971" s="62"/>
      <c r="AM971" s="60"/>
      <c r="AN971" s="60"/>
      <c r="AO971" s="60"/>
      <c r="AP971" s="60"/>
      <c r="AQ971" s="51"/>
      <c r="AR971" s="95" t="str">
        <f t="shared" ref="AR971" si="394">IF(COUNTBLANK(AG971),"",IF(AG971="x","",60*AV971/AV$605))</f>
        <v/>
      </c>
      <c r="AT971" s="39" t="str">
        <f t="shared" si="351"/>
        <v/>
      </c>
      <c r="AU971" s="49" t="str">
        <f t="shared" si="357"/>
        <v/>
      </c>
      <c r="AV971" s="41">
        <f t="shared" ca="1" si="364"/>
        <v>256</v>
      </c>
      <c r="AW971" s="40">
        <f t="shared" ca="1" si="358"/>
        <v>1</v>
      </c>
      <c r="AX971" s="41">
        <f t="shared" ca="1" si="352"/>
        <v>0</v>
      </c>
      <c r="AY971" s="41">
        <f t="shared" ca="1" si="353"/>
        <v>0</v>
      </c>
      <c r="AZ971" s="42">
        <f t="shared" ca="1" si="354"/>
        <v>1</v>
      </c>
      <c r="BA971" s="47" t="str">
        <f t="shared" si="355"/>
        <v/>
      </c>
      <c r="BB971" s="47" t="e">
        <f t="shared" si="356"/>
        <v>#VALUE!</v>
      </c>
      <c r="BC971" s="47">
        <f t="shared" si="365"/>
        <v>0</v>
      </c>
      <c r="BD971" s="47">
        <f t="shared" si="366"/>
        <v>0</v>
      </c>
      <c r="BE971" s="47" t="e">
        <f t="shared" si="367"/>
        <v>#VALUE!</v>
      </c>
      <c r="BF971" s="47" t="e">
        <f t="shared" si="368"/>
        <v>#VALUE!</v>
      </c>
      <c r="BG971" s="47" t="e">
        <f t="shared" si="369"/>
        <v>#VALUE!</v>
      </c>
      <c r="BH971" s="47" t="e">
        <f>MATCH($BA971,NoteCommaRef!$B$4:$B$10,0)</f>
        <v>#N/A</v>
      </c>
      <c r="BI971" s="47">
        <f>MATCH($BK971,NoteCommaRef!$H$4:$H$1000,0)</f>
        <v>11</v>
      </c>
      <c r="BJ971" s="47">
        <f>MATCH($BL971,NoteCommaRef!$H$4:$H$1000,0)</f>
        <v>11</v>
      </c>
      <c r="BK971" s="47">
        <f t="shared" si="359"/>
        <v>1</v>
      </c>
      <c r="BL971" s="47">
        <f t="shared" si="360"/>
        <v>1</v>
      </c>
      <c r="BM971" s="48">
        <f ca="1">IF(ISNA($BH971),1,OFFSET(NoteCommaRef!$E$3,$BH971,0))</f>
        <v>1</v>
      </c>
      <c r="BN971" s="48">
        <f t="shared" si="361"/>
        <v>1</v>
      </c>
      <c r="BO971" s="48">
        <f t="shared" si="362"/>
        <v>1</v>
      </c>
      <c r="BP971" s="48">
        <f t="shared" si="363"/>
        <v>1</v>
      </c>
      <c r="BQ971" s="48">
        <f ca="1">IF(ISNA($BI971),1,OFFSET(NoteCommaRef!$K$3,$BI971,0))</f>
        <v>1</v>
      </c>
      <c r="BR971" s="48">
        <f ca="1">IF(ISNA($BJ971),1,OFFSET(NoteCommaRef!$K$3,$BJ971,0))</f>
        <v>1</v>
      </c>
    </row>
    <row r="972" spans="3:70" x14ac:dyDescent="0.2">
      <c r="C972" s="1" t="str">
        <f t="shared" si="378"/>
        <v/>
      </c>
      <c r="D972" s="1" t="str">
        <f t="shared" si="379"/>
        <v/>
      </c>
      <c r="E972" s="1" t="str">
        <f t="shared" si="370"/>
        <v/>
      </c>
      <c r="F972" s="32" t="str">
        <f t="shared" si="371"/>
        <v/>
      </c>
      <c r="G972" s="1" t="str">
        <f t="shared" si="372"/>
        <v/>
      </c>
      <c r="H972" s="1" t="str">
        <f t="shared" si="373"/>
        <v/>
      </c>
      <c r="I972" s="1" t="str">
        <f t="shared" si="374"/>
        <v/>
      </c>
      <c r="J972" s="1" t="str">
        <f t="shared" si="375"/>
        <v/>
      </c>
      <c r="K972" s="1" t="str">
        <f t="shared" si="376"/>
        <v/>
      </c>
      <c r="L972" s="1" t="str">
        <f ca="1">IF(COUNTBLANK($AO972),IF(COUNTBLANK($D972),"",OFFSET(ChannelSetup!$E$6,0,$D972-1)),$AO972)</f>
        <v/>
      </c>
      <c r="M972" s="1" t="str">
        <f ca="1">IF(COUNTBLANK($AP972),IF(COUNTBLANK($D972),"",OFFSET(ChannelSetup!$E$7,0,$D972-1)),$AP972)</f>
        <v/>
      </c>
      <c r="N972" s="1" t="str">
        <f ca="1">IF(COUNTBLANK($D972),"",IF(COUNTBLANK($AI972),OFFSET(ChannelSetup!$E$4,0,$D972-1),$AI972))</f>
        <v/>
      </c>
      <c r="O972" s="1" t="str">
        <f t="shared" si="377"/>
        <v/>
      </c>
      <c r="Q972" s="32">
        <f t="shared" si="380"/>
        <v>6</v>
      </c>
      <c r="R972" s="32">
        <f t="shared" si="381"/>
        <v>4</v>
      </c>
      <c r="S972" s="32">
        <f t="shared" si="382"/>
        <v>4</v>
      </c>
      <c r="T972" s="32">
        <f t="shared" si="383"/>
        <v>2</v>
      </c>
      <c r="U972" s="32">
        <f t="shared" si="384"/>
        <v>2</v>
      </c>
      <c r="V972" s="32">
        <f t="shared" si="385"/>
        <v>2</v>
      </c>
      <c r="W972" s="32">
        <f t="shared" si="386"/>
        <v>2</v>
      </c>
      <c r="X972" s="32">
        <f t="shared" si="387"/>
        <v>2</v>
      </c>
      <c r="Y972" s="32">
        <f t="shared" si="388"/>
        <v>2</v>
      </c>
      <c r="Z972" s="32">
        <f t="shared" si="389"/>
        <v>2</v>
      </c>
      <c r="AA972" s="32">
        <f t="shared" si="390"/>
        <v>2</v>
      </c>
      <c r="AB972" s="32">
        <f t="shared" si="391"/>
        <v>2</v>
      </c>
      <c r="AD972" s="64"/>
      <c r="AE972" s="51"/>
      <c r="AF972" s="51"/>
      <c r="AG972" s="61"/>
      <c r="AH972" s="62"/>
      <c r="AI972" s="61"/>
      <c r="AJ972" s="62"/>
      <c r="AK972" s="61"/>
      <c r="AL972" s="62"/>
      <c r="AM972" s="60"/>
      <c r="AN972" s="60"/>
      <c r="AO972" s="60"/>
      <c r="AP972" s="60"/>
      <c r="AQ972" s="51"/>
      <c r="AT972" s="39" t="str">
        <f t="shared" si="351"/>
        <v/>
      </c>
      <c r="AU972" s="49" t="str">
        <f t="shared" si="357"/>
        <v/>
      </c>
      <c r="AV972" s="41">
        <f t="shared" ca="1" si="364"/>
        <v>256</v>
      </c>
      <c r="AW972" s="40">
        <f t="shared" ca="1" si="358"/>
        <v>1</v>
      </c>
      <c r="AX972" s="41">
        <f t="shared" ca="1" si="352"/>
        <v>0</v>
      </c>
      <c r="AY972" s="41">
        <f t="shared" ca="1" si="353"/>
        <v>0</v>
      </c>
      <c r="AZ972" s="42">
        <f t="shared" ca="1" si="354"/>
        <v>1</v>
      </c>
      <c r="BA972" s="47" t="str">
        <f t="shared" si="355"/>
        <v/>
      </c>
      <c r="BB972" s="47" t="e">
        <f t="shared" si="356"/>
        <v>#VALUE!</v>
      </c>
      <c r="BC972" s="47">
        <f t="shared" si="365"/>
        <v>0</v>
      </c>
      <c r="BD972" s="47">
        <f t="shared" si="366"/>
        <v>0</v>
      </c>
      <c r="BE972" s="47" t="e">
        <f t="shared" si="367"/>
        <v>#VALUE!</v>
      </c>
      <c r="BF972" s="47" t="e">
        <f t="shared" si="368"/>
        <v>#VALUE!</v>
      </c>
      <c r="BG972" s="47" t="e">
        <f t="shared" si="369"/>
        <v>#VALUE!</v>
      </c>
      <c r="BH972" s="47" t="e">
        <f>MATCH($BA972,NoteCommaRef!$B$4:$B$10,0)</f>
        <v>#N/A</v>
      </c>
      <c r="BI972" s="47">
        <f>MATCH($BK972,NoteCommaRef!$H$4:$H$1000,0)</f>
        <v>11</v>
      </c>
      <c r="BJ972" s="47">
        <f>MATCH($BL972,NoteCommaRef!$H$4:$H$1000,0)</f>
        <v>11</v>
      </c>
      <c r="BK972" s="47">
        <f t="shared" si="359"/>
        <v>1</v>
      </c>
      <c r="BL972" s="47">
        <f t="shared" si="360"/>
        <v>1</v>
      </c>
      <c r="BM972" s="48">
        <f ca="1">IF(ISNA($BH972),1,OFFSET(NoteCommaRef!$E$3,$BH972,0))</f>
        <v>1</v>
      </c>
      <c r="BN972" s="48">
        <f t="shared" si="361"/>
        <v>1</v>
      </c>
      <c r="BO972" s="48">
        <f t="shared" si="362"/>
        <v>1</v>
      </c>
      <c r="BP972" s="48">
        <f t="shared" si="363"/>
        <v>1</v>
      </c>
      <c r="BQ972" s="48">
        <f ca="1">IF(ISNA($BI972),1,OFFSET(NoteCommaRef!$K$3,$BI972,0))</f>
        <v>1</v>
      </c>
      <c r="BR972" s="48">
        <f ca="1">IF(ISNA($BJ972),1,OFFSET(NoteCommaRef!$K$3,$BJ972,0))</f>
        <v>1</v>
      </c>
    </row>
    <row r="973" spans="3:70" x14ac:dyDescent="0.2">
      <c r="C973" s="1" t="str">
        <f t="shared" si="378"/>
        <v/>
      </c>
      <c r="D973" s="1" t="str">
        <f t="shared" si="379"/>
        <v/>
      </c>
      <c r="E973" s="1" t="str">
        <f t="shared" si="370"/>
        <v/>
      </c>
      <c r="F973" s="32" t="str">
        <f t="shared" si="371"/>
        <v/>
      </c>
      <c r="G973" s="1" t="str">
        <f t="shared" si="372"/>
        <v/>
      </c>
      <c r="H973" s="1" t="str">
        <f t="shared" si="373"/>
        <v/>
      </c>
      <c r="I973" s="1" t="str">
        <f t="shared" si="374"/>
        <v/>
      </c>
      <c r="J973" s="1" t="str">
        <f t="shared" si="375"/>
        <v/>
      </c>
      <c r="K973" s="1" t="str">
        <f t="shared" si="376"/>
        <v/>
      </c>
      <c r="L973" s="1" t="str">
        <f ca="1">IF(COUNTBLANK($AO973),IF(COUNTBLANK($D973),"",OFFSET(ChannelSetup!$E$6,0,$D973-1)),$AO973)</f>
        <v/>
      </c>
      <c r="M973" s="1" t="str">
        <f ca="1">IF(COUNTBLANK($AP973),IF(COUNTBLANK($D973),"",OFFSET(ChannelSetup!$E$7,0,$D973-1)),$AP973)</f>
        <v/>
      </c>
      <c r="N973" s="1" t="str">
        <f ca="1">IF(COUNTBLANK($D973),"",IF(COUNTBLANK($AI973),OFFSET(ChannelSetup!$E$4,0,$D973-1),$AI973))</f>
        <v/>
      </c>
      <c r="O973" s="1" t="str">
        <f t="shared" si="377"/>
        <v/>
      </c>
      <c r="Q973" s="32">
        <f t="shared" si="380"/>
        <v>6</v>
      </c>
      <c r="R973" s="32">
        <f t="shared" si="381"/>
        <v>4</v>
      </c>
      <c r="S973" s="32">
        <f t="shared" si="382"/>
        <v>4</v>
      </c>
      <c r="T973" s="32">
        <f t="shared" si="383"/>
        <v>2</v>
      </c>
      <c r="U973" s="32">
        <f t="shared" si="384"/>
        <v>2</v>
      </c>
      <c r="V973" s="32">
        <f t="shared" si="385"/>
        <v>2</v>
      </c>
      <c r="W973" s="32">
        <f t="shared" si="386"/>
        <v>2</v>
      </c>
      <c r="X973" s="32">
        <f t="shared" si="387"/>
        <v>2</v>
      </c>
      <c r="Y973" s="32">
        <f t="shared" si="388"/>
        <v>2</v>
      </c>
      <c r="Z973" s="32">
        <f t="shared" si="389"/>
        <v>2</v>
      </c>
      <c r="AA973" s="32">
        <f t="shared" si="390"/>
        <v>2</v>
      </c>
      <c r="AB973" s="32">
        <f t="shared" si="391"/>
        <v>2</v>
      </c>
      <c r="AD973" s="64"/>
      <c r="AE973" s="51"/>
      <c r="AF973" s="51"/>
      <c r="AG973" s="61"/>
      <c r="AH973" s="62"/>
      <c r="AI973" s="61"/>
      <c r="AJ973" s="62"/>
      <c r="AK973" s="61"/>
      <c r="AL973" s="62"/>
      <c r="AM973" s="60"/>
      <c r="AN973" s="60"/>
      <c r="AO973" s="60"/>
      <c r="AP973" s="60"/>
      <c r="AQ973" s="51"/>
      <c r="AT973" s="39" t="str">
        <f t="shared" si="351"/>
        <v/>
      </c>
      <c r="AU973" s="49" t="str">
        <f t="shared" si="357"/>
        <v/>
      </c>
      <c r="AV973" s="41">
        <f t="shared" ca="1" si="364"/>
        <v>256</v>
      </c>
      <c r="AW973" s="40">
        <f t="shared" ca="1" si="358"/>
        <v>1</v>
      </c>
      <c r="AX973" s="41">
        <f t="shared" ca="1" si="352"/>
        <v>0</v>
      </c>
      <c r="AY973" s="41">
        <f t="shared" ca="1" si="353"/>
        <v>0</v>
      </c>
      <c r="AZ973" s="42">
        <f t="shared" ca="1" si="354"/>
        <v>1</v>
      </c>
      <c r="BA973" s="47" t="str">
        <f t="shared" si="355"/>
        <v/>
      </c>
      <c r="BB973" s="47" t="e">
        <f t="shared" si="356"/>
        <v>#VALUE!</v>
      </c>
      <c r="BC973" s="47">
        <f t="shared" si="365"/>
        <v>0</v>
      </c>
      <c r="BD973" s="47">
        <f t="shared" si="366"/>
        <v>0</v>
      </c>
      <c r="BE973" s="47" t="e">
        <f t="shared" si="367"/>
        <v>#VALUE!</v>
      </c>
      <c r="BF973" s="47" t="e">
        <f t="shared" si="368"/>
        <v>#VALUE!</v>
      </c>
      <c r="BG973" s="47" t="e">
        <f t="shared" si="369"/>
        <v>#VALUE!</v>
      </c>
      <c r="BH973" s="47" t="e">
        <f>MATCH($BA973,NoteCommaRef!$B$4:$B$10,0)</f>
        <v>#N/A</v>
      </c>
      <c r="BI973" s="47">
        <f>MATCH($BK973,NoteCommaRef!$H$4:$H$1000,0)</f>
        <v>11</v>
      </c>
      <c r="BJ973" s="47">
        <f>MATCH($BL973,NoteCommaRef!$H$4:$H$1000,0)</f>
        <v>11</v>
      </c>
      <c r="BK973" s="47">
        <f t="shared" si="359"/>
        <v>1</v>
      </c>
      <c r="BL973" s="47">
        <f t="shared" si="360"/>
        <v>1</v>
      </c>
      <c r="BM973" s="48">
        <f ca="1">IF(ISNA($BH973),1,OFFSET(NoteCommaRef!$E$3,$BH973,0))</f>
        <v>1</v>
      </c>
      <c r="BN973" s="48">
        <f t="shared" si="361"/>
        <v>1</v>
      </c>
      <c r="BO973" s="48">
        <f t="shared" si="362"/>
        <v>1</v>
      </c>
      <c r="BP973" s="48">
        <f t="shared" si="363"/>
        <v>1</v>
      </c>
      <c r="BQ973" s="48">
        <f ca="1">IF(ISNA($BI973),1,OFFSET(NoteCommaRef!$K$3,$BI973,0))</f>
        <v>1</v>
      </c>
      <c r="BR973" s="48">
        <f ca="1">IF(ISNA($BJ973),1,OFFSET(NoteCommaRef!$K$3,$BJ973,0))</f>
        <v>1</v>
      </c>
    </row>
    <row r="974" spans="3:70" x14ac:dyDescent="0.2">
      <c r="C974" s="1" t="str">
        <f t="shared" si="378"/>
        <v/>
      </c>
      <c r="D974" s="1" t="str">
        <f t="shared" si="379"/>
        <v/>
      </c>
      <c r="E974" s="1" t="str">
        <f t="shared" si="370"/>
        <v/>
      </c>
      <c r="F974" s="32" t="str">
        <f t="shared" si="371"/>
        <v/>
      </c>
      <c r="G974" s="1" t="str">
        <f t="shared" si="372"/>
        <v/>
      </c>
      <c r="H974" s="1" t="str">
        <f t="shared" si="373"/>
        <v/>
      </c>
      <c r="I974" s="1" t="str">
        <f t="shared" si="374"/>
        <v/>
      </c>
      <c r="J974" s="1" t="str">
        <f t="shared" si="375"/>
        <v/>
      </c>
      <c r="K974" s="1" t="str">
        <f t="shared" si="376"/>
        <v/>
      </c>
      <c r="L974" s="1" t="str">
        <f ca="1">IF(COUNTBLANK($AO974),IF(COUNTBLANK($D974),"",OFFSET(ChannelSetup!$E$6,0,$D974-1)),$AO974)</f>
        <v/>
      </c>
      <c r="M974" s="1" t="str">
        <f ca="1">IF(COUNTBLANK($AP974),IF(COUNTBLANK($D974),"",OFFSET(ChannelSetup!$E$7,0,$D974-1)),$AP974)</f>
        <v/>
      </c>
      <c r="N974" s="1" t="str">
        <f ca="1">IF(COUNTBLANK($D974),"",IF(COUNTBLANK($AI974),OFFSET(ChannelSetup!$E$4,0,$D974-1),$AI974))</f>
        <v/>
      </c>
      <c r="O974" s="1" t="str">
        <f t="shared" si="377"/>
        <v/>
      </c>
      <c r="Q974" s="32">
        <f t="shared" si="380"/>
        <v>6</v>
      </c>
      <c r="R974" s="32">
        <f t="shared" si="381"/>
        <v>4</v>
      </c>
      <c r="S974" s="32">
        <f t="shared" si="382"/>
        <v>4</v>
      </c>
      <c r="T974" s="32">
        <f t="shared" si="383"/>
        <v>2</v>
      </c>
      <c r="U974" s="32">
        <f t="shared" si="384"/>
        <v>2</v>
      </c>
      <c r="V974" s="32">
        <f t="shared" si="385"/>
        <v>2</v>
      </c>
      <c r="W974" s="32">
        <f t="shared" si="386"/>
        <v>2</v>
      </c>
      <c r="X974" s="32">
        <f t="shared" si="387"/>
        <v>2</v>
      </c>
      <c r="Y974" s="32">
        <f t="shared" si="388"/>
        <v>2</v>
      </c>
      <c r="Z974" s="32">
        <f t="shared" si="389"/>
        <v>2</v>
      </c>
      <c r="AA974" s="32">
        <f t="shared" si="390"/>
        <v>2</v>
      </c>
      <c r="AB974" s="32">
        <f t="shared" si="391"/>
        <v>2</v>
      </c>
      <c r="AD974" s="64"/>
      <c r="AE974" s="51"/>
      <c r="AF974" s="51"/>
      <c r="AG974" s="61"/>
      <c r="AH974" s="62"/>
      <c r="AI974" s="61"/>
      <c r="AJ974" s="62"/>
      <c r="AK974" s="61"/>
      <c r="AL974" s="62"/>
      <c r="AM974" s="60"/>
      <c r="AN974" s="60"/>
      <c r="AO974" s="60"/>
      <c r="AP974" s="60"/>
      <c r="AQ974" s="51"/>
      <c r="AT974" s="39" t="str">
        <f t="shared" si="351"/>
        <v/>
      </c>
      <c r="AU974" s="49" t="str">
        <f t="shared" si="357"/>
        <v/>
      </c>
      <c r="AV974" s="41">
        <f t="shared" ca="1" si="364"/>
        <v>256</v>
      </c>
      <c r="AW974" s="40">
        <f t="shared" ca="1" si="358"/>
        <v>1</v>
      </c>
      <c r="AX974" s="41">
        <f t="shared" ca="1" si="352"/>
        <v>0</v>
      </c>
      <c r="AY974" s="41">
        <f t="shared" ca="1" si="353"/>
        <v>0</v>
      </c>
      <c r="AZ974" s="42">
        <f t="shared" ca="1" si="354"/>
        <v>1</v>
      </c>
      <c r="BA974" s="47" t="str">
        <f t="shared" si="355"/>
        <v/>
      </c>
      <c r="BB974" s="47" t="e">
        <f t="shared" si="356"/>
        <v>#VALUE!</v>
      </c>
      <c r="BC974" s="47">
        <f t="shared" si="365"/>
        <v>0</v>
      </c>
      <c r="BD974" s="47">
        <f t="shared" si="366"/>
        <v>0</v>
      </c>
      <c r="BE974" s="47" t="e">
        <f t="shared" si="367"/>
        <v>#VALUE!</v>
      </c>
      <c r="BF974" s="47" t="e">
        <f t="shared" si="368"/>
        <v>#VALUE!</v>
      </c>
      <c r="BG974" s="47" t="e">
        <f t="shared" si="369"/>
        <v>#VALUE!</v>
      </c>
      <c r="BH974" s="47" t="e">
        <f>MATCH($BA974,NoteCommaRef!$B$4:$B$10,0)</f>
        <v>#N/A</v>
      </c>
      <c r="BI974" s="47">
        <f>MATCH($BK974,NoteCommaRef!$H$4:$H$1000,0)</f>
        <v>11</v>
      </c>
      <c r="BJ974" s="47">
        <f>MATCH($BL974,NoteCommaRef!$H$4:$H$1000,0)</f>
        <v>11</v>
      </c>
      <c r="BK974" s="47">
        <f t="shared" si="359"/>
        <v>1</v>
      </c>
      <c r="BL974" s="47">
        <f t="shared" si="360"/>
        <v>1</v>
      </c>
      <c r="BM974" s="48">
        <f ca="1">IF(ISNA($BH974),1,OFFSET(NoteCommaRef!$E$3,$BH974,0))</f>
        <v>1</v>
      </c>
      <c r="BN974" s="48">
        <f t="shared" si="361"/>
        <v>1</v>
      </c>
      <c r="BO974" s="48">
        <f t="shared" si="362"/>
        <v>1</v>
      </c>
      <c r="BP974" s="48">
        <f t="shared" si="363"/>
        <v>1</v>
      </c>
      <c r="BQ974" s="48">
        <f ca="1">IF(ISNA($BI974),1,OFFSET(NoteCommaRef!$K$3,$BI974,0))</f>
        <v>1</v>
      </c>
      <c r="BR974" s="48">
        <f ca="1">IF(ISNA($BJ974),1,OFFSET(NoteCommaRef!$K$3,$BJ974,0))</f>
        <v>1</v>
      </c>
    </row>
    <row r="975" spans="3:70" x14ac:dyDescent="0.2">
      <c r="C975" s="1" t="str">
        <f t="shared" si="378"/>
        <v/>
      </c>
      <c r="D975" s="1" t="str">
        <f t="shared" si="379"/>
        <v/>
      </c>
      <c r="E975" s="1" t="str">
        <f t="shared" si="370"/>
        <v/>
      </c>
      <c r="F975" s="32" t="str">
        <f t="shared" si="371"/>
        <v/>
      </c>
      <c r="G975" s="1" t="str">
        <f t="shared" si="372"/>
        <v/>
      </c>
      <c r="H975" s="1" t="str">
        <f t="shared" si="373"/>
        <v/>
      </c>
      <c r="I975" s="1" t="str">
        <f t="shared" si="374"/>
        <v/>
      </c>
      <c r="J975" s="1" t="str">
        <f t="shared" si="375"/>
        <v/>
      </c>
      <c r="K975" s="1" t="str">
        <f t="shared" si="376"/>
        <v/>
      </c>
      <c r="L975" s="1" t="str">
        <f ca="1">IF(COUNTBLANK($AO975),IF(COUNTBLANK($D975),"",OFFSET(ChannelSetup!$E$6,0,$D975-1)),$AO975)</f>
        <v/>
      </c>
      <c r="M975" s="1" t="str">
        <f ca="1">IF(COUNTBLANK($AP975),IF(COUNTBLANK($D975),"",OFFSET(ChannelSetup!$E$7,0,$D975-1)),$AP975)</f>
        <v/>
      </c>
      <c r="N975" s="1" t="str">
        <f ca="1">IF(COUNTBLANK($D975),"",IF(COUNTBLANK($AI975),OFFSET(ChannelSetup!$E$4,0,$D975-1),$AI975))</f>
        <v/>
      </c>
      <c r="O975" s="1" t="str">
        <f t="shared" si="377"/>
        <v/>
      </c>
      <c r="Q975" s="32">
        <f t="shared" si="380"/>
        <v>6</v>
      </c>
      <c r="R975" s="32">
        <f t="shared" si="381"/>
        <v>4</v>
      </c>
      <c r="S975" s="32">
        <f t="shared" si="382"/>
        <v>4</v>
      </c>
      <c r="T975" s="32">
        <f t="shared" si="383"/>
        <v>2</v>
      </c>
      <c r="U975" s="32">
        <f t="shared" si="384"/>
        <v>2</v>
      </c>
      <c r="V975" s="32">
        <f t="shared" si="385"/>
        <v>2</v>
      </c>
      <c r="W975" s="32">
        <f t="shared" si="386"/>
        <v>2</v>
      </c>
      <c r="X975" s="32">
        <f t="shared" si="387"/>
        <v>2</v>
      </c>
      <c r="Y975" s="32">
        <f t="shared" si="388"/>
        <v>2</v>
      </c>
      <c r="Z975" s="32">
        <f t="shared" si="389"/>
        <v>2</v>
      </c>
      <c r="AA975" s="32">
        <f t="shared" si="390"/>
        <v>2</v>
      </c>
      <c r="AB975" s="32">
        <f t="shared" si="391"/>
        <v>2</v>
      </c>
      <c r="AD975" s="64"/>
      <c r="AE975" s="51"/>
      <c r="AF975" s="51"/>
      <c r="AG975" s="61"/>
      <c r="AH975" s="62"/>
      <c r="AI975" s="61"/>
      <c r="AJ975" s="62"/>
      <c r="AK975" s="61"/>
      <c r="AL975" s="62"/>
      <c r="AM975" s="60"/>
      <c r="AN975" s="60"/>
      <c r="AO975" s="60"/>
      <c r="AP975" s="60"/>
      <c r="AQ975" s="51"/>
      <c r="AT975" s="39" t="str">
        <f t="shared" si="351"/>
        <v/>
      </c>
      <c r="AU975" s="49" t="str">
        <f t="shared" si="357"/>
        <v/>
      </c>
      <c r="AV975" s="41">
        <f t="shared" ca="1" si="364"/>
        <v>256</v>
      </c>
      <c r="AW975" s="40">
        <f t="shared" ca="1" si="358"/>
        <v>1</v>
      </c>
      <c r="AX975" s="41">
        <f t="shared" ca="1" si="352"/>
        <v>0</v>
      </c>
      <c r="AY975" s="41">
        <f t="shared" ca="1" si="353"/>
        <v>0</v>
      </c>
      <c r="AZ975" s="42">
        <f t="shared" ca="1" si="354"/>
        <v>1</v>
      </c>
      <c r="BA975" s="47" t="str">
        <f t="shared" si="355"/>
        <v/>
      </c>
      <c r="BB975" s="47" t="e">
        <f t="shared" si="356"/>
        <v>#VALUE!</v>
      </c>
      <c r="BC975" s="47">
        <f t="shared" si="365"/>
        <v>0</v>
      </c>
      <c r="BD975" s="47">
        <f t="shared" si="366"/>
        <v>0</v>
      </c>
      <c r="BE975" s="47" t="e">
        <f t="shared" si="367"/>
        <v>#VALUE!</v>
      </c>
      <c r="BF975" s="47" t="e">
        <f t="shared" si="368"/>
        <v>#VALUE!</v>
      </c>
      <c r="BG975" s="47" t="e">
        <f t="shared" si="369"/>
        <v>#VALUE!</v>
      </c>
      <c r="BH975" s="47" t="e">
        <f>MATCH($BA975,NoteCommaRef!$B$4:$B$10,0)</f>
        <v>#N/A</v>
      </c>
      <c r="BI975" s="47">
        <f>MATCH($BK975,NoteCommaRef!$H$4:$H$1000,0)</f>
        <v>11</v>
      </c>
      <c r="BJ975" s="47">
        <f>MATCH($BL975,NoteCommaRef!$H$4:$H$1000,0)</f>
        <v>11</v>
      </c>
      <c r="BK975" s="47">
        <f t="shared" si="359"/>
        <v>1</v>
      </c>
      <c r="BL975" s="47">
        <f t="shared" si="360"/>
        <v>1</v>
      </c>
      <c r="BM975" s="48">
        <f ca="1">IF(ISNA($BH975),1,OFFSET(NoteCommaRef!$E$3,$BH975,0))</f>
        <v>1</v>
      </c>
      <c r="BN975" s="48">
        <f t="shared" si="361"/>
        <v>1</v>
      </c>
      <c r="BO975" s="48">
        <f t="shared" si="362"/>
        <v>1</v>
      </c>
      <c r="BP975" s="48">
        <f t="shared" si="363"/>
        <v>1</v>
      </c>
      <c r="BQ975" s="48">
        <f ca="1">IF(ISNA($BI975),1,OFFSET(NoteCommaRef!$K$3,$BI975,0))</f>
        <v>1</v>
      </c>
      <c r="BR975" s="48">
        <f ca="1">IF(ISNA($BJ975),1,OFFSET(NoteCommaRef!$K$3,$BJ975,0))</f>
        <v>1</v>
      </c>
    </row>
    <row r="976" spans="3:70" x14ac:dyDescent="0.2">
      <c r="C976" s="1" t="str">
        <f t="shared" si="378"/>
        <v/>
      </c>
      <c r="D976" s="1" t="str">
        <f t="shared" si="379"/>
        <v/>
      </c>
      <c r="E976" s="1" t="str">
        <f t="shared" si="370"/>
        <v/>
      </c>
      <c r="F976" s="32" t="str">
        <f t="shared" si="371"/>
        <v/>
      </c>
      <c r="G976" s="1" t="str">
        <f t="shared" si="372"/>
        <v/>
      </c>
      <c r="H976" s="1" t="str">
        <f t="shared" si="373"/>
        <v/>
      </c>
      <c r="I976" s="1" t="str">
        <f t="shared" si="374"/>
        <v/>
      </c>
      <c r="J976" s="1" t="str">
        <f t="shared" si="375"/>
        <v/>
      </c>
      <c r="K976" s="1" t="str">
        <f t="shared" si="376"/>
        <v/>
      </c>
      <c r="L976" s="1" t="str">
        <f ca="1">IF(COUNTBLANK($AO976),IF(COUNTBLANK($D976),"",OFFSET(ChannelSetup!$E$6,0,$D976-1)),$AO976)</f>
        <v/>
      </c>
      <c r="M976" s="1" t="str">
        <f ca="1">IF(COUNTBLANK($AP976),IF(COUNTBLANK($D976),"",OFFSET(ChannelSetup!$E$7,0,$D976-1)),$AP976)</f>
        <v/>
      </c>
      <c r="N976" s="1" t="str">
        <f ca="1">IF(COUNTBLANK($D976),"",IF(COUNTBLANK($AI976),OFFSET(ChannelSetup!$E$4,0,$D976-1),$AI976))</f>
        <v/>
      </c>
      <c r="O976" s="1" t="str">
        <f t="shared" si="377"/>
        <v/>
      </c>
      <c r="Q976" s="32">
        <f t="shared" si="380"/>
        <v>6</v>
      </c>
      <c r="R976" s="32">
        <f t="shared" si="381"/>
        <v>4</v>
      </c>
      <c r="S976" s="32">
        <f t="shared" si="382"/>
        <v>4</v>
      </c>
      <c r="T976" s="32">
        <f t="shared" si="383"/>
        <v>2</v>
      </c>
      <c r="U976" s="32">
        <f t="shared" si="384"/>
        <v>2</v>
      </c>
      <c r="V976" s="32">
        <f t="shared" si="385"/>
        <v>2</v>
      </c>
      <c r="W976" s="32">
        <f t="shared" si="386"/>
        <v>2</v>
      </c>
      <c r="X976" s="32">
        <f t="shared" si="387"/>
        <v>2</v>
      </c>
      <c r="Y976" s="32">
        <f t="shared" si="388"/>
        <v>2</v>
      </c>
      <c r="Z976" s="32">
        <f t="shared" si="389"/>
        <v>2</v>
      </c>
      <c r="AA976" s="32">
        <f t="shared" si="390"/>
        <v>2</v>
      </c>
      <c r="AB976" s="32">
        <f t="shared" si="391"/>
        <v>2</v>
      </c>
      <c r="AD976" s="64"/>
      <c r="AE976" s="51"/>
      <c r="AF976" s="51"/>
      <c r="AG976" s="61"/>
      <c r="AH976" s="62"/>
      <c r="AI976" s="61"/>
      <c r="AJ976" s="62"/>
      <c r="AK976" s="61"/>
      <c r="AL976" s="62"/>
      <c r="AM976" s="60"/>
      <c r="AN976" s="60"/>
      <c r="AO976" s="60"/>
      <c r="AP976" s="60"/>
      <c r="AQ976" s="51"/>
      <c r="AT976" s="39" t="str">
        <f t="shared" si="351"/>
        <v/>
      </c>
      <c r="AU976" s="49" t="str">
        <f t="shared" si="357"/>
        <v/>
      </c>
      <c r="AV976" s="41">
        <f t="shared" ca="1" si="364"/>
        <v>256</v>
      </c>
      <c r="AW976" s="40">
        <f t="shared" ca="1" si="358"/>
        <v>1</v>
      </c>
      <c r="AX976" s="41">
        <f t="shared" ca="1" si="352"/>
        <v>0</v>
      </c>
      <c r="AY976" s="41">
        <f t="shared" ca="1" si="353"/>
        <v>0</v>
      </c>
      <c r="AZ976" s="42">
        <f t="shared" ca="1" si="354"/>
        <v>1</v>
      </c>
      <c r="BA976" s="47" t="str">
        <f t="shared" si="355"/>
        <v/>
      </c>
      <c r="BB976" s="47" t="e">
        <f t="shared" si="356"/>
        <v>#VALUE!</v>
      </c>
      <c r="BC976" s="47">
        <f t="shared" si="365"/>
        <v>0</v>
      </c>
      <c r="BD976" s="47">
        <f t="shared" si="366"/>
        <v>0</v>
      </c>
      <c r="BE976" s="47" t="e">
        <f t="shared" si="367"/>
        <v>#VALUE!</v>
      </c>
      <c r="BF976" s="47" t="e">
        <f t="shared" si="368"/>
        <v>#VALUE!</v>
      </c>
      <c r="BG976" s="47" t="e">
        <f t="shared" si="369"/>
        <v>#VALUE!</v>
      </c>
      <c r="BH976" s="47" t="e">
        <f>MATCH($BA976,NoteCommaRef!$B$4:$B$10,0)</f>
        <v>#N/A</v>
      </c>
      <c r="BI976" s="47">
        <f>MATCH($BK976,NoteCommaRef!$H$4:$H$1000,0)</f>
        <v>11</v>
      </c>
      <c r="BJ976" s="47">
        <f>MATCH($BL976,NoteCommaRef!$H$4:$H$1000,0)</f>
        <v>11</v>
      </c>
      <c r="BK976" s="47">
        <f t="shared" si="359"/>
        <v>1</v>
      </c>
      <c r="BL976" s="47">
        <f t="shared" si="360"/>
        <v>1</v>
      </c>
      <c r="BM976" s="48">
        <f ca="1">IF(ISNA($BH976),1,OFFSET(NoteCommaRef!$E$3,$BH976,0))</f>
        <v>1</v>
      </c>
      <c r="BN976" s="48">
        <f t="shared" si="361"/>
        <v>1</v>
      </c>
      <c r="BO976" s="48">
        <f t="shared" si="362"/>
        <v>1</v>
      </c>
      <c r="BP976" s="48">
        <f t="shared" si="363"/>
        <v>1</v>
      </c>
      <c r="BQ976" s="48">
        <f ca="1">IF(ISNA($BI976),1,OFFSET(NoteCommaRef!$K$3,$BI976,0))</f>
        <v>1</v>
      </c>
      <c r="BR976" s="48">
        <f ca="1">IF(ISNA($BJ976),1,OFFSET(NoteCommaRef!$K$3,$BJ976,0))</f>
        <v>1</v>
      </c>
    </row>
    <row r="977" spans="3:70" x14ac:dyDescent="0.2">
      <c r="C977" s="1" t="str">
        <f t="shared" si="378"/>
        <v/>
      </c>
      <c r="D977" s="1" t="str">
        <f t="shared" si="379"/>
        <v/>
      </c>
      <c r="E977" s="1" t="str">
        <f t="shared" si="370"/>
        <v/>
      </c>
      <c r="F977" s="32" t="str">
        <f t="shared" si="371"/>
        <v/>
      </c>
      <c r="G977" s="1" t="str">
        <f t="shared" si="372"/>
        <v/>
      </c>
      <c r="H977" s="1" t="str">
        <f t="shared" si="373"/>
        <v/>
      </c>
      <c r="I977" s="1" t="str">
        <f t="shared" si="374"/>
        <v/>
      </c>
      <c r="J977" s="1" t="str">
        <f t="shared" si="375"/>
        <v/>
      </c>
      <c r="K977" s="1" t="str">
        <f t="shared" si="376"/>
        <v/>
      </c>
      <c r="L977" s="1" t="str">
        <f ca="1">IF(COUNTBLANK($AO977),IF(COUNTBLANK($D977),"",OFFSET(ChannelSetup!$E$6,0,$D977-1)),$AO977)</f>
        <v/>
      </c>
      <c r="M977" s="1" t="str">
        <f ca="1">IF(COUNTBLANK($AP977),IF(COUNTBLANK($D977),"",OFFSET(ChannelSetup!$E$7,0,$D977-1)),$AP977)</f>
        <v/>
      </c>
      <c r="N977" s="1" t="str">
        <f ca="1">IF(COUNTBLANK($D977),"",IF(COUNTBLANK($AI977),OFFSET(ChannelSetup!$E$4,0,$D977-1),$AI977))</f>
        <v/>
      </c>
      <c r="O977" s="1" t="str">
        <f t="shared" si="377"/>
        <v/>
      </c>
      <c r="Q977" s="32">
        <f t="shared" si="380"/>
        <v>6</v>
      </c>
      <c r="R977" s="32">
        <f t="shared" si="381"/>
        <v>4</v>
      </c>
      <c r="S977" s="32">
        <f t="shared" si="382"/>
        <v>4</v>
      </c>
      <c r="T977" s="32">
        <f t="shared" si="383"/>
        <v>2</v>
      </c>
      <c r="U977" s="32">
        <f t="shared" si="384"/>
        <v>2</v>
      </c>
      <c r="V977" s="32">
        <f t="shared" si="385"/>
        <v>2</v>
      </c>
      <c r="W977" s="32">
        <f t="shared" si="386"/>
        <v>2</v>
      </c>
      <c r="X977" s="32">
        <f t="shared" si="387"/>
        <v>2</v>
      </c>
      <c r="Y977" s="32">
        <f t="shared" si="388"/>
        <v>2</v>
      </c>
      <c r="Z977" s="32">
        <f t="shared" si="389"/>
        <v>2</v>
      </c>
      <c r="AA977" s="32">
        <f t="shared" si="390"/>
        <v>2</v>
      </c>
      <c r="AB977" s="32">
        <f t="shared" si="391"/>
        <v>2</v>
      </c>
      <c r="AD977" s="64"/>
      <c r="AE977" s="51"/>
      <c r="AF977" s="51"/>
      <c r="AG977" s="61"/>
      <c r="AH977" s="62"/>
      <c r="AI977" s="61"/>
      <c r="AJ977" s="62"/>
      <c r="AK977" s="61"/>
      <c r="AL977" s="62"/>
      <c r="AM977" s="60"/>
      <c r="AN977" s="60"/>
      <c r="AO977" s="60"/>
      <c r="AP977" s="60"/>
      <c r="AQ977" s="51"/>
      <c r="AT977" s="39" t="str">
        <f t="shared" ref="AT977:AT1040" si="395">IF(OR(ISNA(BI977),ISNA(BJ977)),"ERR","")</f>
        <v/>
      </c>
      <c r="AU977" s="49" t="str">
        <f t="shared" si="357"/>
        <v/>
      </c>
      <c r="AV977" s="41">
        <f t="shared" ca="1" si="364"/>
        <v>256</v>
      </c>
      <c r="AW977" s="40">
        <f t="shared" ca="1" si="358"/>
        <v>1</v>
      </c>
      <c r="AX977" s="41">
        <f t="shared" ref="AX977:AX1040" ca="1" si="396">1200*LOG(AW977,2)</f>
        <v>0</v>
      </c>
      <c r="AY977" s="41">
        <f t="shared" ref="AY977:AY1040" ca="1" si="397">MOD(AX977,1200)</f>
        <v>0</v>
      </c>
      <c r="AZ977" s="42">
        <f t="shared" ref="AZ977:AZ1040" ca="1" si="398">AW977</f>
        <v>1</v>
      </c>
      <c r="BA977" s="47" t="str">
        <f t="shared" ref="BA977:BA1040" si="399">LEFT(AU977,1)</f>
        <v/>
      </c>
      <c r="BB977" s="47" t="e">
        <f t="shared" ref="BB977:BB1040" si="400">RIGHT(AU977,1)-4</f>
        <v>#VALUE!</v>
      </c>
      <c r="BC977" s="47">
        <f t="shared" si="365"/>
        <v>0</v>
      </c>
      <c r="BD977" s="47">
        <f t="shared" si="366"/>
        <v>0</v>
      </c>
      <c r="BE977" s="47" t="e">
        <f t="shared" si="367"/>
        <v>#VALUE!</v>
      </c>
      <c r="BF977" s="47" t="e">
        <f t="shared" si="368"/>
        <v>#VALUE!</v>
      </c>
      <c r="BG977" s="47" t="e">
        <f t="shared" si="369"/>
        <v>#VALUE!</v>
      </c>
      <c r="BH977" s="47" t="e">
        <f>MATCH($BA977,NoteCommaRef!$B$4:$B$10,0)</f>
        <v>#N/A</v>
      </c>
      <c r="BI977" s="47">
        <f>MATCH($BK977,NoteCommaRef!$H$4:$H$1000,0)</f>
        <v>11</v>
      </c>
      <c r="BJ977" s="47">
        <f>MATCH($BL977,NoteCommaRef!$H$4:$H$1000,0)</f>
        <v>11</v>
      </c>
      <c r="BK977" s="47">
        <f t="shared" si="359"/>
        <v>1</v>
      </c>
      <c r="BL977" s="47">
        <f t="shared" si="360"/>
        <v>1</v>
      </c>
      <c r="BM977" s="48">
        <f ca="1">IF(ISNA($BH977),1,OFFSET(NoteCommaRef!$E$3,$BH977,0))</f>
        <v>1</v>
      </c>
      <c r="BN977" s="48">
        <f t="shared" si="361"/>
        <v>1</v>
      </c>
      <c r="BO977" s="48">
        <f t="shared" si="362"/>
        <v>1</v>
      </c>
      <c r="BP977" s="48">
        <f t="shared" si="363"/>
        <v>1</v>
      </c>
      <c r="BQ977" s="48">
        <f ca="1">IF(ISNA($BI977),1,OFFSET(NoteCommaRef!$K$3,$BI977,0))</f>
        <v>1</v>
      </c>
      <c r="BR977" s="48">
        <f ca="1">IF(ISNA($BJ977),1,OFFSET(NoteCommaRef!$K$3,$BJ977,0))</f>
        <v>1</v>
      </c>
    </row>
    <row r="978" spans="3:70" x14ac:dyDescent="0.2">
      <c r="C978" s="1" t="str">
        <f t="shared" si="378"/>
        <v/>
      </c>
      <c r="D978" s="1" t="str">
        <f t="shared" si="379"/>
        <v/>
      </c>
      <c r="E978" s="1" t="str">
        <f t="shared" si="370"/>
        <v/>
      </c>
      <c r="F978" s="32" t="str">
        <f t="shared" si="371"/>
        <v/>
      </c>
      <c r="G978" s="1" t="str">
        <f t="shared" si="372"/>
        <v/>
      </c>
      <c r="H978" s="1" t="str">
        <f t="shared" si="373"/>
        <v/>
      </c>
      <c r="I978" s="1" t="str">
        <f t="shared" si="374"/>
        <v/>
      </c>
      <c r="J978" s="1" t="str">
        <f t="shared" si="375"/>
        <v/>
      </c>
      <c r="K978" s="1" t="str">
        <f t="shared" si="376"/>
        <v/>
      </c>
      <c r="L978" s="1" t="str">
        <f ca="1">IF(COUNTBLANK($AO978),IF(COUNTBLANK($D978),"",OFFSET(ChannelSetup!$E$6,0,$D978-1)),$AO978)</f>
        <v/>
      </c>
      <c r="M978" s="1" t="str">
        <f ca="1">IF(COUNTBLANK($AP978),IF(COUNTBLANK($D978),"",OFFSET(ChannelSetup!$E$7,0,$D978-1)),$AP978)</f>
        <v/>
      </c>
      <c r="N978" s="1" t="str">
        <f ca="1">IF(COUNTBLANK($D978),"",IF(COUNTBLANK($AI978),OFFSET(ChannelSetup!$E$4,0,$D978-1),$AI978))</f>
        <v/>
      </c>
      <c r="O978" s="1" t="str">
        <f t="shared" si="377"/>
        <v/>
      </c>
      <c r="Q978" s="32">
        <f t="shared" si="380"/>
        <v>6</v>
      </c>
      <c r="R978" s="32">
        <f t="shared" si="381"/>
        <v>4</v>
      </c>
      <c r="S978" s="32">
        <f t="shared" si="382"/>
        <v>4</v>
      </c>
      <c r="T978" s="32">
        <f t="shared" si="383"/>
        <v>2</v>
      </c>
      <c r="U978" s="32">
        <f t="shared" si="384"/>
        <v>2</v>
      </c>
      <c r="V978" s="32">
        <f t="shared" si="385"/>
        <v>2</v>
      </c>
      <c r="W978" s="32">
        <f t="shared" si="386"/>
        <v>2</v>
      </c>
      <c r="X978" s="32">
        <f t="shared" si="387"/>
        <v>2</v>
      </c>
      <c r="Y978" s="32">
        <f t="shared" si="388"/>
        <v>2</v>
      </c>
      <c r="Z978" s="32">
        <f t="shared" si="389"/>
        <v>2</v>
      </c>
      <c r="AA978" s="32">
        <f t="shared" si="390"/>
        <v>2</v>
      </c>
      <c r="AB978" s="32">
        <f t="shared" si="391"/>
        <v>2</v>
      </c>
      <c r="AD978" s="64"/>
      <c r="AE978" s="51"/>
      <c r="AF978" s="51"/>
      <c r="AG978" s="61"/>
      <c r="AH978" s="62"/>
      <c r="AI978" s="61"/>
      <c r="AJ978" s="62"/>
      <c r="AK978" s="61"/>
      <c r="AL978" s="62"/>
      <c r="AM978" s="60"/>
      <c r="AN978" s="60"/>
      <c r="AO978" s="60"/>
      <c r="AP978" s="60"/>
      <c r="AQ978" s="51"/>
      <c r="AT978" s="39" t="str">
        <f t="shared" si="395"/>
        <v/>
      </c>
      <c r="AU978" s="49" t="str">
        <f t="shared" si="357"/>
        <v/>
      </c>
      <c r="AV978" s="41">
        <f t="shared" ca="1" si="364"/>
        <v>256</v>
      </c>
      <c r="AW978" s="40">
        <f t="shared" ca="1" si="358"/>
        <v>1</v>
      </c>
      <c r="AX978" s="41">
        <f t="shared" ca="1" si="396"/>
        <v>0</v>
      </c>
      <c r="AY978" s="41">
        <f t="shared" ca="1" si="397"/>
        <v>0</v>
      </c>
      <c r="AZ978" s="42">
        <f t="shared" ca="1" si="398"/>
        <v>1</v>
      </c>
      <c r="BA978" s="47" t="str">
        <f t="shared" si="399"/>
        <v/>
      </c>
      <c r="BB978" s="47" t="e">
        <f t="shared" si="400"/>
        <v>#VALUE!</v>
      </c>
      <c r="BC978" s="47">
        <f t="shared" si="365"/>
        <v>0</v>
      </c>
      <c r="BD978" s="47">
        <f t="shared" si="366"/>
        <v>0</v>
      </c>
      <c r="BE978" s="47" t="e">
        <f t="shared" si="367"/>
        <v>#VALUE!</v>
      </c>
      <c r="BF978" s="47" t="e">
        <f t="shared" si="368"/>
        <v>#VALUE!</v>
      </c>
      <c r="BG978" s="47" t="e">
        <f t="shared" si="369"/>
        <v>#VALUE!</v>
      </c>
      <c r="BH978" s="47" t="e">
        <f>MATCH($BA978,NoteCommaRef!$B$4:$B$10,0)</f>
        <v>#N/A</v>
      </c>
      <c r="BI978" s="47">
        <f>MATCH($BK978,NoteCommaRef!$H$4:$H$1000,0)</f>
        <v>11</v>
      </c>
      <c r="BJ978" s="47">
        <f>MATCH($BL978,NoteCommaRef!$H$4:$H$1000,0)</f>
        <v>11</v>
      </c>
      <c r="BK978" s="47">
        <f t="shared" si="359"/>
        <v>1</v>
      </c>
      <c r="BL978" s="47">
        <f t="shared" si="360"/>
        <v>1</v>
      </c>
      <c r="BM978" s="48">
        <f ca="1">IF(ISNA($BH978),1,OFFSET(NoteCommaRef!$E$3,$BH978,0))</f>
        <v>1</v>
      </c>
      <c r="BN978" s="48">
        <f t="shared" si="361"/>
        <v>1</v>
      </c>
      <c r="BO978" s="48">
        <f t="shared" si="362"/>
        <v>1</v>
      </c>
      <c r="BP978" s="48">
        <f t="shared" si="363"/>
        <v>1</v>
      </c>
      <c r="BQ978" s="48">
        <f ca="1">IF(ISNA($BI978),1,OFFSET(NoteCommaRef!$K$3,$BI978,0))</f>
        <v>1</v>
      </c>
      <c r="BR978" s="48">
        <f ca="1">IF(ISNA($BJ978),1,OFFSET(NoteCommaRef!$K$3,$BJ978,0))</f>
        <v>1</v>
      </c>
    </row>
    <row r="979" spans="3:70" x14ac:dyDescent="0.2">
      <c r="C979" s="1" t="str">
        <f t="shared" si="378"/>
        <v/>
      </c>
      <c r="D979" s="1" t="str">
        <f t="shared" si="379"/>
        <v/>
      </c>
      <c r="E979" s="1" t="str">
        <f t="shared" si="370"/>
        <v/>
      </c>
      <c r="F979" s="32" t="str">
        <f t="shared" si="371"/>
        <v/>
      </c>
      <c r="G979" s="1" t="str">
        <f t="shared" si="372"/>
        <v/>
      </c>
      <c r="H979" s="1" t="str">
        <f t="shared" si="373"/>
        <v/>
      </c>
      <c r="I979" s="1" t="str">
        <f t="shared" si="374"/>
        <v/>
      </c>
      <c r="J979" s="1" t="str">
        <f t="shared" si="375"/>
        <v/>
      </c>
      <c r="K979" s="1" t="str">
        <f t="shared" si="376"/>
        <v/>
      </c>
      <c r="L979" s="1" t="str">
        <f ca="1">IF(COUNTBLANK($AO979),IF(COUNTBLANK($D979),"",OFFSET(ChannelSetup!$E$6,0,$D979-1)),$AO979)</f>
        <v/>
      </c>
      <c r="M979" s="1" t="str">
        <f ca="1">IF(COUNTBLANK($AP979),IF(COUNTBLANK($D979),"",OFFSET(ChannelSetup!$E$7,0,$D979-1)),$AP979)</f>
        <v/>
      </c>
      <c r="N979" s="1" t="str">
        <f ca="1">IF(COUNTBLANK($D979),"",IF(COUNTBLANK($AI979),OFFSET(ChannelSetup!$E$4,0,$D979-1),$AI979))</f>
        <v/>
      </c>
      <c r="O979" s="1" t="str">
        <f t="shared" si="377"/>
        <v/>
      </c>
      <c r="Q979" s="32">
        <f t="shared" si="380"/>
        <v>6</v>
      </c>
      <c r="R979" s="32">
        <f t="shared" si="381"/>
        <v>4</v>
      </c>
      <c r="S979" s="32">
        <f t="shared" si="382"/>
        <v>4</v>
      </c>
      <c r="T979" s="32">
        <f t="shared" si="383"/>
        <v>2</v>
      </c>
      <c r="U979" s="32">
        <f t="shared" si="384"/>
        <v>2</v>
      </c>
      <c r="V979" s="32">
        <f t="shared" si="385"/>
        <v>2</v>
      </c>
      <c r="W979" s="32">
        <f t="shared" si="386"/>
        <v>2</v>
      </c>
      <c r="X979" s="32">
        <f t="shared" si="387"/>
        <v>2</v>
      </c>
      <c r="Y979" s="32">
        <f t="shared" si="388"/>
        <v>2</v>
      </c>
      <c r="Z979" s="32">
        <f t="shared" si="389"/>
        <v>2</v>
      </c>
      <c r="AA979" s="32">
        <f t="shared" si="390"/>
        <v>2</v>
      </c>
      <c r="AB979" s="32">
        <f t="shared" si="391"/>
        <v>2</v>
      </c>
      <c r="AD979" s="64"/>
      <c r="AE979" s="51"/>
      <c r="AF979" s="51"/>
      <c r="AG979" s="61"/>
      <c r="AH979" s="62"/>
      <c r="AI979" s="61"/>
      <c r="AJ979" s="62"/>
      <c r="AK979" s="61"/>
      <c r="AL979" s="62"/>
      <c r="AM979" s="60"/>
      <c r="AN979" s="60"/>
      <c r="AO979" s="60"/>
      <c r="AP979" s="60"/>
      <c r="AQ979" s="51"/>
      <c r="AT979" s="39" t="str">
        <f t="shared" si="395"/>
        <v/>
      </c>
      <c r="AU979" s="49" t="str">
        <f t="shared" si="357"/>
        <v/>
      </c>
      <c r="AV979" s="41">
        <f t="shared" ca="1" si="364"/>
        <v>256</v>
      </c>
      <c r="AW979" s="40">
        <f t="shared" ca="1" si="358"/>
        <v>1</v>
      </c>
      <c r="AX979" s="41">
        <f t="shared" ca="1" si="396"/>
        <v>0</v>
      </c>
      <c r="AY979" s="41">
        <f t="shared" ca="1" si="397"/>
        <v>0</v>
      </c>
      <c r="AZ979" s="42">
        <f t="shared" ca="1" si="398"/>
        <v>1</v>
      </c>
      <c r="BA979" s="47" t="str">
        <f t="shared" si="399"/>
        <v/>
      </c>
      <c r="BB979" s="47" t="e">
        <f t="shared" si="400"/>
        <v>#VALUE!</v>
      </c>
      <c r="BC979" s="47">
        <f t="shared" si="365"/>
        <v>0</v>
      </c>
      <c r="BD979" s="47">
        <f t="shared" si="366"/>
        <v>0</v>
      </c>
      <c r="BE979" s="47" t="e">
        <f t="shared" si="367"/>
        <v>#VALUE!</v>
      </c>
      <c r="BF979" s="47" t="e">
        <f t="shared" si="368"/>
        <v>#VALUE!</v>
      </c>
      <c r="BG979" s="47" t="e">
        <f t="shared" si="369"/>
        <v>#VALUE!</v>
      </c>
      <c r="BH979" s="47" t="e">
        <f>MATCH($BA979,NoteCommaRef!$B$4:$B$10,0)</f>
        <v>#N/A</v>
      </c>
      <c r="BI979" s="47">
        <f>MATCH($BK979,NoteCommaRef!$H$4:$H$1000,0)</f>
        <v>11</v>
      </c>
      <c r="BJ979" s="47">
        <f>MATCH($BL979,NoteCommaRef!$H$4:$H$1000,0)</f>
        <v>11</v>
      </c>
      <c r="BK979" s="47">
        <f t="shared" si="359"/>
        <v>1</v>
      </c>
      <c r="BL979" s="47">
        <f t="shared" si="360"/>
        <v>1</v>
      </c>
      <c r="BM979" s="48">
        <f ca="1">IF(ISNA($BH979),1,OFFSET(NoteCommaRef!$E$3,$BH979,0))</f>
        <v>1</v>
      </c>
      <c r="BN979" s="48">
        <f t="shared" si="361"/>
        <v>1</v>
      </c>
      <c r="BO979" s="48">
        <f t="shared" si="362"/>
        <v>1</v>
      </c>
      <c r="BP979" s="48">
        <f t="shared" si="363"/>
        <v>1</v>
      </c>
      <c r="BQ979" s="48">
        <f ca="1">IF(ISNA($BI979),1,OFFSET(NoteCommaRef!$K$3,$BI979,0))</f>
        <v>1</v>
      </c>
      <c r="BR979" s="48">
        <f ca="1">IF(ISNA($BJ979),1,OFFSET(NoteCommaRef!$K$3,$BJ979,0))</f>
        <v>1</v>
      </c>
    </row>
    <row r="980" spans="3:70" x14ac:dyDescent="0.2">
      <c r="C980" s="1" t="str">
        <f t="shared" si="378"/>
        <v/>
      </c>
      <c r="D980" s="1" t="str">
        <f t="shared" si="379"/>
        <v/>
      </c>
      <c r="E980" s="1" t="str">
        <f t="shared" si="370"/>
        <v/>
      </c>
      <c r="F980" s="32" t="str">
        <f t="shared" si="371"/>
        <v/>
      </c>
      <c r="G980" s="1" t="str">
        <f t="shared" si="372"/>
        <v/>
      </c>
      <c r="H980" s="1" t="str">
        <f t="shared" si="373"/>
        <v/>
      </c>
      <c r="I980" s="1" t="str">
        <f t="shared" si="374"/>
        <v/>
      </c>
      <c r="J980" s="1" t="str">
        <f t="shared" si="375"/>
        <v/>
      </c>
      <c r="K980" s="1" t="str">
        <f t="shared" si="376"/>
        <v/>
      </c>
      <c r="L980" s="1" t="str">
        <f ca="1">IF(COUNTBLANK($AO980),IF(COUNTBLANK($D980),"",OFFSET(ChannelSetup!$E$6,0,$D980-1)),$AO980)</f>
        <v/>
      </c>
      <c r="M980" s="1" t="str">
        <f ca="1">IF(COUNTBLANK($AP980),IF(COUNTBLANK($D980),"",OFFSET(ChannelSetup!$E$7,0,$D980-1)),$AP980)</f>
        <v/>
      </c>
      <c r="N980" s="1" t="str">
        <f ca="1">IF(COUNTBLANK($D980),"",IF(COUNTBLANK($AI980),OFFSET(ChannelSetup!$E$4,0,$D980-1),$AI980))</f>
        <v/>
      </c>
      <c r="O980" s="1" t="str">
        <f t="shared" si="377"/>
        <v/>
      </c>
      <c r="Q980" s="32">
        <f t="shared" si="380"/>
        <v>6</v>
      </c>
      <c r="R980" s="32">
        <f t="shared" si="381"/>
        <v>4</v>
      </c>
      <c r="S980" s="32">
        <f t="shared" si="382"/>
        <v>4</v>
      </c>
      <c r="T980" s="32">
        <f t="shared" si="383"/>
        <v>2</v>
      </c>
      <c r="U980" s="32">
        <f t="shared" si="384"/>
        <v>2</v>
      </c>
      <c r="V980" s="32">
        <f t="shared" si="385"/>
        <v>2</v>
      </c>
      <c r="W980" s="32">
        <f t="shared" si="386"/>
        <v>2</v>
      </c>
      <c r="X980" s="32">
        <f t="shared" si="387"/>
        <v>2</v>
      </c>
      <c r="Y980" s="32">
        <f t="shared" si="388"/>
        <v>2</v>
      </c>
      <c r="Z980" s="32">
        <f t="shared" si="389"/>
        <v>2</v>
      </c>
      <c r="AA980" s="32">
        <f t="shared" si="390"/>
        <v>2</v>
      </c>
      <c r="AB980" s="32">
        <f t="shared" si="391"/>
        <v>2</v>
      </c>
      <c r="AD980" s="64"/>
      <c r="AE980" s="51"/>
      <c r="AF980" s="51"/>
      <c r="AG980" s="61"/>
      <c r="AH980" s="62"/>
      <c r="AI980" s="61"/>
      <c r="AJ980" s="62"/>
      <c r="AK980" s="61"/>
      <c r="AL980" s="62"/>
      <c r="AM980" s="60"/>
      <c r="AN980" s="60"/>
      <c r="AO980" s="60"/>
      <c r="AP980" s="60"/>
      <c r="AQ980" s="51"/>
      <c r="AT980" s="39" t="str">
        <f t="shared" si="395"/>
        <v/>
      </c>
      <c r="AU980" s="49" t="str">
        <f t="shared" ref="AU980:AU1043" si="401">""&amp;AG980</f>
        <v/>
      </c>
      <c r="AV980" s="41">
        <f t="shared" ca="1" si="364"/>
        <v>256</v>
      </c>
      <c r="AW980" s="40">
        <f t="shared" ca="1" si="358"/>
        <v>1</v>
      </c>
      <c r="AX980" s="41">
        <f t="shared" ca="1" si="396"/>
        <v>0</v>
      </c>
      <c r="AY980" s="41">
        <f t="shared" ca="1" si="397"/>
        <v>0</v>
      </c>
      <c r="AZ980" s="42">
        <f t="shared" ca="1" si="398"/>
        <v>1</v>
      </c>
      <c r="BA980" s="47" t="str">
        <f t="shared" si="399"/>
        <v/>
      </c>
      <c r="BB980" s="47" t="e">
        <f t="shared" si="400"/>
        <v>#VALUE!</v>
      </c>
      <c r="BC980" s="47">
        <f t="shared" si="365"/>
        <v>0</v>
      </c>
      <c r="BD980" s="47">
        <f t="shared" si="366"/>
        <v>0</v>
      </c>
      <c r="BE980" s="47" t="e">
        <f t="shared" si="367"/>
        <v>#VALUE!</v>
      </c>
      <c r="BF980" s="47" t="e">
        <f t="shared" si="368"/>
        <v>#VALUE!</v>
      </c>
      <c r="BG980" s="47" t="e">
        <f t="shared" si="369"/>
        <v>#VALUE!</v>
      </c>
      <c r="BH980" s="47" t="e">
        <f>MATCH($BA980,NoteCommaRef!$B$4:$B$10,0)</f>
        <v>#N/A</v>
      </c>
      <c r="BI980" s="47">
        <f>MATCH($BK980,NoteCommaRef!$H$4:$H$1000,0)</f>
        <v>11</v>
      </c>
      <c r="BJ980" s="47">
        <f>MATCH($BL980,NoteCommaRef!$H$4:$H$1000,0)</f>
        <v>11</v>
      </c>
      <c r="BK980" s="47">
        <f t="shared" si="359"/>
        <v>1</v>
      </c>
      <c r="BL980" s="47">
        <f t="shared" si="360"/>
        <v>1</v>
      </c>
      <c r="BM980" s="48">
        <f ca="1">IF(ISNA($BH980),1,OFFSET(NoteCommaRef!$E$3,$BH980,0))</f>
        <v>1</v>
      </c>
      <c r="BN980" s="48">
        <f t="shared" si="361"/>
        <v>1</v>
      </c>
      <c r="BO980" s="48">
        <f t="shared" si="362"/>
        <v>1</v>
      </c>
      <c r="BP980" s="48">
        <f t="shared" si="363"/>
        <v>1</v>
      </c>
      <c r="BQ980" s="48">
        <f ca="1">IF(ISNA($BI980),1,OFFSET(NoteCommaRef!$K$3,$BI980,0))</f>
        <v>1</v>
      </c>
      <c r="BR980" s="48">
        <f ca="1">IF(ISNA($BJ980),1,OFFSET(NoteCommaRef!$K$3,$BJ980,0))</f>
        <v>1</v>
      </c>
    </row>
    <row r="981" spans="3:70" x14ac:dyDescent="0.2">
      <c r="C981" s="1" t="str">
        <f t="shared" si="378"/>
        <v/>
      </c>
      <c r="D981" s="1" t="str">
        <f t="shared" si="379"/>
        <v/>
      </c>
      <c r="E981" s="1" t="str">
        <f t="shared" si="370"/>
        <v/>
      </c>
      <c r="F981" s="32" t="str">
        <f t="shared" si="371"/>
        <v/>
      </c>
      <c r="G981" s="1" t="str">
        <f t="shared" si="372"/>
        <v/>
      </c>
      <c r="H981" s="1" t="str">
        <f t="shared" si="373"/>
        <v/>
      </c>
      <c r="I981" s="1" t="str">
        <f t="shared" si="374"/>
        <v/>
      </c>
      <c r="J981" s="1" t="str">
        <f t="shared" si="375"/>
        <v/>
      </c>
      <c r="K981" s="1" t="str">
        <f t="shared" si="376"/>
        <v/>
      </c>
      <c r="L981" s="1" t="str">
        <f ca="1">IF(COUNTBLANK($AO981),IF(COUNTBLANK($D981),"",OFFSET(ChannelSetup!$E$6,0,$D981-1)),$AO981)</f>
        <v/>
      </c>
      <c r="M981" s="1" t="str">
        <f ca="1">IF(COUNTBLANK($AP981),IF(COUNTBLANK($D981),"",OFFSET(ChannelSetup!$E$7,0,$D981-1)),$AP981)</f>
        <v/>
      </c>
      <c r="N981" s="1" t="str">
        <f ca="1">IF(COUNTBLANK($D981),"",IF(COUNTBLANK($AI981),OFFSET(ChannelSetup!$E$4,0,$D981-1),$AI981))</f>
        <v/>
      </c>
      <c r="O981" s="1" t="str">
        <f t="shared" si="377"/>
        <v/>
      </c>
      <c r="Q981" s="32">
        <f t="shared" si="380"/>
        <v>6</v>
      </c>
      <c r="R981" s="32">
        <f t="shared" si="381"/>
        <v>4</v>
      </c>
      <c r="S981" s="32">
        <f t="shared" si="382"/>
        <v>4</v>
      </c>
      <c r="T981" s="32">
        <f t="shared" si="383"/>
        <v>2</v>
      </c>
      <c r="U981" s="32">
        <f t="shared" si="384"/>
        <v>2</v>
      </c>
      <c r="V981" s="32">
        <f t="shared" si="385"/>
        <v>2</v>
      </c>
      <c r="W981" s="32">
        <f t="shared" si="386"/>
        <v>2</v>
      </c>
      <c r="X981" s="32">
        <f t="shared" si="387"/>
        <v>2</v>
      </c>
      <c r="Y981" s="32">
        <f t="shared" si="388"/>
        <v>2</v>
      </c>
      <c r="Z981" s="32">
        <f t="shared" si="389"/>
        <v>2</v>
      </c>
      <c r="AA981" s="32">
        <f t="shared" si="390"/>
        <v>2</v>
      </c>
      <c r="AB981" s="32">
        <f t="shared" si="391"/>
        <v>2</v>
      </c>
      <c r="AD981" s="64"/>
      <c r="AE981" s="51"/>
      <c r="AF981" s="51"/>
      <c r="AG981" s="61"/>
      <c r="AH981" s="62"/>
      <c r="AI981" s="61"/>
      <c r="AJ981" s="62"/>
      <c r="AK981" s="61"/>
      <c r="AL981" s="62"/>
      <c r="AM981" s="60"/>
      <c r="AN981" s="60"/>
      <c r="AO981" s="60"/>
      <c r="AP981" s="60"/>
      <c r="AQ981" s="51"/>
      <c r="AT981" s="39" t="str">
        <f t="shared" si="395"/>
        <v/>
      </c>
      <c r="AU981" s="49" t="str">
        <f t="shared" si="401"/>
        <v/>
      </c>
      <c r="AV981" s="41">
        <f t="shared" ca="1" si="364"/>
        <v>256</v>
      </c>
      <c r="AW981" s="40">
        <f t="shared" ca="1" si="358"/>
        <v>1</v>
      </c>
      <c r="AX981" s="41">
        <f t="shared" ca="1" si="396"/>
        <v>0</v>
      </c>
      <c r="AY981" s="41">
        <f t="shared" ca="1" si="397"/>
        <v>0</v>
      </c>
      <c r="AZ981" s="42">
        <f t="shared" ca="1" si="398"/>
        <v>1</v>
      </c>
      <c r="BA981" s="47" t="str">
        <f t="shared" si="399"/>
        <v/>
      </c>
      <c r="BB981" s="47" t="e">
        <f t="shared" si="400"/>
        <v>#VALUE!</v>
      </c>
      <c r="BC981" s="47">
        <f t="shared" si="365"/>
        <v>0</v>
      </c>
      <c r="BD981" s="47">
        <f t="shared" si="366"/>
        <v>0</v>
      </c>
      <c r="BE981" s="47" t="e">
        <f t="shared" si="367"/>
        <v>#VALUE!</v>
      </c>
      <c r="BF981" s="47" t="e">
        <f t="shared" si="368"/>
        <v>#VALUE!</v>
      </c>
      <c r="BG981" s="47" t="e">
        <f t="shared" si="369"/>
        <v>#VALUE!</v>
      </c>
      <c r="BH981" s="47" t="e">
        <f>MATCH($BA981,NoteCommaRef!$B$4:$B$10,0)</f>
        <v>#N/A</v>
      </c>
      <c r="BI981" s="47">
        <f>MATCH($BK981,NoteCommaRef!$H$4:$H$1000,0)</f>
        <v>11</v>
      </c>
      <c r="BJ981" s="47">
        <f>MATCH($BL981,NoteCommaRef!$H$4:$H$1000,0)</f>
        <v>11</v>
      </c>
      <c r="BK981" s="47">
        <f t="shared" si="359"/>
        <v>1</v>
      </c>
      <c r="BL981" s="47">
        <f t="shared" si="360"/>
        <v>1</v>
      </c>
      <c r="BM981" s="48">
        <f ca="1">IF(ISNA($BH981),1,OFFSET(NoteCommaRef!$E$3,$BH981,0))</f>
        <v>1</v>
      </c>
      <c r="BN981" s="48">
        <f t="shared" si="361"/>
        <v>1</v>
      </c>
      <c r="BO981" s="48">
        <f t="shared" si="362"/>
        <v>1</v>
      </c>
      <c r="BP981" s="48">
        <f t="shared" si="363"/>
        <v>1</v>
      </c>
      <c r="BQ981" s="48">
        <f ca="1">IF(ISNA($BI981),1,OFFSET(NoteCommaRef!$K$3,$BI981,0))</f>
        <v>1</v>
      </c>
      <c r="BR981" s="48">
        <f ca="1">IF(ISNA($BJ981),1,OFFSET(NoteCommaRef!$K$3,$BJ981,0))</f>
        <v>1</v>
      </c>
    </row>
    <row r="982" spans="3:70" x14ac:dyDescent="0.2">
      <c r="C982" s="1" t="str">
        <f t="shared" si="378"/>
        <v/>
      </c>
      <c r="D982" s="1" t="str">
        <f t="shared" si="379"/>
        <v/>
      </c>
      <c r="E982" s="1" t="str">
        <f t="shared" si="370"/>
        <v/>
      </c>
      <c r="F982" s="32" t="str">
        <f t="shared" si="371"/>
        <v/>
      </c>
      <c r="G982" s="1" t="str">
        <f t="shared" si="372"/>
        <v/>
      </c>
      <c r="H982" s="1" t="str">
        <f t="shared" si="373"/>
        <v/>
      </c>
      <c r="I982" s="1" t="str">
        <f t="shared" si="374"/>
        <v/>
      </c>
      <c r="J982" s="1" t="str">
        <f t="shared" si="375"/>
        <v/>
      </c>
      <c r="K982" s="1" t="str">
        <f t="shared" si="376"/>
        <v/>
      </c>
      <c r="L982" s="1" t="str">
        <f ca="1">IF(COUNTBLANK($AO982),IF(COUNTBLANK($D982),"",OFFSET(ChannelSetup!$E$6,0,$D982-1)),$AO982)</f>
        <v/>
      </c>
      <c r="M982" s="1" t="str">
        <f ca="1">IF(COUNTBLANK($AP982),IF(COUNTBLANK($D982),"",OFFSET(ChannelSetup!$E$7,0,$D982-1)),$AP982)</f>
        <v/>
      </c>
      <c r="N982" s="1" t="str">
        <f ca="1">IF(COUNTBLANK($D982),"",IF(COUNTBLANK($AI982),OFFSET(ChannelSetup!$E$4,0,$D982-1),$AI982))</f>
        <v/>
      </c>
      <c r="O982" s="1" t="str">
        <f t="shared" si="377"/>
        <v/>
      </c>
      <c r="Q982" s="32">
        <f t="shared" si="380"/>
        <v>6</v>
      </c>
      <c r="R982" s="32">
        <f t="shared" si="381"/>
        <v>4</v>
      </c>
      <c r="S982" s="32">
        <f t="shared" si="382"/>
        <v>4</v>
      </c>
      <c r="T982" s="32">
        <f t="shared" si="383"/>
        <v>2</v>
      </c>
      <c r="U982" s="32">
        <f t="shared" si="384"/>
        <v>2</v>
      </c>
      <c r="V982" s="32">
        <f t="shared" si="385"/>
        <v>2</v>
      </c>
      <c r="W982" s="32">
        <f t="shared" si="386"/>
        <v>2</v>
      </c>
      <c r="X982" s="32">
        <f t="shared" si="387"/>
        <v>2</v>
      </c>
      <c r="Y982" s="32">
        <f t="shared" si="388"/>
        <v>2</v>
      </c>
      <c r="Z982" s="32">
        <f t="shared" si="389"/>
        <v>2</v>
      </c>
      <c r="AA982" s="32">
        <f t="shared" si="390"/>
        <v>2</v>
      </c>
      <c r="AB982" s="32">
        <f t="shared" si="391"/>
        <v>2</v>
      </c>
      <c r="AD982" s="64"/>
      <c r="AE982" s="51"/>
      <c r="AF982" s="51"/>
      <c r="AG982" s="61"/>
      <c r="AH982" s="62"/>
      <c r="AI982" s="61"/>
      <c r="AJ982" s="62"/>
      <c r="AK982" s="61"/>
      <c r="AL982" s="62"/>
      <c r="AM982" s="60"/>
      <c r="AN982" s="60"/>
      <c r="AO982" s="60"/>
      <c r="AP982" s="60"/>
      <c r="AQ982" s="51"/>
      <c r="AT982" s="39" t="str">
        <f t="shared" si="395"/>
        <v/>
      </c>
      <c r="AU982" s="49" t="str">
        <f t="shared" si="401"/>
        <v/>
      </c>
      <c r="AV982" s="41">
        <f t="shared" ca="1" si="364"/>
        <v>256</v>
      </c>
      <c r="AW982" s="40">
        <f t="shared" ca="1" si="358"/>
        <v>1</v>
      </c>
      <c r="AX982" s="41">
        <f t="shared" ca="1" si="396"/>
        <v>0</v>
      </c>
      <c r="AY982" s="41">
        <f t="shared" ca="1" si="397"/>
        <v>0</v>
      </c>
      <c r="AZ982" s="42">
        <f t="shared" ca="1" si="398"/>
        <v>1</v>
      </c>
      <c r="BA982" s="47" t="str">
        <f t="shared" si="399"/>
        <v/>
      </c>
      <c r="BB982" s="47" t="e">
        <f t="shared" si="400"/>
        <v>#VALUE!</v>
      </c>
      <c r="BC982" s="47">
        <f t="shared" si="365"/>
        <v>0</v>
      </c>
      <c r="BD982" s="47">
        <f t="shared" si="366"/>
        <v>0</v>
      </c>
      <c r="BE982" s="47" t="e">
        <f t="shared" si="367"/>
        <v>#VALUE!</v>
      </c>
      <c r="BF982" s="47" t="e">
        <f t="shared" si="368"/>
        <v>#VALUE!</v>
      </c>
      <c r="BG982" s="47" t="e">
        <f t="shared" si="369"/>
        <v>#VALUE!</v>
      </c>
      <c r="BH982" s="47" t="e">
        <f>MATCH($BA982,NoteCommaRef!$B$4:$B$10,0)</f>
        <v>#N/A</v>
      </c>
      <c r="BI982" s="47">
        <f>MATCH($BK982,NoteCommaRef!$H$4:$H$1000,0)</f>
        <v>11</v>
      </c>
      <c r="BJ982" s="47">
        <f>MATCH($BL982,NoteCommaRef!$H$4:$H$1000,0)</f>
        <v>11</v>
      </c>
      <c r="BK982" s="47">
        <f t="shared" si="359"/>
        <v>1</v>
      </c>
      <c r="BL982" s="47">
        <f t="shared" si="360"/>
        <v>1</v>
      </c>
      <c r="BM982" s="48">
        <f ca="1">IF(ISNA($BH982),1,OFFSET(NoteCommaRef!$E$3,$BH982,0))</f>
        <v>1</v>
      </c>
      <c r="BN982" s="48">
        <f t="shared" si="361"/>
        <v>1</v>
      </c>
      <c r="BO982" s="48">
        <f t="shared" si="362"/>
        <v>1</v>
      </c>
      <c r="BP982" s="48">
        <f t="shared" si="363"/>
        <v>1</v>
      </c>
      <c r="BQ982" s="48">
        <f ca="1">IF(ISNA($BI982),1,OFFSET(NoteCommaRef!$K$3,$BI982,0))</f>
        <v>1</v>
      </c>
      <c r="BR982" s="48">
        <f ca="1">IF(ISNA($BJ982),1,OFFSET(NoteCommaRef!$K$3,$BJ982,0))</f>
        <v>1</v>
      </c>
    </row>
    <row r="983" spans="3:70" x14ac:dyDescent="0.2">
      <c r="C983" s="1" t="str">
        <f t="shared" si="378"/>
        <v/>
      </c>
      <c r="D983" s="1" t="str">
        <f t="shared" si="379"/>
        <v/>
      </c>
      <c r="E983" s="1" t="str">
        <f t="shared" si="370"/>
        <v/>
      </c>
      <c r="F983" s="32" t="str">
        <f t="shared" si="371"/>
        <v/>
      </c>
      <c r="G983" s="1" t="str">
        <f t="shared" si="372"/>
        <v/>
      </c>
      <c r="H983" s="1" t="str">
        <f t="shared" si="373"/>
        <v/>
      </c>
      <c r="I983" s="1" t="str">
        <f t="shared" si="374"/>
        <v/>
      </c>
      <c r="J983" s="1" t="str">
        <f t="shared" si="375"/>
        <v/>
      </c>
      <c r="K983" s="1" t="str">
        <f t="shared" si="376"/>
        <v/>
      </c>
      <c r="L983" s="1" t="str">
        <f ca="1">IF(COUNTBLANK($AO983),IF(COUNTBLANK($D983),"",OFFSET(ChannelSetup!$E$6,0,$D983-1)),$AO983)</f>
        <v/>
      </c>
      <c r="M983" s="1" t="str">
        <f ca="1">IF(COUNTBLANK($AP983),IF(COUNTBLANK($D983),"",OFFSET(ChannelSetup!$E$7,0,$D983-1)),$AP983)</f>
        <v/>
      </c>
      <c r="N983" s="1" t="str">
        <f ca="1">IF(COUNTBLANK($D983),"",IF(COUNTBLANK($AI983),OFFSET(ChannelSetup!$E$4,0,$D983-1),$AI983))</f>
        <v/>
      </c>
      <c r="O983" s="1" t="str">
        <f t="shared" si="377"/>
        <v/>
      </c>
      <c r="Q983" s="32">
        <f t="shared" si="380"/>
        <v>6</v>
      </c>
      <c r="R983" s="32">
        <f t="shared" si="381"/>
        <v>4</v>
      </c>
      <c r="S983" s="32">
        <f t="shared" si="382"/>
        <v>4</v>
      </c>
      <c r="T983" s="32">
        <f t="shared" si="383"/>
        <v>2</v>
      </c>
      <c r="U983" s="32">
        <f t="shared" si="384"/>
        <v>2</v>
      </c>
      <c r="V983" s="32">
        <f t="shared" si="385"/>
        <v>2</v>
      </c>
      <c r="W983" s="32">
        <f t="shared" si="386"/>
        <v>2</v>
      </c>
      <c r="X983" s="32">
        <f t="shared" si="387"/>
        <v>2</v>
      </c>
      <c r="Y983" s="32">
        <f t="shared" si="388"/>
        <v>2</v>
      </c>
      <c r="Z983" s="32">
        <f t="shared" si="389"/>
        <v>2</v>
      </c>
      <c r="AA983" s="32">
        <f t="shared" si="390"/>
        <v>2</v>
      </c>
      <c r="AB983" s="32">
        <f t="shared" si="391"/>
        <v>2</v>
      </c>
      <c r="AD983" s="64"/>
      <c r="AE983" s="51"/>
      <c r="AF983" s="51"/>
      <c r="AG983" s="61"/>
      <c r="AH983" s="62"/>
      <c r="AI983" s="61"/>
      <c r="AJ983" s="62"/>
      <c r="AK983" s="61"/>
      <c r="AL983" s="62"/>
      <c r="AM983" s="60"/>
      <c r="AN983" s="60"/>
      <c r="AO983" s="60"/>
      <c r="AP983" s="60"/>
      <c r="AQ983" s="51"/>
      <c r="AT983" s="39" t="str">
        <f t="shared" si="395"/>
        <v/>
      </c>
      <c r="AU983" s="49" t="str">
        <f t="shared" si="401"/>
        <v/>
      </c>
      <c r="AV983" s="41">
        <f t="shared" ca="1" si="364"/>
        <v>256</v>
      </c>
      <c r="AW983" s="40">
        <f t="shared" ca="1" si="358"/>
        <v>1</v>
      </c>
      <c r="AX983" s="41">
        <f t="shared" ca="1" si="396"/>
        <v>0</v>
      </c>
      <c r="AY983" s="41">
        <f t="shared" ca="1" si="397"/>
        <v>0</v>
      </c>
      <c r="AZ983" s="42">
        <f t="shared" ca="1" si="398"/>
        <v>1</v>
      </c>
      <c r="BA983" s="47" t="str">
        <f t="shared" si="399"/>
        <v/>
      </c>
      <c r="BB983" s="47" t="e">
        <f t="shared" si="400"/>
        <v>#VALUE!</v>
      </c>
      <c r="BC983" s="47">
        <f t="shared" si="365"/>
        <v>0</v>
      </c>
      <c r="BD983" s="47">
        <f t="shared" si="366"/>
        <v>0</v>
      </c>
      <c r="BE983" s="47" t="e">
        <f t="shared" si="367"/>
        <v>#VALUE!</v>
      </c>
      <c r="BF983" s="47" t="e">
        <f t="shared" si="368"/>
        <v>#VALUE!</v>
      </c>
      <c r="BG983" s="47" t="e">
        <f t="shared" si="369"/>
        <v>#VALUE!</v>
      </c>
      <c r="BH983" s="47" t="e">
        <f>MATCH($BA983,NoteCommaRef!$B$4:$B$10,0)</f>
        <v>#N/A</v>
      </c>
      <c r="BI983" s="47">
        <f>MATCH($BK983,NoteCommaRef!$H$4:$H$1000,0)</f>
        <v>11</v>
      </c>
      <c r="BJ983" s="47">
        <f>MATCH($BL983,NoteCommaRef!$H$4:$H$1000,0)</f>
        <v>11</v>
      </c>
      <c r="BK983" s="47">
        <f t="shared" si="359"/>
        <v>1</v>
      </c>
      <c r="BL983" s="47">
        <f t="shared" si="360"/>
        <v>1</v>
      </c>
      <c r="BM983" s="48">
        <f ca="1">IF(ISNA($BH983),1,OFFSET(NoteCommaRef!$E$3,$BH983,0))</f>
        <v>1</v>
      </c>
      <c r="BN983" s="48">
        <f t="shared" si="361"/>
        <v>1</v>
      </c>
      <c r="BO983" s="48">
        <f t="shared" si="362"/>
        <v>1</v>
      </c>
      <c r="BP983" s="48">
        <f t="shared" si="363"/>
        <v>1</v>
      </c>
      <c r="BQ983" s="48">
        <f ca="1">IF(ISNA($BI983),1,OFFSET(NoteCommaRef!$K$3,$BI983,0))</f>
        <v>1</v>
      </c>
      <c r="BR983" s="48">
        <f ca="1">IF(ISNA($BJ983),1,OFFSET(NoteCommaRef!$K$3,$BJ983,0))</f>
        <v>1</v>
      </c>
    </row>
    <row r="984" spans="3:70" x14ac:dyDescent="0.2">
      <c r="C984" s="1" t="str">
        <f t="shared" si="378"/>
        <v/>
      </c>
      <c r="D984" s="1" t="str">
        <f t="shared" si="379"/>
        <v/>
      </c>
      <c r="E984" s="1" t="str">
        <f t="shared" si="370"/>
        <v/>
      </c>
      <c r="F984" s="32" t="str">
        <f t="shared" si="371"/>
        <v/>
      </c>
      <c r="G984" s="1" t="str">
        <f t="shared" si="372"/>
        <v/>
      </c>
      <c r="H984" s="1" t="str">
        <f t="shared" si="373"/>
        <v/>
      </c>
      <c r="I984" s="1" t="str">
        <f t="shared" si="374"/>
        <v/>
      </c>
      <c r="J984" s="1" t="str">
        <f t="shared" si="375"/>
        <v/>
      </c>
      <c r="K984" s="1" t="str">
        <f t="shared" si="376"/>
        <v/>
      </c>
      <c r="L984" s="1" t="str">
        <f ca="1">IF(COUNTBLANK($AO984),IF(COUNTBLANK($D984),"",OFFSET(ChannelSetup!$E$6,0,$D984-1)),$AO984)</f>
        <v/>
      </c>
      <c r="M984" s="1" t="str">
        <f ca="1">IF(COUNTBLANK($AP984),IF(COUNTBLANK($D984),"",OFFSET(ChannelSetup!$E$7,0,$D984-1)),$AP984)</f>
        <v/>
      </c>
      <c r="N984" s="1" t="str">
        <f ca="1">IF(COUNTBLANK($D984),"",IF(COUNTBLANK($AI984),OFFSET(ChannelSetup!$E$4,0,$D984-1),$AI984))</f>
        <v/>
      </c>
      <c r="O984" s="1" t="str">
        <f t="shared" si="377"/>
        <v/>
      </c>
      <c r="Q984" s="32">
        <f t="shared" si="380"/>
        <v>6</v>
      </c>
      <c r="R984" s="32">
        <f t="shared" si="381"/>
        <v>4</v>
      </c>
      <c r="S984" s="32">
        <f t="shared" si="382"/>
        <v>4</v>
      </c>
      <c r="T984" s="32">
        <f t="shared" si="383"/>
        <v>2</v>
      </c>
      <c r="U984" s="32">
        <f t="shared" si="384"/>
        <v>2</v>
      </c>
      <c r="V984" s="32">
        <f t="shared" si="385"/>
        <v>2</v>
      </c>
      <c r="W984" s="32">
        <f t="shared" si="386"/>
        <v>2</v>
      </c>
      <c r="X984" s="32">
        <f t="shared" si="387"/>
        <v>2</v>
      </c>
      <c r="Y984" s="32">
        <f t="shared" si="388"/>
        <v>2</v>
      </c>
      <c r="Z984" s="32">
        <f t="shared" si="389"/>
        <v>2</v>
      </c>
      <c r="AA984" s="32">
        <f t="shared" si="390"/>
        <v>2</v>
      </c>
      <c r="AB984" s="32">
        <f t="shared" si="391"/>
        <v>2</v>
      </c>
      <c r="AD984" s="64"/>
      <c r="AE984" s="51"/>
      <c r="AF984" s="51"/>
      <c r="AG984" s="61"/>
      <c r="AH984" s="62"/>
      <c r="AI984" s="61"/>
      <c r="AJ984" s="62"/>
      <c r="AK984" s="61"/>
      <c r="AL984" s="62"/>
      <c r="AM984" s="60"/>
      <c r="AN984" s="60"/>
      <c r="AO984" s="60"/>
      <c r="AP984" s="60"/>
      <c r="AQ984" s="51"/>
      <c r="AT984" s="39" t="str">
        <f t="shared" si="395"/>
        <v/>
      </c>
      <c r="AU984" s="49" t="str">
        <f t="shared" si="401"/>
        <v/>
      </c>
      <c r="AV984" s="41">
        <f t="shared" ca="1" si="364"/>
        <v>256</v>
      </c>
      <c r="AW984" s="40">
        <f t="shared" ca="1" si="358"/>
        <v>1</v>
      </c>
      <c r="AX984" s="41">
        <f t="shared" ca="1" si="396"/>
        <v>0</v>
      </c>
      <c r="AY984" s="41">
        <f t="shared" ca="1" si="397"/>
        <v>0</v>
      </c>
      <c r="AZ984" s="42">
        <f t="shared" ca="1" si="398"/>
        <v>1</v>
      </c>
      <c r="BA984" s="47" t="str">
        <f t="shared" si="399"/>
        <v/>
      </c>
      <c r="BB984" s="47" t="e">
        <f t="shared" si="400"/>
        <v>#VALUE!</v>
      </c>
      <c r="BC984" s="47">
        <f t="shared" si="365"/>
        <v>0</v>
      </c>
      <c r="BD984" s="47">
        <f t="shared" si="366"/>
        <v>0</v>
      </c>
      <c r="BE984" s="47" t="e">
        <f t="shared" si="367"/>
        <v>#VALUE!</v>
      </c>
      <c r="BF984" s="47" t="e">
        <f t="shared" si="368"/>
        <v>#VALUE!</v>
      </c>
      <c r="BG984" s="47" t="e">
        <f t="shared" si="369"/>
        <v>#VALUE!</v>
      </c>
      <c r="BH984" s="47" t="e">
        <f>MATCH($BA984,NoteCommaRef!$B$4:$B$10,0)</f>
        <v>#N/A</v>
      </c>
      <c r="BI984" s="47">
        <f>MATCH($BK984,NoteCommaRef!$H$4:$H$1000,0)</f>
        <v>11</v>
      </c>
      <c r="BJ984" s="47">
        <f>MATCH($BL984,NoteCommaRef!$H$4:$H$1000,0)</f>
        <v>11</v>
      </c>
      <c r="BK984" s="47">
        <f t="shared" si="359"/>
        <v>1</v>
      </c>
      <c r="BL984" s="47">
        <f t="shared" si="360"/>
        <v>1</v>
      </c>
      <c r="BM984" s="48">
        <f ca="1">IF(ISNA($BH984),1,OFFSET(NoteCommaRef!$E$3,$BH984,0))</f>
        <v>1</v>
      </c>
      <c r="BN984" s="48">
        <f t="shared" si="361"/>
        <v>1</v>
      </c>
      <c r="BO984" s="48">
        <f t="shared" si="362"/>
        <v>1</v>
      </c>
      <c r="BP984" s="48">
        <f t="shared" si="363"/>
        <v>1</v>
      </c>
      <c r="BQ984" s="48">
        <f ca="1">IF(ISNA($BI984),1,OFFSET(NoteCommaRef!$K$3,$BI984,0))</f>
        <v>1</v>
      </c>
      <c r="BR984" s="48">
        <f ca="1">IF(ISNA($BJ984),1,OFFSET(NoteCommaRef!$K$3,$BJ984,0))</f>
        <v>1</v>
      </c>
    </row>
    <row r="985" spans="3:70" x14ac:dyDescent="0.2">
      <c r="C985" s="1" t="str">
        <f t="shared" si="378"/>
        <v/>
      </c>
      <c r="D985" s="1" t="str">
        <f t="shared" si="379"/>
        <v/>
      </c>
      <c r="E985" s="1" t="str">
        <f t="shared" si="370"/>
        <v/>
      </c>
      <c r="F985" s="32" t="str">
        <f t="shared" si="371"/>
        <v/>
      </c>
      <c r="G985" s="1" t="str">
        <f t="shared" si="372"/>
        <v/>
      </c>
      <c r="H985" s="1" t="str">
        <f t="shared" si="373"/>
        <v/>
      </c>
      <c r="I985" s="1" t="str">
        <f t="shared" si="374"/>
        <v/>
      </c>
      <c r="J985" s="1" t="str">
        <f t="shared" si="375"/>
        <v/>
      </c>
      <c r="K985" s="1" t="str">
        <f t="shared" si="376"/>
        <v/>
      </c>
      <c r="L985" s="1" t="str">
        <f ca="1">IF(COUNTBLANK($AO985),IF(COUNTBLANK($D985),"",OFFSET(ChannelSetup!$E$6,0,$D985-1)),$AO985)</f>
        <v/>
      </c>
      <c r="M985" s="1" t="str">
        <f ca="1">IF(COUNTBLANK($AP985),IF(COUNTBLANK($D985),"",OFFSET(ChannelSetup!$E$7,0,$D985-1)),$AP985)</f>
        <v/>
      </c>
      <c r="N985" s="1" t="str">
        <f ca="1">IF(COUNTBLANK($D985),"",IF(COUNTBLANK($AI985),OFFSET(ChannelSetup!$E$4,0,$D985-1),$AI985))</f>
        <v/>
      </c>
      <c r="O985" s="1" t="str">
        <f t="shared" si="377"/>
        <v/>
      </c>
      <c r="Q985" s="32">
        <f t="shared" si="380"/>
        <v>6</v>
      </c>
      <c r="R985" s="32">
        <f t="shared" si="381"/>
        <v>4</v>
      </c>
      <c r="S985" s="32">
        <f t="shared" si="382"/>
        <v>4</v>
      </c>
      <c r="T985" s="32">
        <f t="shared" si="383"/>
        <v>2</v>
      </c>
      <c r="U985" s="32">
        <f t="shared" si="384"/>
        <v>2</v>
      </c>
      <c r="V985" s="32">
        <f t="shared" si="385"/>
        <v>2</v>
      </c>
      <c r="W985" s="32">
        <f t="shared" si="386"/>
        <v>2</v>
      </c>
      <c r="X985" s="32">
        <f t="shared" si="387"/>
        <v>2</v>
      </c>
      <c r="Y985" s="32">
        <f t="shared" si="388"/>
        <v>2</v>
      </c>
      <c r="Z985" s="32">
        <f t="shared" si="389"/>
        <v>2</v>
      </c>
      <c r="AA985" s="32">
        <f t="shared" si="390"/>
        <v>2</v>
      </c>
      <c r="AB985" s="32">
        <f t="shared" si="391"/>
        <v>2</v>
      </c>
      <c r="AD985" s="64"/>
      <c r="AE985" s="51"/>
      <c r="AF985" s="51"/>
      <c r="AG985" s="61"/>
      <c r="AH985" s="62"/>
      <c r="AI985" s="61"/>
      <c r="AJ985" s="62"/>
      <c r="AK985" s="61"/>
      <c r="AL985" s="62"/>
      <c r="AM985" s="60"/>
      <c r="AN985" s="60"/>
      <c r="AO985" s="60"/>
      <c r="AP985" s="60"/>
      <c r="AQ985" s="51"/>
      <c r="AT985" s="39" t="str">
        <f t="shared" si="395"/>
        <v/>
      </c>
      <c r="AU985" s="49" t="str">
        <f t="shared" si="401"/>
        <v/>
      </c>
      <c r="AV985" s="41">
        <f t="shared" ca="1" si="364"/>
        <v>256</v>
      </c>
      <c r="AW985" s="40">
        <f t="shared" ca="1" si="358"/>
        <v>1</v>
      </c>
      <c r="AX985" s="41">
        <f t="shared" ca="1" si="396"/>
        <v>0</v>
      </c>
      <c r="AY985" s="41">
        <f t="shared" ca="1" si="397"/>
        <v>0</v>
      </c>
      <c r="AZ985" s="42">
        <f t="shared" ca="1" si="398"/>
        <v>1</v>
      </c>
      <c r="BA985" s="47" t="str">
        <f t="shared" si="399"/>
        <v/>
      </c>
      <c r="BB985" s="47" t="e">
        <f t="shared" si="400"/>
        <v>#VALUE!</v>
      </c>
      <c r="BC985" s="47">
        <f t="shared" si="365"/>
        <v>0</v>
      </c>
      <c r="BD985" s="47">
        <f t="shared" si="366"/>
        <v>0</v>
      </c>
      <c r="BE985" s="47" t="e">
        <f t="shared" si="367"/>
        <v>#VALUE!</v>
      </c>
      <c r="BF985" s="47" t="e">
        <f t="shared" si="368"/>
        <v>#VALUE!</v>
      </c>
      <c r="BG985" s="47" t="e">
        <f t="shared" si="369"/>
        <v>#VALUE!</v>
      </c>
      <c r="BH985" s="47" t="e">
        <f>MATCH($BA985,NoteCommaRef!$B$4:$B$10,0)</f>
        <v>#N/A</v>
      </c>
      <c r="BI985" s="47">
        <f>MATCH($BK985,NoteCommaRef!$H$4:$H$1000,0)</f>
        <v>11</v>
      </c>
      <c r="BJ985" s="47">
        <f>MATCH($BL985,NoteCommaRef!$H$4:$H$1000,0)</f>
        <v>11</v>
      </c>
      <c r="BK985" s="47">
        <f t="shared" si="359"/>
        <v>1</v>
      </c>
      <c r="BL985" s="47">
        <f t="shared" si="360"/>
        <v>1</v>
      </c>
      <c r="BM985" s="48">
        <f ca="1">IF(ISNA($BH985),1,OFFSET(NoteCommaRef!$E$3,$BH985,0))</f>
        <v>1</v>
      </c>
      <c r="BN985" s="48">
        <f t="shared" si="361"/>
        <v>1</v>
      </c>
      <c r="BO985" s="48">
        <f t="shared" si="362"/>
        <v>1</v>
      </c>
      <c r="BP985" s="48">
        <f t="shared" si="363"/>
        <v>1</v>
      </c>
      <c r="BQ985" s="48">
        <f ca="1">IF(ISNA($BI985),1,OFFSET(NoteCommaRef!$K$3,$BI985,0))</f>
        <v>1</v>
      </c>
      <c r="BR985" s="48">
        <f ca="1">IF(ISNA($BJ985),1,OFFSET(NoteCommaRef!$K$3,$BJ985,0))</f>
        <v>1</v>
      </c>
    </row>
    <row r="986" spans="3:70" x14ac:dyDescent="0.2">
      <c r="C986" s="1" t="str">
        <f t="shared" si="378"/>
        <v/>
      </c>
      <c r="D986" s="1" t="str">
        <f t="shared" si="379"/>
        <v/>
      </c>
      <c r="E986" s="1" t="str">
        <f t="shared" si="370"/>
        <v/>
      </c>
      <c r="F986" s="32" t="str">
        <f t="shared" si="371"/>
        <v/>
      </c>
      <c r="G986" s="1" t="str">
        <f t="shared" si="372"/>
        <v/>
      </c>
      <c r="H986" s="1" t="str">
        <f t="shared" si="373"/>
        <v/>
      </c>
      <c r="I986" s="1" t="str">
        <f t="shared" si="374"/>
        <v/>
      </c>
      <c r="J986" s="1" t="str">
        <f t="shared" si="375"/>
        <v/>
      </c>
      <c r="K986" s="1" t="str">
        <f t="shared" si="376"/>
        <v/>
      </c>
      <c r="L986" s="1" t="str">
        <f ca="1">IF(COUNTBLANK($AO986),IF(COUNTBLANK($D986),"",OFFSET(ChannelSetup!$E$6,0,$D986-1)),$AO986)</f>
        <v/>
      </c>
      <c r="M986" s="1" t="str">
        <f ca="1">IF(COUNTBLANK($AP986),IF(COUNTBLANK($D986),"",OFFSET(ChannelSetup!$E$7,0,$D986-1)),$AP986)</f>
        <v/>
      </c>
      <c r="N986" s="1" t="str">
        <f ca="1">IF(COUNTBLANK($D986),"",IF(COUNTBLANK($AI986),OFFSET(ChannelSetup!$E$4,0,$D986-1),$AI986))</f>
        <v/>
      </c>
      <c r="O986" s="1" t="str">
        <f t="shared" si="377"/>
        <v/>
      </c>
      <c r="Q986" s="32">
        <f t="shared" si="380"/>
        <v>6</v>
      </c>
      <c r="R986" s="32">
        <f t="shared" si="381"/>
        <v>4</v>
      </c>
      <c r="S986" s="32">
        <f t="shared" si="382"/>
        <v>4</v>
      </c>
      <c r="T986" s="32">
        <f t="shared" si="383"/>
        <v>2</v>
      </c>
      <c r="U986" s="32">
        <f t="shared" si="384"/>
        <v>2</v>
      </c>
      <c r="V986" s="32">
        <f t="shared" si="385"/>
        <v>2</v>
      </c>
      <c r="W986" s="32">
        <f t="shared" si="386"/>
        <v>2</v>
      </c>
      <c r="X986" s="32">
        <f t="shared" si="387"/>
        <v>2</v>
      </c>
      <c r="Y986" s="32">
        <f t="shared" si="388"/>
        <v>2</v>
      </c>
      <c r="Z986" s="32">
        <f t="shared" si="389"/>
        <v>2</v>
      </c>
      <c r="AA986" s="32">
        <f t="shared" si="390"/>
        <v>2</v>
      </c>
      <c r="AB986" s="32">
        <f t="shared" si="391"/>
        <v>2</v>
      </c>
      <c r="AD986" s="64"/>
      <c r="AE986" s="51"/>
      <c r="AF986" s="51"/>
      <c r="AG986" s="61"/>
      <c r="AH986" s="62"/>
      <c r="AI986" s="61"/>
      <c r="AJ986" s="62"/>
      <c r="AK986" s="61"/>
      <c r="AL986" s="62"/>
      <c r="AM986" s="60"/>
      <c r="AN986" s="60"/>
      <c r="AO986" s="60"/>
      <c r="AP986" s="60"/>
      <c r="AQ986" s="51"/>
      <c r="AT986" s="39" t="str">
        <f t="shared" si="395"/>
        <v/>
      </c>
      <c r="AU986" s="49" t="str">
        <f t="shared" si="401"/>
        <v/>
      </c>
      <c r="AV986" s="41">
        <f t="shared" ca="1" si="364"/>
        <v>256</v>
      </c>
      <c r="AW986" s="40">
        <f t="shared" ca="1" si="358"/>
        <v>1</v>
      </c>
      <c r="AX986" s="41">
        <f t="shared" ca="1" si="396"/>
        <v>0</v>
      </c>
      <c r="AY986" s="41">
        <f t="shared" ca="1" si="397"/>
        <v>0</v>
      </c>
      <c r="AZ986" s="42">
        <f t="shared" ca="1" si="398"/>
        <v>1</v>
      </c>
      <c r="BA986" s="47" t="str">
        <f t="shared" si="399"/>
        <v/>
      </c>
      <c r="BB986" s="47" t="e">
        <f t="shared" si="400"/>
        <v>#VALUE!</v>
      </c>
      <c r="BC986" s="47">
        <f t="shared" si="365"/>
        <v>0</v>
      </c>
      <c r="BD986" s="47">
        <f t="shared" si="366"/>
        <v>0</v>
      </c>
      <c r="BE986" s="47" t="e">
        <f t="shared" si="367"/>
        <v>#VALUE!</v>
      </c>
      <c r="BF986" s="47" t="e">
        <f t="shared" si="368"/>
        <v>#VALUE!</v>
      </c>
      <c r="BG986" s="47" t="e">
        <f t="shared" si="369"/>
        <v>#VALUE!</v>
      </c>
      <c r="BH986" s="47" t="e">
        <f>MATCH($BA986,NoteCommaRef!$B$4:$B$10,0)</f>
        <v>#N/A</v>
      </c>
      <c r="BI986" s="47">
        <f>MATCH($BK986,NoteCommaRef!$H$4:$H$1000,0)</f>
        <v>11</v>
      </c>
      <c r="BJ986" s="47">
        <f>MATCH($BL986,NoteCommaRef!$H$4:$H$1000,0)</f>
        <v>11</v>
      </c>
      <c r="BK986" s="47">
        <f t="shared" si="359"/>
        <v>1</v>
      </c>
      <c r="BL986" s="47">
        <f t="shared" si="360"/>
        <v>1</v>
      </c>
      <c r="BM986" s="48">
        <f ca="1">IF(ISNA($BH986),1,OFFSET(NoteCommaRef!$E$3,$BH986,0))</f>
        <v>1</v>
      </c>
      <c r="BN986" s="48">
        <f t="shared" si="361"/>
        <v>1</v>
      </c>
      <c r="BO986" s="48">
        <f t="shared" si="362"/>
        <v>1</v>
      </c>
      <c r="BP986" s="48">
        <f t="shared" si="363"/>
        <v>1</v>
      </c>
      <c r="BQ986" s="48">
        <f ca="1">IF(ISNA($BI986),1,OFFSET(NoteCommaRef!$K$3,$BI986,0))</f>
        <v>1</v>
      </c>
      <c r="BR986" s="48">
        <f ca="1">IF(ISNA($BJ986),1,OFFSET(NoteCommaRef!$K$3,$BJ986,0))</f>
        <v>1</v>
      </c>
    </row>
    <row r="987" spans="3:70" x14ac:dyDescent="0.2">
      <c r="C987" s="1" t="str">
        <f t="shared" si="378"/>
        <v/>
      </c>
      <c r="D987" s="1" t="str">
        <f t="shared" si="379"/>
        <v/>
      </c>
      <c r="E987" s="1" t="str">
        <f t="shared" si="370"/>
        <v/>
      </c>
      <c r="F987" s="32" t="str">
        <f t="shared" si="371"/>
        <v/>
      </c>
      <c r="G987" s="1" t="str">
        <f t="shared" si="372"/>
        <v/>
      </c>
      <c r="H987" s="1" t="str">
        <f t="shared" si="373"/>
        <v/>
      </c>
      <c r="I987" s="1" t="str">
        <f t="shared" si="374"/>
        <v/>
      </c>
      <c r="J987" s="1" t="str">
        <f t="shared" si="375"/>
        <v/>
      </c>
      <c r="K987" s="1" t="str">
        <f t="shared" si="376"/>
        <v/>
      </c>
      <c r="L987" s="1" t="str">
        <f ca="1">IF(COUNTBLANK($AO987),IF(COUNTBLANK($D987),"",OFFSET(ChannelSetup!$E$6,0,$D987-1)),$AO987)</f>
        <v/>
      </c>
      <c r="M987" s="1" t="str">
        <f ca="1">IF(COUNTBLANK($AP987),IF(COUNTBLANK($D987),"",OFFSET(ChannelSetup!$E$7,0,$D987-1)),$AP987)</f>
        <v/>
      </c>
      <c r="N987" s="1" t="str">
        <f ca="1">IF(COUNTBLANK($D987),"",IF(COUNTBLANK($AI987),OFFSET(ChannelSetup!$E$4,0,$D987-1),$AI987))</f>
        <v/>
      </c>
      <c r="O987" s="1" t="str">
        <f t="shared" si="377"/>
        <v/>
      </c>
      <c r="Q987" s="32">
        <f t="shared" si="380"/>
        <v>6</v>
      </c>
      <c r="R987" s="32">
        <f t="shared" si="381"/>
        <v>4</v>
      </c>
      <c r="S987" s="32">
        <f t="shared" si="382"/>
        <v>4</v>
      </c>
      <c r="T987" s="32">
        <f t="shared" si="383"/>
        <v>2</v>
      </c>
      <c r="U987" s="32">
        <f t="shared" si="384"/>
        <v>2</v>
      </c>
      <c r="V987" s="32">
        <f t="shared" si="385"/>
        <v>2</v>
      </c>
      <c r="W987" s="32">
        <f t="shared" si="386"/>
        <v>2</v>
      </c>
      <c r="X987" s="32">
        <f t="shared" si="387"/>
        <v>2</v>
      </c>
      <c r="Y987" s="32">
        <f t="shared" si="388"/>
        <v>2</v>
      </c>
      <c r="Z987" s="32">
        <f t="shared" si="389"/>
        <v>2</v>
      </c>
      <c r="AA987" s="32">
        <f t="shared" si="390"/>
        <v>2</v>
      </c>
      <c r="AB987" s="32">
        <f t="shared" si="391"/>
        <v>2</v>
      </c>
      <c r="AD987" s="64"/>
      <c r="AE987" s="51"/>
      <c r="AF987" s="51"/>
      <c r="AG987" s="61"/>
      <c r="AH987" s="62"/>
      <c r="AI987" s="61"/>
      <c r="AJ987" s="62"/>
      <c r="AK987" s="61"/>
      <c r="AL987" s="62"/>
      <c r="AM987" s="60"/>
      <c r="AN987" s="60"/>
      <c r="AO987" s="60"/>
      <c r="AP987" s="60"/>
      <c r="AQ987" s="51"/>
      <c r="AT987" s="39" t="str">
        <f t="shared" si="395"/>
        <v/>
      </c>
      <c r="AU987" s="49" t="str">
        <f t="shared" si="401"/>
        <v/>
      </c>
      <c r="AV987" s="41">
        <f t="shared" ca="1" si="364"/>
        <v>256</v>
      </c>
      <c r="AW987" s="40">
        <f t="shared" ca="1" si="358"/>
        <v>1</v>
      </c>
      <c r="AX987" s="41">
        <f t="shared" ca="1" si="396"/>
        <v>0</v>
      </c>
      <c r="AY987" s="41">
        <f t="shared" ca="1" si="397"/>
        <v>0</v>
      </c>
      <c r="AZ987" s="42">
        <f t="shared" ca="1" si="398"/>
        <v>1</v>
      </c>
      <c r="BA987" s="47" t="str">
        <f t="shared" si="399"/>
        <v/>
      </c>
      <c r="BB987" s="47" t="e">
        <f t="shared" si="400"/>
        <v>#VALUE!</v>
      </c>
      <c r="BC987" s="47">
        <f t="shared" si="365"/>
        <v>0</v>
      </c>
      <c r="BD987" s="47">
        <f t="shared" si="366"/>
        <v>0</v>
      </c>
      <c r="BE987" s="47" t="e">
        <f t="shared" si="367"/>
        <v>#VALUE!</v>
      </c>
      <c r="BF987" s="47" t="e">
        <f t="shared" si="368"/>
        <v>#VALUE!</v>
      </c>
      <c r="BG987" s="47" t="e">
        <f t="shared" si="369"/>
        <v>#VALUE!</v>
      </c>
      <c r="BH987" s="47" t="e">
        <f>MATCH($BA987,NoteCommaRef!$B$4:$B$10,0)</f>
        <v>#N/A</v>
      </c>
      <c r="BI987" s="47">
        <f>MATCH($BK987,NoteCommaRef!$H$4:$H$1000,0)</f>
        <v>11</v>
      </c>
      <c r="BJ987" s="47">
        <f>MATCH($BL987,NoteCommaRef!$H$4:$H$1000,0)</f>
        <v>11</v>
      </c>
      <c r="BK987" s="47">
        <f t="shared" si="359"/>
        <v>1</v>
      </c>
      <c r="BL987" s="47">
        <f t="shared" si="360"/>
        <v>1</v>
      </c>
      <c r="BM987" s="48">
        <f ca="1">IF(ISNA($BH987),1,OFFSET(NoteCommaRef!$E$3,$BH987,0))</f>
        <v>1</v>
      </c>
      <c r="BN987" s="48">
        <f t="shared" si="361"/>
        <v>1</v>
      </c>
      <c r="BO987" s="48">
        <f t="shared" si="362"/>
        <v>1</v>
      </c>
      <c r="BP987" s="48">
        <f t="shared" si="363"/>
        <v>1</v>
      </c>
      <c r="BQ987" s="48">
        <f ca="1">IF(ISNA($BI987),1,OFFSET(NoteCommaRef!$K$3,$BI987,0))</f>
        <v>1</v>
      </c>
      <c r="BR987" s="48">
        <f ca="1">IF(ISNA($BJ987),1,OFFSET(NoteCommaRef!$K$3,$BJ987,0))</f>
        <v>1</v>
      </c>
    </row>
    <row r="988" spans="3:70" x14ac:dyDescent="0.2">
      <c r="C988" s="1" t="str">
        <f t="shared" si="378"/>
        <v/>
      </c>
      <c r="D988" s="1" t="str">
        <f t="shared" si="379"/>
        <v/>
      </c>
      <c r="E988" s="1" t="str">
        <f t="shared" si="370"/>
        <v/>
      </c>
      <c r="F988" s="32" t="str">
        <f t="shared" si="371"/>
        <v/>
      </c>
      <c r="G988" s="1" t="str">
        <f t="shared" si="372"/>
        <v/>
      </c>
      <c r="H988" s="1" t="str">
        <f t="shared" si="373"/>
        <v/>
      </c>
      <c r="I988" s="1" t="str">
        <f t="shared" si="374"/>
        <v/>
      </c>
      <c r="J988" s="1" t="str">
        <f t="shared" si="375"/>
        <v/>
      </c>
      <c r="K988" s="1" t="str">
        <f t="shared" si="376"/>
        <v/>
      </c>
      <c r="L988" s="1" t="str">
        <f ca="1">IF(COUNTBLANK($AO988),IF(COUNTBLANK($D988),"",OFFSET(ChannelSetup!$E$6,0,$D988-1)),$AO988)</f>
        <v/>
      </c>
      <c r="M988" s="1" t="str">
        <f ca="1">IF(COUNTBLANK($AP988),IF(COUNTBLANK($D988),"",OFFSET(ChannelSetup!$E$7,0,$D988-1)),$AP988)</f>
        <v/>
      </c>
      <c r="N988" s="1" t="str">
        <f ca="1">IF(COUNTBLANK($D988),"",IF(COUNTBLANK($AI988),OFFSET(ChannelSetup!$E$4,0,$D988-1),$AI988))</f>
        <v/>
      </c>
      <c r="O988" s="1" t="str">
        <f t="shared" si="377"/>
        <v/>
      </c>
      <c r="Q988" s="32">
        <f t="shared" si="380"/>
        <v>6</v>
      </c>
      <c r="R988" s="32">
        <f t="shared" si="381"/>
        <v>4</v>
      </c>
      <c r="S988" s="32">
        <f t="shared" si="382"/>
        <v>4</v>
      </c>
      <c r="T988" s="32">
        <f t="shared" si="383"/>
        <v>2</v>
      </c>
      <c r="U988" s="32">
        <f t="shared" si="384"/>
        <v>2</v>
      </c>
      <c r="V988" s="32">
        <f t="shared" si="385"/>
        <v>2</v>
      </c>
      <c r="W988" s="32">
        <f t="shared" si="386"/>
        <v>2</v>
      </c>
      <c r="X988" s="32">
        <f t="shared" si="387"/>
        <v>2</v>
      </c>
      <c r="Y988" s="32">
        <f t="shared" si="388"/>
        <v>2</v>
      </c>
      <c r="Z988" s="32">
        <f t="shared" si="389"/>
        <v>2</v>
      </c>
      <c r="AA988" s="32">
        <f t="shared" si="390"/>
        <v>2</v>
      </c>
      <c r="AB988" s="32">
        <f t="shared" si="391"/>
        <v>2</v>
      </c>
      <c r="AD988" s="64"/>
      <c r="AE988" s="51"/>
      <c r="AF988" s="51"/>
      <c r="AG988" s="61"/>
      <c r="AH988" s="62"/>
      <c r="AI988" s="61"/>
      <c r="AJ988" s="62"/>
      <c r="AK988" s="61"/>
      <c r="AL988" s="62"/>
      <c r="AM988" s="60"/>
      <c r="AN988" s="60"/>
      <c r="AO988" s="60"/>
      <c r="AP988" s="60"/>
      <c r="AQ988" s="51"/>
      <c r="AT988" s="39" t="str">
        <f t="shared" si="395"/>
        <v/>
      </c>
      <c r="AU988" s="49" t="str">
        <f t="shared" si="401"/>
        <v/>
      </c>
      <c r="AV988" s="41">
        <f t="shared" ca="1" si="364"/>
        <v>256</v>
      </c>
      <c r="AW988" s="40">
        <f t="shared" ca="1" si="358"/>
        <v>1</v>
      </c>
      <c r="AX988" s="41">
        <f t="shared" ca="1" si="396"/>
        <v>0</v>
      </c>
      <c r="AY988" s="41">
        <f t="shared" ca="1" si="397"/>
        <v>0</v>
      </c>
      <c r="AZ988" s="42">
        <f t="shared" ca="1" si="398"/>
        <v>1</v>
      </c>
      <c r="BA988" s="47" t="str">
        <f t="shared" si="399"/>
        <v/>
      </c>
      <c r="BB988" s="47" t="e">
        <f t="shared" si="400"/>
        <v>#VALUE!</v>
      </c>
      <c r="BC988" s="47">
        <f t="shared" si="365"/>
        <v>0</v>
      </c>
      <c r="BD988" s="47">
        <f t="shared" si="366"/>
        <v>0</v>
      </c>
      <c r="BE988" s="47" t="e">
        <f t="shared" si="367"/>
        <v>#VALUE!</v>
      </c>
      <c r="BF988" s="47" t="e">
        <f t="shared" si="368"/>
        <v>#VALUE!</v>
      </c>
      <c r="BG988" s="47" t="e">
        <f t="shared" si="369"/>
        <v>#VALUE!</v>
      </c>
      <c r="BH988" s="47" t="e">
        <f>MATCH($BA988,NoteCommaRef!$B$4:$B$10,0)</f>
        <v>#N/A</v>
      </c>
      <c r="BI988" s="47">
        <f>MATCH($BK988,NoteCommaRef!$H$4:$H$1000,0)</f>
        <v>11</v>
      </c>
      <c r="BJ988" s="47">
        <f>MATCH($BL988,NoteCommaRef!$H$4:$H$1000,0)</f>
        <v>11</v>
      </c>
      <c r="BK988" s="47">
        <f t="shared" si="359"/>
        <v>1</v>
      </c>
      <c r="BL988" s="47">
        <f t="shared" si="360"/>
        <v>1</v>
      </c>
      <c r="BM988" s="48">
        <f ca="1">IF(ISNA($BH988),1,OFFSET(NoteCommaRef!$E$3,$BH988,0))</f>
        <v>1</v>
      </c>
      <c r="BN988" s="48">
        <f t="shared" si="361"/>
        <v>1</v>
      </c>
      <c r="BO988" s="48">
        <f t="shared" si="362"/>
        <v>1</v>
      </c>
      <c r="BP988" s="48">
        <f t="shared" si="363"/>
        <v>1</v>
      </c>
      <c r="BQ988" s="48">
        <f ca="1">IF(ISNA($BI988),1,OFFSET(NoteCommaRef!$K$3,$BI988,0))</f>
        <v>1</v>
      </c>
      <c r="BR988" s="48">
        <f ca="1">IF(ISNA($BJ988),1,OFFSET(NoteCommaRef!$K$3,$BJ988,0))</f>
        <v>1</v>
      </c>
    </row>
    <row r="989" spans="3:70" x14ac:dyDescent="0.2">
      <c r="C989" s="1" t="str">
        <f t="shared" si="378"/>
        <v/>
      </c>
      <c r="D989" s="1" t="str">
        <f t="shared" si="379"/>
        <v/>
      </c>
      <c r="E989" s="1" t="str">
        <f t="shared" si="370"/>
        <v/>
      </c>
      <c r="F989" s="32" t="str">
        <f t="shared" si="371"/>
        <v/>
      </c>
      <c r="G989" s="1" t="str">
        <f t="shared" si="372"/>
        <v/>
      </c>
      <c r="H989" s="1" t="str">
        <f t="shared" si="373"/>
        <v/>
      </c>
      <c r="I989" s="1" t="str">
        <f t="shared" si="374"/>
        <v/>
      </c>
      <c r="J989" s="1" t="str">
        <f t="shared" si="375"/>
        <v/>
      </c>
      <c r="K989" s="1" t="str">
        <f t="shared" si="376"/>
        <v/>
      </c>
      <c r="L989" s="1" t="str">
        <f ca="1">IF(COUNTBLANK($AO989),IF(COUNTBLANK($D989),"",OFFSET(ChannelSetup!$E$6,0,$D989-1)),$AO989)</f>
        <v/>
      </c>
      <c r="M989" s="1" t="str">
        <f ca="1">IF(COUNTBLANK($AP989),IF(COUNTBLANK($D989),"",OFFSET(ChannelSetup!$E$7,0,$D989-1)),$AP989)</f>
        <v/>
      </c>
      <c r="N989" s="1" t="str">
        <f ca="1">IF(COUNTBLANK($D989),"",IF(COUNTBLANK($AI989),OFFSET(ChannelSetup!$E$4,0,$D989-1),$AI989))</f>
        <v/>
      </c>
      <c r="O989" s="1" t="str">
        <f t="shared" si="377"/>
        <v/>
      </c>
      <c r="Q989" s="32">
        <f t="shared" si="380"/>
        <v>6</v>
      </c>
      <c r="R989" s="32">
        <f t="shared" si="381"/>
        <v>4</v>
      </c>
      <c r="S989" s="32">
        <f t="shared" si="382"/>
        <v>4</v>
      </c>
      <c r="T989" s="32">
        <f t="shared" si="383"/>
        <v>2</v>
      </c>
      <c r="U989" s="32">
        <f t="shared" si="384"/>
        <v>2</v>
      </c>
      <c r="V989" s="32">
        <f t="shared" si="385"/>
        <v>2</v>
      </c>
      <c r="W989" s="32">
        <f t="shared" si="386"/>
        <v>2</v>
      </c>
      <c r="X989" s="32">
        <f t="shared" si="387"/>
        <v>2</v>
      </c>
      <c r="Y989" s="32">
        <f t="shared" si="388"/>
        <v>2</v>
      </c>
      <c r="Z989" s="32">
        <f t="shared" si="389"/>
        <v>2</v>
      </c>
      <c r="AA989" s="32">
        <f t="shared" si="390"/>
        <v>2</v>
      </c>
      <c r="AB989" s="32">
        <f t="shared" si="391"/>
        <v>2</v>
      </c>
      <c r="AD989" s="64"/>
      <c r="AE989" s="51"/>
      <c r="AF989" s="51"/>
      <c r="AG989" s="61"/>
      <c r="AH989" s="62"/>
      <c r="AI989" s="61"/>
      <c r="AJ989" s="62"/>
      <c r="AK989" s="61"/>
      <c r="AL989" s="62"/>
      <c r="AM989" s="60"/>
      <c r="AN989" s="60"/>
      <c r="AO989" s="60"/>
      <c r="AP989" s="60"/>
      <c r="AQ989" s="51"/>
      <c r="AT989" s="39" t="str">
        <f t="shared" si="395"/>
        <v/>
      </c>
      <c r="AU989" s="49" t="str">
        <f t="shared" si="401"/>
        <v/>
      </c>
      <c r="AV989" s="41">
        <f t="shared" ca="1" si="364"/>
        <v>256</v>
      </c>
      <c r="AW989" s="40">
        <f t="shared" ca="1" si="358"/>
        <v>1</v>
      </c>
      <c r="AX989" s="41">
        <f t="shared" ca="1" si="396"/>
        <v>0</v>
      </c>
      <c r="AY989" s="41">
        <f t="shared" ca="1" si="397"/>
        <v>0</v>
      </c>
      <c r="AZ989" s="42">
        <f t="shared" ca="1" si="398"/>
        <v>1</v>
      </c>
      <c r="BA989" s="47" t="str">
        <f t="shared" si="399"/>
        <v/>
      </c>
      <c r="BB989" s="47" t="e">
        <f t="shared" si="400"/>
        <v>#VALUE!</v>
      </c>
      <c r="BC989" s="47">
        <f t="shared" si="365"/>
        <v>0</v>
      </c>
      <c r="BD989" s="47">
        <f t="shared" si="366"/>
        <v>0</v>
      </c>
      <c r="BE989" s="47" t="e">
        <f t="shared" si="367"/>
        <v>#VALUE!</v>
      </c>
      <c r="BF989" s="47" t="e">
        <f t="shared" si="368"/>
        <v>#VALUE!</v>
      </c>
      <c r="BG989" s="47" t="e">
        <f t="shared" si="369"/>
        <v>#VALUE!</v>
      </c>
      <c r="BH989" s="47" t="e">
        <f>MATCH($BA989,NoteCommaRef!$B$4:$B$10,0)</f>
        <v>#N/A</v>
      </c>
      <c r="BI989" s="47">
        <f>MATCH($BK989,NoteCommaRef!$H$4:$H$1000,0)</f>
        <v>11</v>
      </c>
      <c r="BJ989" s="47">
        <f>MATCH($BL989,NoteCommaRef!$H$4:$H$1000,0)</f>
        <v>11</v>
      </c>
      <c r="BK989" s="47">
        <f t="shared" si="359"/>
        <v>1</v>
      </c>
      <c r="BL989" s="47">
        <f t="shared" si="360"/>
        <v>1</v>
      </c>
      <c r="BM989" s="48">
        <f ca="1">IF(ISNA($BH989),1,OFFSET(NoteCommaRef!$E$3,$BH989,0))</f>
        <v>1</v>
      </c>
      <c r="BN989" s="48">
        <f t="shared" si="361"/>
        <v>1</v>
      </c>
      <c r="BO989" s="48">
        <f t="shared" si="362"/>
        <v>1</v>
      </c>
      <c r="BP989" s="48">
        <f t="shared" si="363"/>
        <v>1</v>
      </c>
      <c r="BQ989" s="48">
        <f ca="1">IF(ISNA($BI989),1,OFFSET(NoteCommaRef!$K$3,$BI989,0))</f>
        <v>1</v>
      </c>
      <c r="BR989" s="48">
        <f ca="1">IF(ISNA($BJ989),1,OFFSET(NoteCommaRef!$K$3,$BJ989,0))</f>
        <v>1</v>
      </c>
    </row>
    <row r="990" spans="3:70" x14ac:dyDescent="0.2">
      <c r="C990" s="1" t="str">
        <f t="shared" si="378"/>
        <v/>
      </c>
      <c r="D990" s="1" t="str">
        <f t="shared" si="379"/>
        <v/>
      </c>
      <c r="E990" s="1" t="str">
        <f t="shared" si="370"/>
        <v/>
      </c>
      <c r="F990" s="32" t="str">
        <f t="shared" si="371"/>
        <v/>
      </c>
      <c r="G990" s="1" t="str">
        <f t="shared" si="372"/>
        <v/>
      </c>
      <c r="H990" s="1" t="str">
        <f t="shared" si="373"/>
        <v/>
      </c>
      <c r="I990" s="1" t="str">
        <f t="shared" si="374"/>
        <v/>
      </c>
      <c r="J990" s="1" t="str">
        <f t="shared" si="375"/>
        <v/>
      </c>
      <c r="K990" s="1" t="str">
        <f t="shared" si="376"/>
        <v/>
      </c>
      <c r="L990" s="1" t="str">
        <f ca="1">IF(COUNTBLANK($AO990),IF(COUNTBLANK($D990),"",OFFSET(ChannelSetup!$E$6,0,$D990-1)),$AO990)</f>
        <v/>
      </c>
      <c r="M990" s="1" t="str">
        <f ca="1">IF(COUNTBLANK($AP990),IF(COUNTBLANK($D990),"",OFFSET(ChannelSetup!$E$7,0,$D990-1)),$AP990)</f>
        <v/>
      </c>
      <c r="N990" s="1" t="str">
        <f ca="1">IF(COUNTBLANK($D990),"",IF(COUNTBLANK($AI990),OFFSET(ChannelSetup!$E$4,0,$D990-1),$AI990))</f>
        <v/>
      </c>
      <c r="O990" s="1" t="str">
        <f t="shared" si="377"/>
        <v/>
      </c>
      <c r="Q990" s="32">
        <f t="shared" si="380"/>
        <v>6</v>
      </c>
      <c r="R990" s="32">
        <f t="shared" si="381"/>
        <v>4</v>
      </c>
      <c r="S990" s="32">
        <f t="shared" si="382"/>
        <v>4</v>
      </c>
      <c r="T990" s="32">
        <f t="shared" si="383"/>
        <v>2</v>
      </c>
      <c r="U990" s="32">
        <f t="shared" si="384"/>
        <v>2</v>
      </c>
      <c r="V990" s="32">
        <f t="shared" si="385"/>
        <v>2</v>
      </c>
      <c r="W990" s="32">
        <f t="shared" si="386"/>
        <v>2</v>
      </c>
      <c r="X990" s="32">
        <f t="shared" si="387"/>
        <v>2</v>
      </c>
      <c r="Y990" s="32">
        <f t="shared" si="388"/>
        <v>2</v>
      </c>
      <c r="Z990" s="32">
        <f t="shared" si="389"/>
        <v>2</v>
      </c>
      <c r="AA990" s="32">
        <f t="shared" si="390"/>
        <v>2</v>
      </c>
      <c r="AB990" s="32">
        <f t="shared" si="391"/>
        <v>2</v>
      </c>
      <c r="AD990" s="64"/>
      <c r="AE990" s="51"/>
      <c r="AF990" s="51"/>
      <c r="AG990" s="61"/>
      <c r="AH990" s="62"/>
      <c r="AI990" s="61"/>
      <c r="AJ990" s="62"/>
      <c r="AK990" s="61"/>
      <c r="AL990" s="62"/>
      <c r="AM990" s="60"/>
      <c r="AN990" s="60"/>
      <c r="AO990" s="60"/>
      <c r="AP990" s="60"/>
      <c r="AQ990" s="51"/>
      <c r="AT990" s="39" t="str">
        <f t="shared" si="395"/>
        <v/>
      </c>
      <c r="AU990" s="49" t="str">
        <f t="shared" si="401"/>
        <v/>
      </c>
      <c r="AV990" s="41">
        <f t="shared" ca="1" si="364"/>
        <v>256</v>
      </c>
      <c r="AW990" s="40">
        <f t="shared" ca="1" si="358"/>
        <v>1</v>
      </c>
      <c r="AX990" s="41">
        <f t="shared" ca="1" si="396"/>
        <v>0</v>
      </c>
      <c r="AY990" s="41">
        <f t="shared" ca="1" si="397"/>
        <v>0</v>
      </c>
      <c r="AZ990" s="42">
        <f t="shared" ca="1" si="398"/>
        <v>1</v>
      </c>
      <c r="BA990" s="47" t="str">
        <f t="shared" si="399"/>
        <v/>
      </c>
      <c r="BB990" s="47" t="e">
        <f t="shared" si="400"/>
        <v>#VALUE!</v>
      </c>
      <c r="BC990" s="47">
        <f t="shared" si="365"/>
        <v>0</v>
      </c>
      <c r="BD990" s="47">
        <f t="shared" si="366"/>
        <v>0</v>
      </c>
      <c r="BE990" s="47" t="e">
        <f t="shared" si="367"/>
        <v>#VALUE!</v>
      </c>
      <c r="BF990" s="47" t="e">
        <f t="shared" si="368"/>
        <v>#VALUE!</v>
      </c>
      <c r="BG990" s="47" t="e">
        <f t="shared" si="369"/>
        <v>#VALUE!</v>
      </c>
      <c r="BH990" s="47" t="e">
        <f>MATCH($BA990,NoteCommaRef!$B$4:$B$10,0)</f>
        <v>#N/A</v>
      </c>
      <c r="BI990" s="47">
        <f>MATCH($BK990,NoteCommaRef!$H$4:$H$1000,0)</f>
        <v>11</v>
      </c>
      <c r="BJ990" s="47">
        <f>MATCH($BL990,NoteCommaRef!$H$4:$H$1000,0)</f>
        <v>11</v>
      </c>
      <c r="BK990" s="47">
        <f t="shared" si="359"/>
        <v>1</v>
      </c>
      <c r="BL990" s="47">
        <f t="shared" si="360"/>
        <v>1</v>
      </c>
      <c r="BM990" s="48">
        <f ca="1">IF(ISNA($BH990),1,OFFSET(NoteCommaRef!$E$3,$BH990,0))</f>
        <v>1</v>
      </c>
      <c r="BN990" s="48">
        <f t="shared" si="361"/>
        <v>1</v>
      </c>
      <c r="BO990" s="48">
        <f t="shared" si="362"/>
        <v>1</v>
      </c>
      <c r="BP990" s="48">
        <f t="shared" si="363"/>
        <v>1</v>
      </c>
      <c r="BQ990" s="48">
        <f ca="1">IF(ISNA($BI990),1,OFFSET(NoteCommaRef!$K$3,$BI990,0))</f>
        <v>1</v>
      </c>
      <c r="BR990" s="48">
        <f ca="1">IF(ISNA($BJ990),1,OFFSET(NoteCommaRef!$K$3,$BJ990,0))</f>
        <v>1</v>
      </c>
    </row>
    <row r="991" spans="3:70" x14ac:dyDescent="0.2">
      <c r="C991" s="1" t="str">
        <f t="shared" si="378"/>
        <v/>
      </c>
      <c r="D991" s="1" t="str">
        <f t="shared" si="379"/>
        <v/>
      </c>
      <c r="E991" s="1" t="str">
        <f t="shared" si="370"/>
        <v/>
      </c>
      <c r="F991" s="32" t="str">
        <f t="shared" si="371"/>
        <v/>
      </c>
      <c r="G991" s="1" t="str">
        <f t="shared" si="372"/>
        <v/>
      </c>
      <c r="H991" s="1" t="str">
        <f t="shared" si="373"/>
        <v/>
      </c>
      <c r="I991" s="1" t="str">
        <f t="shared" si="374"/>
        <v/>
      </c>
      <c r="J991" s="1" t="str">
        <f t="shared" si="375"/>
        <v/>
      </c>
      <c r="K991" s="1" t="str">
        <f t="shared" si="376"/>
        <v/>
      </c>
      <c r="L991" s="1" t="str">
        <f ca="1">IF(COUNTBLANK($AO991),IF(COUNTBLANK($D991),"",OFFSET(ChannelSetup!$E$6,0,$D991-1)),$AO991)</f>
        <v/>
      </c>
      <c r="M991" s="1" t="str">
        <f ca="1">IF(COUNTBLANK($AP991),IF(COUNTBLANK($D991),"",OFFSET(ChannelSetup!$E$7,0,$D991-1)),$AP991)</f>
        <v/>
      </c>
      <c r="N991" s="1" t="str">
        <f ca="1">IF(COUNTBLANK($D991),"",IF(COUNTBLANK($AI991),OFFSET(ChannelSetup!$E$4,0,$D991-1),$AI991))</f>
        <v/>
      </c>
      <c r="O991" s="1" t="str">
        <f t="shared" si="377"/>
        <v/>
      </c>
      <c r="Q991" s="32">
        <f t="shared" si="380"/>
        <v>6</v>
      </c>
      <c r="R991" s="32">
        <f t="shared" si="381"/>
        <v>4</v>
      </c>
      <c r="S991" s="32">
        <f t="shared" si="382"/>
        <v>4</v>
      </c>
      <c r="T991" s="32">
        <f t="shared" si="383"/>
        <v>2</v>
      </c>
      <c r="U991" s="32">
        <f t="shared" si="384"/>
        <v>2</v>
      </c>
      <c r="V991" s="32">
        <f t="shared" si="385"/>
        <v>2</v>
      </c>
      <c r="W991" s="32">
        <f t="shared" si="386"/>
        <v>2</v>
      </c>
      <c r="X991" s="32">
        <f t="shared" si="387"/>
        <v>2</v>
      </c>
      <c r="Y991" s="32">
        <f t="shared" si="388"/>
        <v>2</v>
      </c>
      <c r="Z991" s="32">
        <f t="shared" si="389"/>
        <v>2</v>
      </c>
      <c r="AA991" s="32">
        <f t="shared" si="390"/>
        <v>2</v>
      </c>
      <c r="AB991" s="32">
        <f t="shared" si="391"/>
        <v>2</v>
      </c>
      <c r="AD991" s="64"/>
      <c r="AE991" s="51"/>
      <c r="AF991" s="51"/>
      <c r="AG991" s="61"/>
      <c r="AH991" s="62"/>
      <c r="AI991" s="61"/>
      <c r="AJ991" s="62"/>
      <c r="AK991" s="61"/>
      <c r="AL991" s="62"/>
      <c r="AM991" s="60"/>
      <c r="AN991" s="60"/>
      <c r="AO991" s="60"/>
      <c r="AP991" s="60"/>
      <c r="AQ991" s="51"/>
      <c r="AT991" s="39" t="str">
        <f t="shared" si="395"/>
        <v/>
      </c>
      <c r="AU991" s="49" t="str">
        <f t="shared" si="401"/>
        <v/>
      </c>
      <c r="AV991" s="41">
        <f t="shared" ca="1" si="364"/>
        <v>256</v>
      </c>
      <c r="AW991" s="40">
        <f t="shared" ca="1" si="358"/>
        <v>1</v>
      </c>
      <c r="AX991" s="41">
        <f t="shared" ca="1" si="396"/>
        <v>0</v>
      </c>
      <c r="AY991" s="41">
        <f t="shared" ca="1" si="397"/>
        <v>0</v>
      </c>
      <c r="AZ991" s="42">
        <f t="shared" ca="1" si="398"/>
        <v>1</v>
      </c>
      <c r="BA991" s="47" t="str">
        <f t="shared" si="399"/>
        <v/>
      </c>
      <c r="BB991" s="47" t="e">
        <f t="shared" si="400"/>
        <v>#VALUE!</v>
      </c>
      <c r="BC991" s="47">
        <f t="shared" si="365"/>
        <v>0</v>
      </c>
      <c r="BD991" s="47">
        <f t="shared" si="366"/>
        <v>0</v>
      </c>
      <c r="BE991" s="47" t="e">
        <f t="shared" si="367"/>
        <v>#VALUE!</v>
      </c>
      <c r="BF991" s="47" t="e">
        <f t="shared" si="368"/>
        <v>#VALUE!</v>
      </c>
      <c r="BG991" s="47" t="e">
        <f t="shared" si="369"/>
        <v>#VALUE!</v>
      </c>
      <c r="BH991" s="47" t="e">
        <f>MATCH($BA991,NoteCommaRef!$B$4:$B$10,0)</f>
        <v>#N/A</v>
      </c>
      <c r="BI991" s="47">
        <f>MATCH($BK991,NoteCommaRef!$H$4:$H$1000,0)</f>
        <v>11</v>
      </c>
      <c r="BJ991" s="47">
        <f>MATCH($BL991,NoteCommaRef!$H$4:$H$1000,0)</f>
        <v>11</v>
      </c>
      <c r="BK991" s="47">
        <f t="shared" si="359"/>
        <v>1</v>
      </c>
      <c r="BL991" s="47">
        <f t="shared" si="360"/>
        <v>1</v>
      </c>
      <c r="BM991" s="48">
        <f ca="1">IF(ISNA($BH991),1,OFFSET(NoteCommaRef!$E$3,$BH991,0))</f>
        <v>1</v>
      </c>
      <c r="BN991" s="48">
        <f t="shared" si="361"/>
        <v>1</v>
      </c>
      <c r="BO991" s="48">
        <f t="shared" si="362"/>
        <v>1</v>
      </c>
      <c r="BP991" s="48">
        <f t="shared" si="363"/>
        <v>1</v>
      </c>
      <c r="BQ991" s="48">
        <f ca="1">IF(ISNA($BI991),1,OFFSET(NoteCommaRef!$K$3,$BI991,0))</f>
        <v>1</v>
      </c>
      <c r="BR991" s="48">
        <f ca="1">IF(ISNA($BJ991),1,OFFSET(NoteCommaRef!$K$3,$BJ991,0))</f>
        <v>1</v>
      </c>
    </row>
    <row r="992" spans="3:70" x14ac:dyDescent="0.2">
      <c r="C992" s="1" t="str">
        <f t="shared" si="378"/>
        <v/>
      </c>
      <c r="D992" s="1" t="str">
        <f t="shared" si="379"/>
        <v/>
      </c>
      <c r="E992" s="1" t="str">
        <f t="shared" si="370"/>
        <v/>
      </c>
      <c r="F992" s="32" t="str">
        <f t="shared" si="371"/>
        <v/>
      </c>
      <c r="G992" s="1" t="str">
        <f t="shared" si="372"/>
        <v/>
      </c>
      <c r="H992" s="1" t="str">
        <f t="shared" si="373"/>
        <v/>
      </c>
      <c r="I992" s="1" t="str">
        <f t="shared" si="374"/>
        <v/>
      </c>
      <c r="J992" s="1" t="str">
        <f t="shared" si="375"/>
        <v/>
      </c>
      <c r="K992" s="1" t="str">
        <f t="shared" si="376"/>
        <v/>
      </c>
      <c r="L992" s="1" t="str">
        <f ca="1">IF(COUNTBLANK($AO992),IF(COUNTBLANK($D992),"",OFFSET(ChannelSetup!$E$6,0,$D992-1)),$AO992)</f>
        <v/>
      </c>
      <c r="M992" s="1" t="str">
        <f ca="1">IF(COUNTBLANK($AP992),IF(COUNTBLANK($D992),"",OFFSET(ChannelSetup!$E$7,0,$D992-1)),$AP992)</f>
        <v/>
      </c>
      <c r="N992" s="1" t="str">
        <f ca="1">IF(COUNTBLANK($D992),"",IF(COUNTBLANK($AI992),OFFSET(ChannelSetup!$E$4,0,$D992-1),$AI992))</f>
        <v/>
      </c>
      <c r="O992" s="1" t="str">
        <f t="shared" si="377"/>
        <v/>
      </c>
      <c r="Q992" s="32">
        <f t="shared" si="380"/>
        <v>6</v>
      </c>
      <c r="R992" s="32">
        <f t="shared" si="381"/>
        <v>4</v>
      </c>
      <c r="S992" s="32">
        <f t="shared" si="382"/>
        <v>4</v>
      </c>
      <c r="T992" s="32">
        <f t="shared" si="383"/>
        <v>2</v>
      </c>
      <c r="U992" s="32">
        <f t="shared" si="384"/>
        <v>2</v>
      </c>
      <c r="V992" s="32">
        <f t="shared" si="385"/>
        <v>2</v>
      </c>
      <c r="W992" s="32">
        <f t="shared" si="386"/>
        <v>2</v>
      </c>
      <c r="X992" s="32">
        <f t="shared" si="387"/>
        <v>2</v>
      </c>
      <c r="Y992" s="32">
        <f t="shared" si="388"/>
        <v>2</v>
      </c>
      <c r="Z992" s="32">
        <f t="shared" si="389"/>
        <v>2</v>
      </c>
      <c r="AA992" s="32">
        <f t="shared" si="390"/>
        <v>2</v>
      </c>
      <c r="AB992" s="32">
        <f t="shared" si="391"/>
        <v>2</v>
      </c>
      <c r="AD992" s="64"/>
      <c r="AE992" s="51"/>
      <c r="AF992" s="51"/>
      <c r="AG992" s="61"/>
      <c r="AH992" s="62"/>
      <c r="AI992" s="61"/>
      <c r="AJ992" s="62"/>
      <c r="AK992" s="61"/>
      <c r="AL992" s="62"/>
      <c r="AM992" s="60"/>
      <c r="AN992" s="60"/>
      <c r="AO992" s="60"/>
      <c r="AP992" s="60"/>
      <c r="AQ992" s="51"/>
      <c r="AT992" s="39" t="str">
        <f t="shared" si="395"/>
        <v/>
      </c>
      <c r="AU992" s="49" t="str">
        <f t="shared" si="401"/>
        <v/>
      </c>
      <c r="AV992" s="41">
        <f t="shared" ca="1" si="364"/>
        <v>256</v>
      </c>
      <c r="AW992" s="40">
        <f t="shared" ca="1" si="358"/>
        <v>1</v>
      </c>
      <c r="AX992" s="41">
        <f t="shared" ca="1" si="396"/>
        <v>0</v>
      </c>
      <c r="AY992" s="41">
        <f t="shared" ca="1" si="397"/>
        <v>0</v>
      </c>
      <c r="AZ992" s="42">
        <f t="shared" ca="1" si="398"/>
        <v>1</v>
      </c>
      <c r="BA992" s="47" t="str">
        <f t="shared" si="399"/>
        <v/>
      </c>
      <c r="BB992" s="47" t="e">
        <f t="shared" si="400"/>
        <v>#VALUE!</v>
      </c>
      <c r="BC992" s="47">
        <f t="shared" si="365"/>
        <v>0</v>
      </c>
      <c r="BD992" s="47">
        <f t="shared" si="366"/>
        <v>0</v>
      </c>
      <c r="BE992" s="47" t="e">
        <f t="shared" si="367"/>
        <v>#VALUE!</v>
      </c>
      <c r="BF992" s="47" t="e">
        <f t="shared" si="368"/>
        <v>#VALUE!</v>
      </c>
      <c r="BG992" s="47" t="e">
        <f t="shared" si="369"/>
        <v>#VALUE!</v>
      </c>
      <c r="BH992" s="47" t="e">
        <f>MATCH($BA992,NoteCommaRef!$B$4:$B$10,0)</f>
        <v>#N/A</v>
      </c>
      <c r="BI992" s="47">
        <f>MATCH($BK992,NoteCommaRef!$H$4:$H$1000,0)</f>
        <v>11</v>
      </c>
      <c r="BJ992" s="47">
        <f>MATCH($BL992,NoteCommaRef!$H$4:$H$1000,0)</f>
        <v>11</v>
      </c>
      <c r="BK992" s="47">
        <f t="shared" si="359"/>
        <v>1</v>
      </c>
      <c r="BL992" s="47">
        <f t="shared" si="360"/>
        <v>1</v>
      </c>
      <c r="BM992" s="48">
        <f ca="1">IF(ISNA($BH992),1,OFFSET(NoteCommaRef!$E$3,$BH992,0))</f>
        <v>1</v>
      </c>
      <c r="BN992" s="48">
        <f t="shared" si="361"/>
        <v>1</v>
      </c>
      <c r="BO992" s="48">
        <f t="shared" si="362"/>
        <v>1</v>
      </c>
      <c r="BP992" s="48">
        <f t="shared" si="363"/>
        <v>1</v>
      </c>
      <c r="BQ992" s="48">
        <f ca="1">IF(ISNA($BI992),1,OFFSET(NoteCommaRef!$K$3,$BI992,0))</f>
        <v>1</v>
      </c>
      <c r="BR992" s="48">
        <f ca="1">IF(ISNA($BJ992),1,OFFSET(NoteCommaRef!$K$3,$BJ992,0))</f>
        <v>1</v>
      </c>
    </row>
    <row r="993" spans="3:70" x14ac:dyDescent="0.2">
      <c r="C993" s="1" t="str">
        <f t="shared" si="378"/>
        <v/>
      </c>
      <c r="D993" s="1" t="str">
        <f t="shared" si="379"/>
        <v/>
      </c>
      <c r="E993" s="1" t="str">
        <f t="shared" si="370"/>
        <v/>
      </c>
      <c r="F993" s="32" t="str">
        <f t="shared" si="371"/>
        <v/>
      </c>
      <c r="G993" s="1" t="str">
        <f t="shared" si="372"/>
        <v/>
      </c>
      <c r="H993" s="1" t="str">
        <f t="shared" si="373"/>
        <v/>
      </c>
      <c r="I993" s="1" t="str">
        <f t="shared" si="374"/>
        <v/>
      </c>
      <c r="J993" s="1" t="str">
        <f t="shared" si="375"/>
        <v/>
      </c>
      <c r="K993" s="1" t="str">
        <f t="shared" si="376"/>
        <v/>
      </c>
      <c r="L993" s="1" t="str">
        <f ca="1">IF(COUNTBLANK($AO993),IF(COUNTBLANK($D993),"",OFFSET(ChannelSetup!$E$6,0,$D993-1)),$AO993)</f>
        <v/>
      </c>
      <c r="M993" s="1" t="str">
        <f ca="1">IF(COUNTBLANK($AP993),IF(COUNTBLANK($D993),"",OFFSET(ChannelSetup!$E$7,0,$D993-1)),$AP993)</f>
        <v/>
      </c>
      <c r="N993" s="1" t="str">
        <f ca="1">IF(COUNTBLANK($D993),"",IF(COUNTBLANK($AI993),OFFSET(ChannelSetup!$E$4,0,$D993-1),$AI993))</f>
        <v/>
      </c>
      <c r="O993" s="1" t="str">
        <f t="shared" si="377"/>
        <v/>
      </c>
      <c r="Q993" s="32">
        <f t="shared" si="380"/>
        <v>6</v>
      </c>
      <c r="R993" s="32">
        <f t="shared" si="381"/>
        <v>4</v>
      </c>
      <c r="S993" s="32">
        <f t="shared" si="382"/>
        <v>4</v>
      </c>
      <c r="T993" s="32">
        <f t="shared" si="383"/>
        <v>2</v>
      </c>
      <c r="U993" s="32">
        <f t="shared" si="384"/>
        <v>2</v>
      </c>
      <c r="V993" s="32">
        <f t="shared" si="385"/>
        <v>2</v>
      </c>
      <c r="W993" s="32">
        <f t="shared" si="386"/>
        <v>2</v>
      </c>
      <c r="X993" s="32">
        <f t="shared" si="387"/>
        <v>2</v>
      </c>
      <c r="Y993" s="32">
        <f t="shared" si="388"/>
        <v>2</v>
      </c>
      <c r="Z993" s="32">
        <f t="shared" si="389"/>
        <v>2</v>
      </c>
      <c r="AA993" s="32">
        <f t="shared" si="390"/>
        <v>2</v>
      </c>
      <c r="AB993" s="32">
        <f t="shared" si="391"/>
        <v>2</v>
      </c>
      <c r="AD993" s="64"/>
      <c r="AE993" s="51"/>
      <c r="AF993" s="51"/>
      <c r="AG993" s="61"/>
      <c r="AH993" s="62"/>
      <c r="AI993" s="61"/>
      <c r="AJ993" s="62"/>
      <c r="AK993" s="61"/>
      <c r="AL993" s="62"/>
      <c r="AM993" s="60"/>
      <c r="AN993" s="60"/>
      <c r="AO993" s="60"/>
      <c r="AP993" s="60"/>
      <c r="AQ993" s="51"/>
      <c r="AT993" s="39" t="str">
        <f t="shared" si="395"/>
        <v/>
      </c>
      <c r="AU993" s="49" t="str">
        <f t="shared" si="401"/>
        <v/>
      </c>
      <c r="AV993" s="41">
        <f t="shared" ca="1" si="364"/>
        <v>256</v>
      </c>
      <c r="AW993" s="40">
        <f t="shared" ca="1" si="358"/>
        <v>1</v>
      </c>
      <c r="AX993" s="41">
        <f t="shared" ca="1" si="396"/>
        <v>0</v>
      </c>
      <c r="AY993" s="41">
        <f t="shared" ca="1" si="397"/>
        <v>0</v>
      </c>
      <c r="AZ993" s="42">
        <f t="shared" ca="1" si="398"/>
        <v>1</v>
      </c>
      <c r="BA993" s="47" t="str">
        <f t="shared" si="399"/>
        <v/>
      </c>
      <c r="BB993" s="47" t="e">
        <f t="shared" si="400"/>
        <v>#VALUE!</v>
      </c>
      <c r="BC993" s="47">
        <f t="shared" si="365"/>
        <v>0</v>
      </c>
      <c r="BD993" s="47">
        <f t="shared" si="366"/>
        <v>0</v>
      </c>
      <c r="BE993" s="47" t="e">
        <f t="shared" si="367"/>
        <v>#VALUE!</v>
      </c>
      <c r="BF993" s="47" t="e">
        <f t="shared" si="368"/>
        <v>#VALUE!</v>
      </c>
      <c r="BG993" s="47" t="e">
        <f t="shared" si="369"/>
        <v>#VALUE!</v>
      </c>
      <c r="BH993" s="47" t="e">
        <f>MATCH($BA993,NoteCommaRef!$B$4:$B$10,0)</f>
        <v>#N/A</v>
      </c>
      <c r="BI993" s="47">
        <f>MATCH($BK993,NoteCommaRef!$H$4:$H$1000,0)</f>
        <v>11</v>
      </c>
      <c r="BJ993" s="47">
        <f>MATCH($BL993,NoteCommaRef!$H$4:$H$1000,0)</f>
        <v>11</v>
      </c>
      <c r="BK993" s="47">
        <f t="shared" si="359"/>
        <v>1</v>
      </c>
      <c r="BL993" s="47">
        <f t="shared" si="360"/>
        <v>1</v>
      </c>
      <c r="BM993" s="48">
        <f ca="1">IF(ISNA($BH993),1,OFFSET(NoteCommaRef!$E$3,$BH993,0))</f>
        <v>1</v>
      </c>
      <c r="BN993" s="48">
        <f t="shared" si="361"/>
        <v>1</v>
      </c>
      <c r="BO993" s="48">
        <f t="shared" si="362"/>
        <v>1</v>
      </c>
      <c r="BP993" s="48">
        <f t="shared" si="363"/>
        <v>1</v>
      </c>
      <c r="BQ993" s="48">
        <f ca="1">IF(ISNA($BI993),1,OFFSET(NoteCommaRef!$K$3,$BI993,0))</f>
        <v>1</v>
      </c>
      <c r="BR993" s="48">
        <f ca="1">IF(ISNA($BJ993),1,OFFSET(NoteCommaRef!$K$3,$BJ993,0))</f>
        <v>1</v>
      </c>
    </row>
    <row r="994" spans="3:70" x14ac:dyDescent="0.2">
      <c r="C994" s="1" t="str">
        <f t="shared" si="378"/>
        <v/>
      </c>
      <c r="D994" s="1" t="str">
        <f t="shared" si="379"/>
        <v/>
      </c>
      <c r="E994" s="1" t="str">
        <f t="shared" si="370"/>
        <v/>
      </c>
      <c r="F994" s="32" t="str">
        <f t="shared" si="371"/>
        <v/>
      </c>
      <c r="G994" s="1" t="str">
        <f t="shared" si="372"/>
        <v/>
      </c>
      <c r="H994" s="1" t="str">
        <f t="shared" si="373"/>
        <v/>
      </c>
      <c r="I994" s="1" t="str">
        <f t="shared" si="374"/>
        <v/>
      </c>
      <c r="J994" s="1" t="str">
        <f t="shared" si="375"/>
        <v/>
      </c>
      <c r="K994" s="1" t="str">
        <f t="shared" si="376"/>
        <v/>
      </c>
      <c r="L994" s="1" t="str">
        <f ca="1">IF(COUNTBLANK($AO994),IF(COUNTBLANK($D994),"",OFFSET(ChannelSetup!$E$6,0,$D994-1)),$AO994)</f>
        <v/>
      </c>
      <c r="M994" s="1" t="str">
        <f ca="1">IF(COUNTBLANK($AP994),IF(COUNTBLANK($D994),"",OFFSET(ChannelSetup!$E$7,0,$D994-1)),$AP994)</f>
        <v/>
      </c>
      <c r="N994" s="1" t="str">
        <f ca="1">IF(COUNTBLANK($D994),"",IF(COUNTBLANK($AI994),OFFSET(ChannelSetup!$E$4,0,$D994-1),$AI994))</f>
        <v/>
      </c>
      <c r="O994" s="1" t="str">
        <f t="shared" si="377"/>
        <v/>
      </c>
      <c r="Q994" s="32">
        <f t="shared" si="380"/>
        <v>6</v>
      </c>
      <c r="R994" s="32">
        <f t="shared" si="381"/>
        <v>4</v>
      </c>
      <c r="S994" s="32">
        <f t="shared" si="382"/>
        <v>4</v>
      </c>
      <c r="T994" s="32">
        <f t="shared" si="383"/>
        <v>2</v>
      </c>
      <c r="U994" s="32">
        <f t="shared" si="384"/>
        <v>2</v>
      </c>
      <c r="V994" s="32">
        <f t="shared" si="385"/>
        <v>2</v>
      </c>
      <c r="W994" s="32">
        <f t="shared" si="386"/>
        <v>2</v>
      </c>
      <c r="X994" s="32">
        <f t="shared" si="387"/>
        <v>2</v>
      </c>
      <c r="Y994" s="32">
        <f t="shared" si="388"/>
        <v>2</v>
      </c>
      <c r="Z994" s="32">
        <f t="shared" si="389"/>
        <v>2</v>
      </c>
      <c r="AA994" s="32">
        <f t="shared" si="390"/>
        <v>2</v>
      </c>
      <c r="AB994" s="32">
        <f t="shared" si="391"/>
        <v>2</v>
      </c>
      <c r="AD994" s="64"/>
      <c r="AE994" s="51"/>
      <c r="AF994" s="51"/>
      <c r="AG994" s="61"/>
      <c r="AH994" s="62"/>
      <c r="AI994" s="61"/>
      <c r="AJ994" s="62"/>
      <c r="AK994" s="61"/>
      <c r="AL994" s="62"/>
      <c r="AM994" s="60"/>
      <c r="AN994" s="60"/>
      <c r="AO994" s="60"/>
      <c r="AP994" s="60"/>
      <c r="AQ994" s="51"/>
      <c r="AT994" s="39" t="str">
        <f t="shared" si="395"/>
        <v/>
      </c>
      <c r="AU994" s="49" t="str">
        <f t="shared" si="401"/>
        <v/>
      </c>
      <c r="AV994" s="41">
        <f t="shared" ca="1" si="364"/>
        <v>256</v>
      </c>
      <c r="AW994" s="40">
        <f t="shared" ca="1" si="358"/>
        <v>1</v>
      </c>
      <c r="AX994" s="41">
        <f t="shared" ca="1" si="396"/>
        <v>0</v>
      </c>
      <c r="AY994" s="41">
        <f t="shared" ca="1" si="397"/>
        <v>0</v>
      </c>
      <c r="AZ994" s="42">
        <f t="shared" ca="1" si="398"/>
        <v>1</v>
      </c>
      <c r="BA994" s="47" t="str">
        <f t="shared" si="399"/>
        <v/>
      </c>
      <c r="BB994" s="47" t="e">
        <f t="shared" si="400"/>
        <v>#VALUE!</v>
      </c>
      <c r="BC994" s="47">
        <f t="shared" si="365"/>
        <v>0</v>
      </c>
      <c r="BD994" s="47">
        <f t="shared" si="366"/>
        <v>0</v>
      </c>
      <c r="BE994" s="47" t="e">
        <f t="shared" si="367"/>
        <v>#VALUE!</v>
      </c>
      <c r="BF994" s="47" t="e">
        <f t="shared" si="368"/>
        <v>#VALUE!</v>
      </c>
      <c r="BG994" s="47" t="e">
        <f t="shared" si="369"/>
        <v>#VALUE!</v>
      </c>
      <c r="BH994" s="47" t="e">
        <f>MATCH($BA994,NoteCommaRef!$B$4:$B$10,0)</f>
        <v>#N/A</v>
      </c>
      <c r="BI994" s="47">
        <f>MATCH($BK994,NoteCommaRef!$H$4:$H$1000,0)</f>
        <v>11</v>
      </c>
      <c r="BJ994" s="47">
        <f>MATCH($BL994,NoteCommaRef!$H$4:$H$1000,0)</f>
        <v>11</v>
      </c>
      <c r="BK994" s="47">
        <f t="shared" si="359"/>
        <v>1</v>
      </c>
      <c r="BL994" s="47">
        <f t="shared" si="360"/>
        <v>1</v>
      </c>
      <c r="BM994" s="48">
        <f ca="1">IF(ISNA($BH994),1,OFFSET(NoteCommaRef!$E$3,$BH994,0))</f>
        <v>1</v>
      </c>
      <c r="BN994" s="48">
        <f t="shared" si="361"/>
        <v>1</v>
      </c>
      <c r="BO994" s="48">
        <f t="shared" si="362"/>
        <v>1</v>
      </c>
      <c r="BP994" s="48">
        <f t="shared" si="363"/>
        <v>1</v>
      </c>
      <c r="BQ994" s="48">
        <f ca="1">IF(ISNA($BI994),1,OFFSET(NoteCommaRef!$K$3,$BI994,0))</f>
        <v>1</v>
      </c>
      <c r="BR994" s="48">
        <f ca="1">IF(ISNA($BJ994),1,OFFSET(NoteCommaRef!$K$3,$BJ994,0))</f>
        <v>1</v>
      </c>
    </row>
    <row r="995" spans="3:70" x14ac:dyDescent="0.2">
      <c r="C995" s="1" t="str">
        <f t="shared" si="378"/>
        <v/>
      </c>
      <c r="D995" s="1" t="str">
        <f t="shared" si="379"/>
        <v/>
      </c>
      <c r="E995" s="1" t="str">
        <f t="shared" si="370"/>
        <v/>
      </c>
      <c r="F995" s="32" t="str">
        <f t="shared" si="371"/>
        <v/>
      </c>
      <c r="G995" s="1" t="str">
        <f t="shared" si="372"/>
        <v/>
      </c>
      <c r="H995" s="1" t="str">
        <f t="shared" si="373"/>
        <v/>
      </c>
      <c r="I995" s="1" t="str">
        <f t="shared" si="374"/>
        <v/>
      </c>
      <c r="J995" s="1" t="str">
        <f t="shared" si="375"/>
        <v/>
      </c>
      <c r="K995" s="1" t="str">
        <f t="shared" si="376"/>
        <v/>
      </c>
      <c r="L995" s="1" t="str">
        <f ca="1">IF(COUNTBLANK($AO995),IF(COUNTBLANK($D995),"",OFFSET(ChannelSetup!$E$6,0,$D995-1)),$AO995)</f>
        <v/>
      </c>
      <c r="M995" s="1" t="str">
        <f ca="1">IF(COUNTBLANK($AP995),IF(COUNTBLANK($D995),"",OFFSET(ChannelSetup!$E$7,0,$D995-1)),$AP995)</f>
        <v/>
      </c>
      <c r="N995" s="1" t="str">
        <f ca="1">IF(COUNTBLANK($D995),"",IF(COUNTBLANK($AI995),OFFSET(ChannelSetup!$E$4,0,$D995-1),$AI995))</f>
        <v/>
      </c>
      <c r="O995" s="1" t="str">
        <f t="shared" si="377"/>
        <v/>
      </c>
      <c r="Q995" s="32">
        <f t="shared" si="380"/>
        <v>6</v>
      </c>
      <c r="R995" s="32">
        <f t="shared" si="381"/>
        <v>4</v>
      </c>
      <c r="S995" s="32">
        <f t="shared" si="382"/>
        <v>4</v>
      </c>
      <c r="T995" s="32">
        <f t="shared" si="383"/>
        <v>2</v>
      </c>
      <c r="U995" s="32">
        <f t="shared" si="384"/>
        <v>2</v>
      </c>
      <c r="V995" s="32">
        <f t="shared" si="385"/>
        <v>2</v>
      </c>
      <c r="W995" s="32">
        <f t="shared" si="386"/>
        <v>2</v>
      </c>
      <c r="X995" s="32">
        <f t="shared" si="387"/>
        <v>2</v>
      </c>
      <c r="Y995" s="32">
        <f t="shared" si="388"/>
        <v>2</v>
      </c>
      <c r="Z995" s="32">
        <f t="shared" si="389"/>
        <v>2</v>
      </c>
      <c r="AA995" s="32">
        <f t="shared" si="390"/>
        <v>2</v>
      </c>
      <c r="AB995" s="32">
        <f t="shared" si="391"/>
        <v>2</v>
      </c>
      <c r="AD995" s="64"/>
      <c r="AE995" s="51"/>
      <c r="AF995" s="51"/>
      <c r="AG995" s="61"/>
      <c r="AH995" s="62"/>
      <c r="AI995" s="61"/>
      <c r="AJ995" s="62"/>
      <c r="AK995" s="61"/>
      <c r="AL995" s="62"/>
      <c r="AM995" s="60"/>
      <c r="AN995" s="60"/>
      <c r="AO995" s="60"/>
      <c r="AP995" s="60"/>
      <c r="AQ995" s="51"/>
      <c r="AT995" s="39" t="str">
        <f t="shared" si="395"/>
        <v/>
      </c>
      <c r="AU995" s="49" t="str">
        <f t="shared" si="401"/>
        <v/>
      </c>
      <c r="AV995" s="41">
        <f t="shared" ca="1" si="364"/>
        <v>256</v>
      </c>
      <c r="AW995" s="40">
        <f t="shared" ca="1" si="358"/>
        <v>1</v>
      </c>
      <c r="AX995" s="41">
        <f t="shared" ca="1" si="396"/>
        <v>0</v>
      </c>
      <c r="AY995" s="41">
        <f t="shared" ca="1" si="397"/>
        <v>0</v>
      </c>
      <c r="AZ995" s="42">
        <f t="shared" ca="1" si="398"/>
        <v>1</v>
      </c>
      <c r="BA995" s="47" t="str">
        <f t="shared" si="399"/>
        <v/>
      </c>
      <c r="BB995" s="47" t="e">
        <f t="shared" si="400"/>
        <v>#VALUE!</v>
      </c>
      <c r="BC995" s="47">
        <f t="shared" si="365"/>
        <v>0</v>
      </c>
      <c r="BD995" s="47">
        <f t="shared" si="366"/>
        <v>0</v>
      </c>
      <c r="BE995" s="47" t="e">
        <f t="shared" si="367"/>
        <v>#VALUE!</v>
      </c>
      <c r="BF995" s="47" t="e">
        <f t="shared" si="368"/>
        <v>#VALUE!</v>
      </c>
      <c r="BG995" s="47" t="e">
        <f t="shared" si="369"/>
        <v>#VALUE!</v>
      </c>
      <c r="BH995" s="47" t="e">
        <f>MATCH($BA995,NoteCommaRef!$B$4:$B$10,0)</f>
        <v>#N/A</v>
      </c>
      <c r="BI995" s="47">
        <f>MATCH($BK995,NoteCommaRef!$H$4:$H$1000,0)</f>
        <v>11</v>
      </c>
      <c r="BJ995" s="47">
        <f>MATCH($BL995,NoteCommaRef!$H$4:$H$1000,0)</f>
        <v>11</v>
      </c>
      <c r="BK995" s="47">
        <f t="shared" si="359"/>
        <v>1</v>
      </c>
      <c r="BL995" s="47">
        <f t="shared" si="360"/>
        <v>1</v>
      </c>
      <c r="BM995" s="48">
        <f ca="1">IF(ISNA($BH995),1,OFFSET(NoteCommaRef!$E$3,$BH995,0))</f>
        <v>1</v>
      </c>
      <c r="BN995" s="48">
        <f t="shared" si="361"/>
        <v>1</v>
      </c>
      <c r="BO995" s="48">
        <f t="shared" si="362"/>
        <v>1</v>
      </c>
      <c r="BP995" s="48">
        <f t="shared" si="363"/>
        <v>1</v>
      </c>
      <c r="BQ995" s="48">
        <f ca="1">IF(ISNA($BI995),1,OFFSET(NoteCommaRef!$K$3,$BI995,0))</f>
        <v>1</v>
      </c>
      <c r="BR995" s="48">
        <f ca="1">IF(ISNA($BJ995),1,OFFSET(NoteCommaRef!$K$3,$BJ995,0))</f>
        <v>1</v>
      </c>
    </row>
    <row r="996" spans="3:70" x14ac:dyDescent="0.2">
      <c r="C996" s="1" t="str">
        <f t="shared" si="378"/>
        <v/>
      </c>
      <c r="D996" s="1" t="str">
        <f t="shared" si="379"/>
        <v/>
      </c>
      <c r="E996" s="1" t="str">
        <f t="shared" si="370"/>
        <v/>
      </c>
      <c r="F996" s="32" t="str">
        <f t="shared" si="371"/>
        <v/>
      </c>
      <c r="G996" s="1" t="str">
        <f t="shared" si="372"/>
        <v/>
      </c>
      <c r="H996" s="1" t="str">
        <f t="shared" si="373"/>
        <v/>
      </c>
      <c r="I996" s="1" t="str">
        <f t="shared" si="374"/>
        <v/>
      </c>
      <c r="J996" s="1" t="str">
        <f t="shared" si="375"/>
        <v/>
      </c>
      <c r="K996" s="1" t="str">
        <f t="shared" si="376"/>
        <v/>
      </c>
      <c r="L996" s="1" t="str">
        <f ca="1">IF(COUNTBLANK($AO996),IF(COUNTBLANK($D996),"",OFFSET(ChannelSetup!$E$6,0,$D996-1)),$AO996)</f>
        <v/>
      </c>
      <c r="M996" s="1" t="str">
        <f ca="1">IF(COUNTBLANK($AP996),IF(COUNTBLANK($D996),"",OFFSET(ChannelSetup!$E$7,0,$D996-1)),$AP996)</f>
        <v/>
      </c>
      <c r="N996" s="1" t="str">
        <f ca="1">IF(COUNTBLANK($D996),"",IF(COUNTBLANK($AI996),OFFSET(ChannelSetup!$E$4,0,$D996-1),$AI996))</f>
        <v/>
      </c>
      <c r="O996" s="1" t="str">
        <f t="shared" si="377"/>
        <v/>
      </c>
      <c r="Q996" s="32">
        <f t="shared" si="380"/>
        <v>6</v>
      </c>
      <c r="R996" s="32">
        <f t="shared" si="381"/>
        <v>4</v>
      </c>
      <c r="S996" s="32">
        <f t="shared" si="382"/>
        <v>4</v>
      </c>
      <c r="T996" s="32">
        <f t="shared" si="383"/>
        <v>2</v>
      </c>
      <c r="U996" s="32">
        <f t="shared" si="384"/>
        <v>2</v>
      </c>
      <c r="V996" s="32">
        <f t="shared" si="385"/>
        <v>2</v>
      </c>
      <c r="W996" s="32">
        <f t="shared" si="386"/>
        <v>2</v>
      </c>
      <c r="X996" s="32">
        <f t="shared" si="387"/>
        <v>2</v>
      </c>
      <c r="Y996" s="32">
        <f t="shared" si="388"/>
        <v>2</v>
      </c>
      <c r="Z996" s="32">
        <f t="shared" si="389"/>
        <v>2</v>
      </c>
      <c r="AA996" s="32">
        <f t="shared" si="390"/>
        <v>2</v>
      </c>
      <c r="AB996" s="32">
        <f t="shared" si="391"/>
        <v>2</v>
      </c>
      <c r="AD996" s="64"/>
      <c r="AE996" s="51"/>
      <c r="AF996" s="51"/>
      <c r="AG996" s="61"/>
      <c r="AH996" s="62"/>
      <c r="AI996" s="61"/>
      <c r="AJ996" s="62"/>
      <c r="AK996" s="61"/>
      <c r="AL996" s="62"/>
      <c r="AM996" s="60"/>
      <c r="AN996" s="60"/>
      <c r="AO996" s="60"/>
      <c r="AP996" s="60"/>
      <c r="AQ996" s="51"/>
      <c r="AT996" s="39" t="str">
        <f t="shared" si="395"/>
        <v/>
      </c>
      <c r="AU996" s="49" t="str">
        <f t="shared" si="401"/>
        <v/>
      </c>
      <c r="AV996" s="41">
        <f t="shared" ca="1" si="364"/>
        <v>256</v>
      </c>
      <c r="AW996" s="40">
        <f t="shared" ca="1" si="358"/>
        <v>1</v>
      </c>
      <c r="AX996" s="41">
        <f t="shared" ca="1" si="396"/>
        <v>0</v>
      </c>
      <c r="AY996" s="41">
        <f t="shared" ca="1" si="397"/>
        <v>0</v>
      </c>
      <c r="AZ996" s="42">
        <f t="shared" ca="1" si="398"/>
        <v>1</v>
      </c>
      <c r="BA996" s="47" t="str">
        <f t="shared" si="399"/>
        <v/>
      </c>
      <c r="BB996" s="47" t="e">
        <f t="shared" si="400"/>
        <v>#VALUE!</v>
      </c>
      <c r="BC996" s="47">
        <f t="shared" si="365"/>
        <v>0</v>
      </c>
      <c r="BD996" s="47">
        <f t="shared" si="366"/>
        <v>0</v>
      </c>
      <c r="BE996" s="47" t="e">
        <f t="shared" si="367"/>
        <v>#VALUE!</v>
      </c>
      <c r="BF996" s="47" t="e">
        <f t="shared" si="368"/>
        <v>#VALUE!</v>
      </c>
      <c r="BG996" s="47" t="e">
        <f t="shared" si="369"/>
        <v>#VALUE!</v>
      </c>
      <c r="BH996" s="47" t="e">
        <f>MATCH($BA996,NoteCommaRef!$B$4:$B$10,0)</f>
        <v>#N/A</v>
      </c>
      <c r="BI996" s="47">
        <f>MATCH($BK996,NoteCommaRef!$H$4:$H$1000,0)</f>
        <v>11</v>
      </c>
      <c r="BJ996" s="47">
        <f>MATCH($BL996,NoteCommaRef!$H$4:$H$1000,0)</f>
        <v>11</v>
      </c>
      <c r="BK996" s="47">
        <f t="shared" si="359"/>
        <v>1</v>
      </c>
      <c r="BL996" s="47">
        <f t="shared" si="360"/>
        <v>1</v>
      </c>
      <c r="BM996" s="48">
        <f ca="1">IF(ISNA($BH996),1,OFFSET(NoteCommaRef!$E$3,$BH996,0))</f>
        <v>1</v>
      </c>
      <c r="BN996" s="48">
        <f t="shared" si="361"/>
        <v>1</v>
      </c>
      <c r="BO996" s="48">
        <f t="shared" si="362"/>
        <v>1</v>
      </c>
      <c r="BP996" s="48">
        <f t="shared" si="363"/>
        <v>1</v>
      </c>
      <c r="BQ996" s="48">
        <f ca="1">IF(ISNA($BI996),1,OFFSET(NoteCommaRef!$K$3,$BI996,0))</f>
        <v>1</v>
      </c>
      <c r="BR996" s="48">
        <f ca="1">IF(ISNA($BJ996),1,OFFSET(NoteCommaRef!$K$3,$BJ996,0))</f>
        <v>1</v>
      </c>
    </row>
    <row r="997" spans="3:70" x14ac:dyDescent="0.2">
      <c r="C997" s="1" t="str">
        <f t="shared" si="378"/>
        <v/>
      </c>
      <c r="D997" s="1" t="str">
        <f t="shared" si="379"/>
        <v/>
      </c>
      <c r="E997" s="1" t="str">
        <f t="shared" si="370"/>
        <v/>
      </c>
      <c r="F997" s="32" t="str">
        <f t="shared" si="371"/>
        <v/>
      </c>
      <c r="G997" s="1" t="str">
        <f t="shared" si="372"/>
        <v/>
      </c>
      <c r="H997" s="1" t="str">
        <f t="shared" si="373"/>
        <v/>
      </c>
      <c r="I997" s="1" t="str">
        <f t="shared" si="374"/>
        <v/>
      </c>
      <c r="J997" s="1" t="str">
        <f t="shared" si="375"/>
        <v/>
      </c>
      <c r="K997" s="1" t="str">
        <f t="shared" si="376"/>
        <v/>
      </c>
      <c r="L997" s="1" t="str">
        <f ca="1">IF(COUNTBLANK($AO997),IF(COUNTBLANK($D997),"",OFFSET(ChannelSetup!$E$6,0,$D997-1)),$AO997)</f>
        <v/>
      </c>
      <c r="M997" s="1" t="str">
        <f ca="1">IF(COUNTBLANK($AP997),IF(COUNTBLANK($D997),"",OFFSET(ChannelSetup!$E$7,0,$D997-1)),$AP997)</f>
        <v/>
      </c>
      <c r="N997" s="1" t="str">
        <f ca="1">IF(COUNTBLANK($D997),"",IF(COUNTBLANK($AI997),OFFSET(ChannelSetup!$E$4,0,$D997-1),$AI997))</f>
        <v/>
      </c>
      <c r="O997" s="1" t="str">
        <f t="shared" si="377"/>
        <v/>
      </c>
      <c r="Q997" s="32">
        <f t="shared" si="380"/>
        <v>6</v>
      </c>
      <c r="R997" s="32">
        <f t="shared" si="381"/>
        <v>4</v>
      </c>
      <c r="S997" s="32">
        <f t="shared" si="382"/>
        <v>4</v>
      </c>
      <c r="T997" s="32">
        <f t="shared" si="383"/>
        <v>2</v>
      </c>
      <c r="U997" s="32">
        <f t="shared" si="384"/>
        <v>2</v>
      </c>
      <c r="V997" s="32">
        <f t="shared" si="385"/>
        <v>2</v>
      </c>
      <c r="W997" s="32">
        <f t="shared" si="386"/>
        <v>2</v>
      </c>
      <c r="X997" s="32">
        <f t="shared" si="387"/>
        <v>2</v>
      </c>
      <c r="Y997" s="32">
        <f t="shared" si="388"/>
        <v>2</v>
      </c>
      <c r="Z997" s="32">
        <f t="shared" si="389"/>
        <v>2</v>
      </c>
      <c r="AA997" s="32">
        <f t="shared" si="390"/>
        <v>2</v>
      </c>
      <c r="AB997" s="32">
        <f t="shared" si="391"/>
        <v>2</v>
      </c>
      <c r="AD997" s="64"/>
      <c r="AE997" s="51"/>
      <c r="AF997" s="51"/>
      <c r="AG997" s="61"/>
      <c r="AH997" s="62"/>
      <c r="AI997" s="61"/>
      <c r="AJ997" s="62"/>
      <c r="AK997" s="61"/>
      <c r="AL997" s="62"/>
      <c r="AM997" s="60"/>
      <c r="AN997" s="60"/>
      <c r="AO997" s="60"/>
      <c r="AP997" s="60"/>
      <c r="AQ997" s="51"/>
      <c r="AT997" s="39" t="str">
        <f t="shared" si="395"/>
        <v/>
      </c>
      <c r="AU997" s="49" t="str">
        <f t="shared" si="401"/>
        <v/>
      </c>
      <c r="AV997" s="41">
        <f t="shared" ca="1" si="364"/>
        <v>256</v>
      </c>
      <c r="AW997" s="40">
        <f t="shared" ref="AW997:AW1060" ca="1" si="402">$BM997*$BN997*$BO997*$BP997*$BQ997/$BR997</f>
        <v>1</v>
      </c>
      <c r="AX997" s="41">
        <f t="shared" ca="1" si="396"/>
        <v>0</v>
      </c>
      <c r="AY997" s="41">
        <f t="shared" ca="1" si="397"/>
        <v>0</v>
      </c>
      <c r="AZ997" s="42">
        <f t="shared" ca="1" si="398"/>
        <v>1</v>
      </c>
      <c r="BA997" s="47" t="str">
        <f t="shared" si="399"/>
        <v/>
      </c>
      <c r="BB997" s="47" t="e">
        <f t="shared" si="400"/>
        <v>#VALUE!</v>
      </c>
      <c r="BC997" s="47">
        <f t="shared" si="365"/>
        <v>0</v>
      </c>
      <c r="BD997" s="47">
        <f t="shared" si="366"/>
        <v>0</v>
      </c>
      <c r="BE997" s="47" t="e">
        <f t="shared" si="367"/>
        <v>#VALUE!</v>
      </c>
      <c r="BF997" s="47" t="e">
        <f t="shared" si="368"/>
        <v>#VALUE!</v>
      </c>
      <c r="BG997" s="47" t="e">
        <f t="shared" si="369"/>
        <v>#VALUE!</v>
      </c>
      <c r="BH997" s="47" t="e">
        <f>MATCH($BA997,NoteCommaRef!$B$4:$B$10,0)</f>
        <v>#N/A</v>
      </c>
      <c r="BI997" s="47">
        <f>MATCH($BK997,NoteCommaRef!$H$4:$H$1000,0)</f>
        <v>11</v>
      </c>
      <c r="BJ997" s="47">
        <f>MATCH($BL997,NoteCommaRef!$H$4:$H$1000,0)</f>
        <v>11</v>
      </c>
      <c r="BK997" s="47">
        <f t="shared" ref="BK997:BK1060" si="403">IF(ISERR($BE997),1,IF(ISERR($BF997),IF(ISERR($BG997),1,MID($AU997,$BE997+1,$BG997-$BE997-1)),MID($AU997,$BE997+1,$BF997-$BE997-1)))*1</f>
        <v>1</v>
      </c>
      <c r="BL997" s="47">
        <f t="shared" ref="BL997:BL1060" si="404">IF(ISERR($BE997),1,IF(ISERR($BF997),1,MID($AU997,$BF997+1,$BG997-$BF997-1)))*1</f>
        <v>1</v>
      </c>
      <c r="BM997" s="48">
        <f ca="1">IF(ISNA($BH997),1,OFFSET(NoteCommaRef!$E$3,$BH997,0))</f>
        <v>1</v>
      </c>
      <c r="BN997" s="48">
        <f t="shared" ref="BN997:BN1060" si="405">IF(ISERR($BB997),1,2^$BB997)</f>
        <v>1</v>
      </c>
      <c r="BO997" s="48">
        <f t="shared" ref="BO997:BO1060" si="406">(2187/2048)^$BC997</f>
        <v>1</v>
      </c>
      <c r="BP997" s="48">
        <f t="shared" ref="BP997:BP1060" si="407">(80/81)^$BD997</f>
        <v>1</v>
      </c>
      <c r="BQ997" s="48">
        <f ca="1">IF(ISNA($BI997),1,OFFSET(NoteCommaRef!$K$3,$BI997,0))</f>
        <v>1</v>
      </c>
      <c r="BR997" s="48">
        <f ca="1">IF(ISNA($BJ997),1,OFFSET(NoteCommaRef!$K$3,$BJ997,0))</f>
        <v>1</v>
      </c>
    </row>
    <row r="998" spans="3:70" x14ac:dyDescent="0.2">
      <c r="C998" s="1" t="str">
        <f t="shared" si="378"/>
        <v/>
      </c>
      <c r="D998" s="1" t="str">
        <f t="shared" si="379"/>
        <v/>
      </c>
      <c r="E998" s="1" t="str">
        <f t="shared" si="370"/>
        <v/>
      </c>
      <c r="F998" s="32" t="str">
        <f t="shared" si="371"/>
        <v/>
      </c>
      <c r="G998" s="1" t="str">
        <f t="shared" si="372"/>
        <v/>
      </c>
      <c r="H998" s="1" t="str">
        <f t="shared" si="373"/>
        <v/>
      </c>
      <c r="I998" s="1" t="str">
        <f t="shared" si="374"/>
        <v/>
      </c>
      <c r="J998" s="1" t="str">
        <f t="shared" si="375"/>
        <v/>
      </c>
      <c r="K998" s="1" t="str">
        <f t="shared" si="376"/>
        <v/>
      </c>
      <c r="L998" s="1" t="str">
        <f ca="1">IF(COUNTBLANK($AO998),IF(COUNTBLANK($D998),"",OFFSET(ChannelSetup!$E$6,0,$D998-1)),$AO998)</f>
        <v/>
      </c>
      <c r="M998" s="1" t="str">
        <f ca="1">IF(COUNTBLANK($AP998),IF(COUNTBLANK($D998),"",OFFSET(ChannelSetup!$E$7,0,$D998-1)),$AP998)</f>
        <v/>
      </c>
      <c r="N998" s="1" t="str">
        <f ca="1">IF(COUNTBLANK($D998),"",IF(COUNTBLANK($AI998),OFFSET(ChannelSetup!$E$4,0,$D998-1),$AI998))</f>
        <v/>
      </c>
      <c r="O998" s="1" t="str">
        <f t="shared" si="377"/>
        <v/>
      </c>
      <c r="Q998" s="32">
        <f t="shared" si="380"/>
        <v>6</v>
      </c>
      <c r="R998" s="32">
        <f t="shared" si="381"/>
        <v>4</v>
      </c>
      <c r="S998" s="32">
        <f t="shared" si="382"/>
        <v>4</v>
      </c>
      <c r="T998" s="32">
        <f t="shared" si="383"/>
        <v>2</v>
      </c>
      <c r="U998" s="32">
        <f t="shared" si="384"/>
        <v>2</v>
      </c>
      <c r="V998" s="32">
        <f t="shared" si="385"/>
        <v>2</v>
      </c>
      <c r="W998" s="32">
        <f t="shared" si="386"/>
        <v>2</v>
      </c>
      <c r="X998" s="32">
        <f t="shared" si="387"/>
        <v>2</v>
      </c>
      <c r="Y998" s="32">
        <f t="shared" si="388"/>
        <v>2</v>
      </c>
      <c r="Z998" s="32">
        <f t="shared" si="389"/>
        <v>2</v>
      </c>
      <c r="AA998" s="32">
        <f t="shared" si="390"/>
        <v>2</v>
      </c>
      <c r="AB998" s="32">
        <f t="shared" si="391"/>
        <v>2</v>
      </c>
      <c r="AD998" s="64"/>
      <c r="AE998" s="51"/>
      <c r="AF998" s="51"/>
      <c r="AG998" s="61"/>
      <c r="AH998" s="62"/>
      <c r="AI998" s="61"/>
      <c r="AJ998" s="62"/>
      <c r="AK998" s="61"/>
      <c r="AL998" s="62"/>
      <c r="AM998" s="60"/>
      <c r="AN998" s="60"/>
      <c r="AO998" s="60"/>
      <c r="AP998" s="60"/>
      <c r="AQ998" s="51"/>
      <c r="AT998" s="39" t="str">
        <f t="shared" si="395"/>
        <v/>
      </c>
      <c r="AU998" s="49" t="str">
        <f t="shared" si="401"/>
        <v/>
      </c>
      <c r="AV998" s="41">
        <f t="shared" ca="1" si="364"/>
        <v>256</v>
      </c>
      <c r="AW998" s="40">
        <f t="shared" ca="1" si="402"/>
        <v>1</v>
      </c>
      <c r="AX998" s="41">
        <f t="shared" ca="1" si="396"/>
        <v>0</v>
      </c>
      <c r="AY998" s="41">
        <f t="shared" ca="1" si="397"/>
        <v>0</v>
      </c>
      <c r="AZ998" s="42">
        <f t="shared" ca="1" si="398"/>
        <v>1</v>
      </c>
      <c r="BA998" s="47" t="str">
        <f t="shared" si="399"/>
        <v/>
      </c>
      <c r="BB998" s="47" t="e">
        <f t="shared" si="400"/>
        <v>#VALUE!</v>
      </c>
      <c r="BC998" s="47">
        <f t="shared" si="365"/>
        <v>0</v>
      </c>
      <c r="BD998" s="47">
        <f t="shared" si="366"/>
        <v>0</v>
      </c>
      <c r="BE998" s="47" t="e">
        <f t="shared" si="367"/>
        <v>#VALUE!</v>
      </c>
      <c r="BF998" s="47" t="e">
        <f t="shared" si="368"/>
        <v>#VALUE!</v>
      </c>
      <c r="BG998" s="47" t="e">
        <f t="shared" si="369"/>
        <v>#VALUE!</v>
      </c>
      <c r="BH998" s="47" t="e">
        <f>MATCH($BA998,NoteCommaRef!$B$4:$B$10,0)</f>
        <v>#N/A</v>
      </c>
      <c r="BI998" s="47">
        <f>MATCH($BK998,NoteCommaRef!$H$4:$H$1000,0)</f>
        <v>11</v>
      </c>
      <c r="BJ998" s="47">
        <f>MATCH($BL998,NoteCommaRef!$H$4:$H$1000,0)</f>
        <v>11</v>
      </c>
      <c r="BK998" s="47">
        <f t="shared" si="403"/>
        <v>1</v>
      </c>
      <c r="BL998" s="47">
        <f t="shared" si="404"/>
        <v>1</v>
      </c>
      <c r="BM998" s="48">
        <f ca="1">IF(ISNA($BH998),1,OFFSET(NoteCommaRef!$E$3,$BH998,0))</f>
        <v>1</v>
      </c>
      <c r="BN998" s="48">
        <f t="shared" si="405"/>
        <v>1</v>
      </c>
      <c r="BO998" s="48">
        <f t="shared" si="406"/>
        <v>1</v>
      </c>
      <c r="BP998" s="48">
        <f t="shared" si="407"/>
        <v>1</v>
      </c>
      <c r="BQ998" s="48">
        <f ca="1">IF(ISNA($BI998),1,OFFSET(NoteCommaRef!$K$3,$BI998,0))</f>
        <v>1</v>
      </c>
      <c r="BR998" s="48">
        <f ca="1">IF(ISNA($BJ998),1,OFFSET(NoteCommaRef!$K$3,$BJ998,0))</f>
        <v>1</v>
      </c>
    </row>
    <row r="999" spans="3:70" x14ac:dyDescent="0.2">
      <c r="C999" s="1" t="str">
        <f t="shared" si="378"/>
        <v/>
      </c>
      <c r="D999" s="1" t="str">
        <f t="shared" si="379"/>
        <v/>
      </c>
      <c r="E999" s="1" t="str">
        <f t="shared" si="370"/>
        <v/>
      </c>
      <c r="F999" s="32" t="str">
        <f t="shared" si="371"/>
        <v/>
      </c>
      <c r="G999" s="1" t="str">
        <f t="shared" si="372"/>
        <v/>
      </c>
      <c r="H999" s="1" t="str">
        <f t="shared" si="373"/>
        <v/>
      </c>
      <c r="I999" s="1" t="str">
        <f t="shared" si="374"/>
        <v/>
      </c>
      <c r="J999" s="1" t="str">
        <f t="shared" si="375"/>
        <v/>
      </c>
      <c r="K999" s="1" t="str">
        <f t="shared" si="376"/>
        <v/>
      </c>
      <c r="L999" s="1" t="str">
        <f ca="1">IF(COUNTBLANK($AO999),IF(COUNTBLANK($D999),"",OFFSET(ChannelSetup!$E$6,0,$D999-1)),$AO999)</f>
        <v/>
      </c>
      <c r="M999" s="1" t="str">
        <f ca="1">IF(COUNTBLANK($AP999),IF(COUNTBLANK($D999),"",OFFSET(ChannelSetup!$E$7,0,$D999-1)),$AP999)</f>
        <v/>
      </c>
      <c r="N999" s="1" t="str">
        <f ca="1">IF(COUNTBLANK($D999),"",IF(COUNTBLANK($AI999),OFFSET(ChannelSetup!$E$4,0,$D999-1),$AI999))</f>
        <v/>
      </c>
      <c r="O999" s="1" t="str">
        <f t="shared" si="377"/>
        <v/>
      </c>
      <c r="Q999" s="32">
        <f t="shared" si="380"/>
        <v>6</v>
      </c>
      <c r="R999" s="32">
        <f t="shared" si="381"/>
        <v>4</v>
      </c>
      <c r="S999" s="32">
        <f t="shared" si="382"/>
        <v>4</v>
      </c>
      <c r="T999" s="32">
        <f t="shared" si="383"/>
        <v>2</v>
      </c>
      <c r="U999" s="32">
        <f t="shared" si="384"/>
        <v>2</v>
      </c>
      <c r="V999" s="32">
        <f t="shared" si="385"/>
        <v>2</v>
      </c>
      <c r="W999" s="32">
        <f t="shared" si="386"/>
        <v>2</v>
      </c>
      <c r="X999" s="32">
        <f t="shared" si="387"/>
        <v>2</v>
      </c>
      <c r="Y999" s="32">
        <f t="shared" si="388"/>
        <v>2</v>
      </c>
      <c r="Z999" s="32">
        <f t="shared" si="389"/>
        <v>2</v>
      </c>
      <c r="AA999" s="32">
        <f t="shared" si="390"/>
        <v>2</v>
      </c>
      <c r="AB999" s="32">
        <f t="shared" si="391"/>
        <v>2</v>
      </c>
      <c r="AD999" s="64"/>
      <c r="AE999" s="51"/>
      <c r="AF999" s="51"/>
      <c r="AG999" s="61"/>
      <c r="AH999" s="62"/>
      <c r="AI999" s="61"/>
      <c r="AJ999" s="62"/>
      <c r="AK999" s="61"/>
      <c r="AL999" s="62"/>
      <c r="AM999" s="60"/>
      <c r="AN999" s="60"/>
      <c r="AO999" s="60"/>
      <c r="AP999" s="60"/>
      <c r="AQ999" s="51"/>
      <c r="AT999" s="39" t="str">
        <f t="shared" si="395"/>
        <v/>
      </c>
      <c r="AU999" s="49" t="str">
        <f t="shared" si="401"/>
        <v/>
      </c>
      <c r="AV999" s="41">
        <f t="shared" ca="1" si="364"/>
        <v>256</v>
      </c>
      <c r="AW999" s="40">
        <f t="shared" ca="1" si="402"/>
        <v>1</v>
      </c>
      <c r="AX999" s="41">
        <f t="shared" ca="1" si="396"/>
        <v>0</v>
      </c>
      <c r="AY999" s="41">
        <f t="shared" ca="1" si="397"/>
        <v>0</v>
      </c>
      <c r="AZ999" s="42">
        <f t="shared" ca="1" si="398"/>
        <v>1</v>
      </c>
      <c r="BA999" s="47" t="str">
        <f t="shared" si="399"/>
        <v/>
      </c>
      <c r="BB999" s="47" t="e">
        <f t="shared" si="400"/>
        <v>#VALUE!</v>
      </c>
      <c r="BC999" s="47">
        <f t="shared" si="365"/>
        <v>0</v>
      </c>
      <c r="BD999" s="47">
        <f t="shared" si="366"/>
        <v>0</v>
      </c>
      <c r="BE999" s="47" t="e">
        <f t="shared" si="367"/>
        <v>#VALUE!</v>
      </c>
      <c r="BF999" s="47" t="e">
        <f t="shared" si="368"/>
        <v>#VALUE!</v>
      </c>
      <c r="BG999" s="47" t="e">
        <f t="shared" si="369"/>
        <v>#VALUE!</v>
      </c>
      <c r="BH999" s="47" t="e">
        <f>MATCH($BA999,NoteCommaRef!$B$4:$B$10,0)</f>
        <v>#N/A</v>
      </c>
      <c r="BI999" s="47">
        <f>MATCH($BK999,NoteCommaRef!$H$4:$H$1000,0)</f>
        <v>11</v>
      </c>
      <c r="BJ999" s="47">
        <f>MATCH($BL999,NoteCommaRef!$H$4:$H$1000,0)</f>
        <v>11</v>
      </c>
      <c r="BK999" s="47">
        <f t="shared" si="403"/>
        <v>1</v>
      </c>
      <c r="BL999" s="47">
        <f t="shared" si="404"/>
        <v>1</v>
      </c>
      <c r="BM999" s="48">
        <f ca="1">IF(ISNA($BH999),1,OFFSET(NoteCommaRef!$E$3,$BH999,0))</f>
        <v>1</v>
      </c>
      <c r="BN999" s="48">
        <f t="shared" si="405"/>
        <v>1</v>
      </c>
      <c r="BO999" s="48">
        <f t="shared" si="406"/>
        <v>1</v>
      </c>
      <c r="BP999" s="48">
        <f t="shared" si="407"/>
        <v>1</v>
      </c>
      <c r="BQ999" s="48">
        <f ca="1">IF(ISNA($BI999),1,OFFSET(NoteCommaRef!$K$3,$BI999,0))</f>
        <v>1</v>
      </c>
      <c r="BR999" s="48">
        <f ca="1">IF(ISNA($BJ999),1,OFFSET(NoteCommaRef!$K$3,$BJ999,0))</f>
        <v>1</v>
      </c>
    </row>
    <row r="1000" spans="3:70" x14ac:dyDescent="0.2">
      <c r="C1000" s="1" t="str">
        <f t="shared" si="378"/>
        <v/>
      </c>
      <c r="D1000" s="1" t="str">
        <f t="shared" si="379"/>
        <v/>
      </c>
      <c r="E1000" s="1" t="str">
        <f t="shared" si="370"/>
        <v/>
      </c>
      <c r="F1000" s="32" t="str">
        <f t="shared" si="371"/>
        <v/>
      </c>
      <c r="G1000" s="1" t="str">
        <f t="shared" si="372"/>
        <v/>
      </c>
      <c r="H1000" s="1" t="str">
        <f t="shared" si="373"/>
        <v/>
      </c>
      <c r="I1000" s="1" t="str">
        <f t="shared" si="374"/>
        <v/>
      </c>
      <c r="J1000" s="1" t="str">
        <f t="shared" si="375"/>
        <v/>
      </c>
      <c r="K1000" s="1" t="str">
        <f t="shared" si="376"/>
        <v/>
      </c>
      <c r="L1000" s="1" t="str">
        <f ca="1">IF(COUNTBLANK($AO1000),IF(COUNTBLANK($D1000),"",OFFSET(ChannelSetup!$E$6,0,$D1000-1)),$AO1000)</f>
        <v/>
      </c>
      <c r="M1000" s="1" t="str">
        <f ca="1">IF(COUNTBLANK($AP1000),IF(COUNTBLANK($D1000),"",OFFSET(ChannelSetup!$E$7,0,$D1000-1)),$AP1000)</f>
        <v/>
      </c>
      <c r="N1000" s="1" t="str">
        <f ca="1">IF(COUNTBLANK($D1000),"",IF(COUNTBLANK($AI1000),OFFSET(ChannelSetup!$E$4,0,$D1000-1),$AI1000))</f>
        <v/>
      </c>
      <c r="O1000" s="1" t="str">
        <f t="shared" si="377"/>
        <v/>
      </c>
      <c r="Q1000" s="32">
        <f t="shared" si="380"/>
        <v>6</v>
      </c>
      <c r="R1000" s="32">
        <f t="shared" si="381"/>
        <v>4</v>
      </c>
      <c r="S1000" s="32">
        <f t="shared" si="382"/>
        <v>4</v>
      </c>
      <c r="T1000" s="32">
        <f t="shared" si="383"/>
        <v>2</v>
      </c>
      <c r="U1000" s="32">
        <f t="shared" si="384"/>
        <v>2</v>
      </c>
      <c r="V1000" s="32">
        <f t="shared" si="385"/>
        <v>2</v>
      </c>
      <c r="W1000" s="32">
        <f t="shared" si="386"/>
        <v>2</v>
      </c>
      <c r="X1000" s="32">
        <f t="shared" si="387"/>
        <v>2</v>
      </c>
      <c r="Y1000" s="32">
        <f t="shared" si="388"/>
        <v>2</v>
      </c>
      <c r="Z1000" s="32">
        <f t="shared" si="389"/>
        <v>2</v>
      </c>
      <c r="AA1000" s="32">
        <f t="shared" si="390"/>
        <v>2</v>
      </c>
      <c r="AB1000" s="32">
        <f t="shared" si="391"/>
        <v>2</v>
      </c>
      <c r="AD1000" s="64"/>
      <c r="AE1000" s="51"/>
      <c r="AF1000" s="51"/>
      <c r="AG1000" s="61"/>
      <c r="AH1000" s="62"/>
      <c r="AI1000" s="61"/>
      <c r="AJ1000" s="62"/>
      <c r="AK1000" s="61"/>
      <c r="AL1000" s="62"/>
      <c r="AM1000" s="60"/>
      <c r="AN1000" s="60"/>
      <c r="AO1000" s="60"/>
      <c r="AP1000" s="60"/>
      <c r="AQ1000" s="51"/>
      <c r="AT1000" s="39" t="str">
        <f t="shared" si="395"/>
        <v/>
      </c>
      <c r="AU1000" s="49" t="str">
        <f t="shared" si="401"/>
        <v/>
      </c>
      <c r="AV1000" s="41">
        <f t="shared" ca="1" si="364"/>
        <v>256</v>
      </c>
      <c r="AW1000" s="40">
        <f t="shared" ca="1" si="402"/>
        <v>1</v>
      </c>
      <c r="AX1000" s="41">
        <f t="shared" ca="1" si="396"/>
        <v>0</v>
      </c>
      <c r="AY1000" s="41">
        <f t="shared" ca="1" si="397"/>
        <v>0</v>
      </c>
      <c r="AZ1000" s="42">
        <f t="shared" ca="1" si="398"/>
        <v>1</v>
      </c>
      <c r="BA1000" s="47" t="str">
        <f t="shared" si="399"/>
        <v/>
      </c>
      <c r="BB1000" s="47" t="e">
        <f t="shared" si="400"/>
        <v>#VALUE!</v>
      </c>
      <c r="BC1000" s="47">
        <f t="shared" si="365"/>
        <v>0</v>
      </c>
      <c r="BD1000" s="47">
        <f t="shared" si="366"/>
        <v>0</v>
      </c>
      <c r="BE1000" s="47" t="e">
        <f t="shared" si="367"/>
        <v>#VALUE!</v>
      </c>
      <c r="BF1000" s="47" t="e">
        <f t="shared" si="368"/>
        <v>#VALUE!</v>
      </c>
      <c r="BG1000" s="47" t="e">
        <f t="shared" si="369"/>
        <v>#VALUE!</v>
      </c>
      <c r="BH1000" s="47" t="e">
        <f>MATCH($BA1000,NoteCommaRef!$B$4:$B$10,0)</f>
        <v>#N/A</v>
      </c>
      <c r="BI1000" s="47">
        <f>MATCH($BK1000,NoteCommaRef!$H$4:$H$1000,0)</f>
        <v>11</v>
      </c>
      <c r="BJ1000" s="47">
        <f>MATCH($BL1000,NoteCommaRef!$H$4:$H$1000,0)</f>
        <v>11</v>
      </c>
      <c r="BK1000" s="47">
        <f t="shared" si="403"/>
        <v>1</v>
      </c>
      <c r="BL1000" s="47">
        <f t="shared" si="404"/>
        <v>1</v>
      </c>
      <c r="BM1000" s="48">
        <f ca="1">IF(ISNA($BH1000),1,OFFSET(NoteCommaRef!$E$3,$BH1000,0))</f>
        <v>1</v>
      </c>
      <c r="BN1000" s="48">
        <f t="shared" si="405"/>
        <v>1</v>
      </c>
      <c r="BO1000" s="48">
        <f t="shared" si="406"/>
        <v>1</v>
      </c>
      <c r="BP1000" s="48">
        <f t="shared" si="407"/>
        <v>1</v>
      </c>
      <c r="BQ1000" s="48">
        <f ca="1">IF(ISNA($BI1000),1,OFFSET(NoteCommaRef!$K$3,$BI1000,0))</f>
        <v>1</v>
      </c>
      <c r="BR1000" s="48">
        <f ca="1">IF(ISNA($BJ1000),1,OFFSET(NoteCommaRef!$K$3,$BJ1000,0))</f>
        <v>1</v>
      </c>
    </row>
    <row r="1001" spans="3:70" x14ac:dyDescent="0.2">
      <c r="C1001" s="1" t="str">
        <f t="shared" si="378"/>
        <v/>
      </c>
      <c r="D1001" s="1" t="str">
        <f t="shared" si="379"/>
        <v/>
      </c>
      <c r="E1001" s="1" t="str">
        <f t="shared" si="370"/>
        <v/>
      </c>
      <c r="F1001" s="32" t="str">
        <f t="shared" si="371"/>
        <v/>
      </c>
      <c r="G1001" s="1" t="str">
        <f t="shared" si="372"/>
        <v/>
      </c>
      <c r="H1001" s="1" t="str">
        <f t="shared" si="373"/>
        <v/>
      </c>
      <c r="I1001" s="1" t="str">
        <f t="shared" si="374"/>
        <v/>
      </c>
      <c r="J1001" s="1" t="str">
        <f t="shared" si="375"/>
        <v/>
      </c>
      <c r="K1001" s="1" t="str">
        <f t="shared" si="376"/>
        <v/>
      </c>
      <c r="L1001" s="1" t="str">
        <f ca="1">IF(COUNTBLANK($AO1001),IF(COUNTBLANK($D1001),"",OFFSET(ChannelSetup!$E$6,0,$D1001-1)),$AO1001)</f>
        <v/>
      </c>
      <c r="M1001" s="1" t="str">
        <f ca="1">IF(COUNTBLANK($AP1001),IF(COUNTBLANK($D1001),"",OFFSET(ChannelSetup!$E$7,0,$D1001-1)),$AP1001)</f>
        <v/>
      </c>
      <c r="N1001" s="1" t="str">
        <f ca="1">IF(COUNTBLANK($D1001),"",IF(COUNTBLANK($AI1001),OFFSET(ChannelSetup!$E$4,0,$D1001-1),$AI1001))</f>
        <v/>
      </c>
      <c r="O1001" s="1" t="str">
        <f t="shared" si="377"/>
        <v/>
      </c>
      <c r="Q1001" s="32">
        <f t="shared" si="380"/>
        <v>6</v>
      </c>
      <c r="R1001" s="32">
        <f t="shared" si="381"/>
        <v>4</v>
      </c>
      <c r="S1001" s="32">
        <f t="shared" si="382"/>
        <v>4</v>
      </c>
      <c r="T1001" s="32">
        <f t="shared" si="383"/>
        <v>2</v>
      </c>
      <c r="U1001" s="32">
        <f t="shared" si="384"/>
        <v>2</v>
      </c>
      <c r="V1001" s="32">
        <f t="shared" si="385"/>
        <v>2</v>
      </c>
      <c r="W1001" s="32">
        <f t="shared" si="386"/>
        <v>2</v>
      </c>
      <c r="X1001" s="32">
        <f t="shared" si="387"/>
        <v>2</v>
      </c>
      <c r="Y1001" s="32">
        <f t="shared" si="388"/>
        <v>2</v>
      </c>
      <c r="Z1001" s="32">
        <f t="shared" si="389"/>
        <v>2</v>
      </c>
      <c r="AA1001" s="32">
        <f t="shared" si="390"/>
        <v>2</v>
      </c>
      <c r="AB1001" s="32">
        <f t="shared" si="391"/>
        <v>2</v>
      </c>
      <c r="AD1001" s="64"/>
      <c r="AE1001" s="51"/>
      <c r="AF1001" s="51"/>
      <c r="AG1001" s="61"/>
      <c r="AH1001" s="62"/>
      <c r="AI1001" s="61"/>
      <c r="AJ1001" s="62"/>
      <c r="AK1001" s="61"/>
      <c r="AL1001" s="62"/>
      <c r="AM1001" s="60"/>
      <c r="AN1001" s="60"/>
      <c r="AO1001" s="60"/>
      <c r="AP1001" s="60"/>
      <c r="AQ1001" s="51"/>
      <c r="AT1001" s="39" t="str">
        <f t="shared" si="395"/>
        <v/>
      </c>
      <c r="AU1001" s="49" t="str">
        <f t="shared" si="401"/>
        <v/>
      </c>
      <c r="AV1001" s="41">
        <f t="shared" ca="1" si="364"/>
        <v>256</v>
      </c>
      <c r="AW1001" s="40">
        <f t="shared" ca="1" si="402"/>
        <v>1</v>
      </c>
      <c r="AX1001" s="41">
        <f t="shared" ca="1" si="396"/>
        <v>0</v>
      </c>
      <c r="AY1001" s="41">
        <f t="shared" ca="1" si="397"/>
        <v>0</v>
      </c>
      <c r="AZ1001" s="42">
        <f t="shared" ca="1" si="398"/>
        <v>1</v>
      </c>
      <c r="BA1001" s="47" t="str">
        <f t="shared" si="399"/>
        <v/>
      </c>
      <c r="BB1001" s="47" t="e">
        <f t="shared" si="400"/>
        <v>#VALUE!</v>
      </c>
      <c r="BC1001" s="47">
        <f t="shared" si="365"/>
        <v>0</v>
      </c>
      <c r="BD1001" s="47">
        <f t="shared" si="366"/>
        <v>0</v>
      </c>
      <c r="BE1001" s="47" t="e">
        <f t="shared" si="367"/>
        <v>#VALUE!</v>
      </c>
      <c r="BF1001" s="47" t="e">
        <f t="shared" si="368"/>
        <v>#VALUE!</v>
      </c>
      <c r="BG1001" s="47" t="e">
        <f t="shared" si="369"/>
        <v>#VALUE!</v>
      </c>
      <c r="BH1001" s="47" t="e">
        <f>MATCH($BA1001,NoteCommaRef!$B$4:$B$10,0)</f>
        <v>#N/A</v>
      </c>
      <c r="BI1001" s="47">
        <f>MATCH($BK1001,NoteCommaRef!$H$4:$H$1000,0)</f>
        <v>11</v>
      </c>
      <c r="BJ1001" s="47">
        <f>MATCH($BL1001,NoteCommaRef!$H$4:$H$1000,0)</f>
        <v>11</v>
      </c>
      <c r="BK1001" s="47">
        <f t="shared" si="403"/>
        <v>1</v>
      </c>
      <c r="BL1001" s="47">
        <f t="shared" si="404"/>
        <v>1</v>
      </c>
      <c r="BM1001" s="48">
        <f ca="1">IF(ISNA($BH1001),1,OFFSET(NoteCommaRef!$E$3,$BH1001,0))</f>
        <v>1</v>
      </c>
      <c r="BN1001" s="48">
        <f t="shared" si="405"/>
        <v>1</v>
      </c>
      <c r="BO1001" s="48">
        <f t="shared" si="406"/>
        <v>1</v>
      </c>
      <c r="BP1001" s="48">
        <f t="shared" si="407"/>
        <v>1</v>
      </c>
      <c r="BQ1001" s="48">
        <f ca="1">IF(ISNA($BI1001),1,OFFSET(NoteCommaRef!$K$3,$BI1001,0))</f>
        <v>1</v>
      </c>
      <c r="BR1001" s="48">
        <f ca="1">IF(ISNA($BJ1001),1,OFFSET(NoteCommaRef!$K$3,$BJ1001,0))</f>
        <v>1</v>
      </c>
    </row>
    <row r="1002" spans="3:70" x14ac:dyDescent="0.2">
      <c r="C1002" s="1" t="str">
        <f t="shared" si="378"/>
        <v/>
      </c>
      <c r="D1002" s="1" t="str">
        <f t="shared" si="379"/>
        <v/>
      </c>
      <c r="E1002" s="1" t="str">
        <f t="shared" si="370"/>
        <v/>
      </c>
      <c r="F1002" s="32" t="str">
        <f t="shared" si="371"/>
        <v/>
      </c>
      <c r="G1002" s="1" t="str">
        <f t="shared" si="372"/>
        <v/>
      </c>
      <c r="H1002" s="1" t="str">
        <f t="shared" si="373"/>
        <v/>
      </c>
      <c r="I1002" s="1" t="str">
        <f t="shared" si="374"/>
        <v/>
      </c>
      <c r="J1002" s="1" t="str">
        <f t="shared" si="375"/>
        <v/>
      </c>
      <c r="K1002" s="1" t="str">
        <f t="shared" si="376"/>
        <v/>
      </c>
      <c r="L1002" s="1" t="str">
        <f ca="1">IF(COUNTBLANK($AO1002),IF(COUNTBLANK($D1002),"",OFFSET(ChannelSetup!$E$6,0,$D1002-1)),$AO1002)</f>
        <v/>
      </c>
      <c r="M1002" s="1" t="str">
        <f ca="1">IF(COUNTBLANK($AP1002),IF(COUNTBLANK($D1002),"",OFFSET(ChannelSetup!$E$7,0,$D1002-1)),$AP1002)</f>
        <v/>
      </c>
      <c r="N1002" s="1" t="str">
        <f ca="1">IF(COUNTBLANK($D1002),"",IF(COUNTBLANK($AI1002),OFFSET(ChannelSetup!$E$4,0,$D1002-1),$AI1002))</f>
        <v/>
      </c>
      <c r="O1002" s="1" t="str">
        <f t="shared" si="377"/>
        <v/>
      </c>
      <c r="Q1002" s="32">
        <f t="shared" si="380"/>
        <v>6</v>
      </c>
      <c r="R1002" s="32">
        <f t="shared" si="381"/>
        <v>4</v>
      </c>
      <c r="S1002" s="32">
        <f t="shared" si="382"/>
        <v>4</v>
      </c>
      <c r="T1002" s="32">
        <f t="shared" si="383"/>
        <v>2</v>
      </c>
      <c r="U1002" s="32">
        <f t="shared" si="384"/>
        <v>2</v>
      </c>
      <c r="V1002" s="32">
        <f t="shared" si="385"/>
        <v>2</v>
      </c>
      <c r="W1002" s="32">
        <f t="shared" si="386"/>
        <v>2</v>
      </c>
      <c r="X1002" s="32">
        <f t="shared" si="387"/>
        <v>2</v>
      </c>
      <c r="Y1002" s="32">
        <f t="shared" si="388"/>
        <v>2</v>
      </c>
      <c r="Z1002" s="32">
        <f t="shared" si="389"/>
        <v>2</v>
      </c>
      <c r="AA1002" s="32">
        <f t="shared" si="390"/>
        <v>2</v>
      </c>
      <c r="AB1002" s="32">
        <f t="shared" si="391"/>
        <v>2</v>
      </c>
      <c r="AD1002" s="64"/>
      <c r="AE1002" s="51"/>
      <c r="AF1002" s="51"/>
      <c r="AG1002" s="61"/>
      <c r="AH1002" s="62"/>
      <c r="AI1002" s="61"/>
      <c r="AJ1002" s="62"/>
      <c r="AK1002" s="61"/>
      <c r="AL1002" s="62"/>
      <c r="AM1002" s="60"/>
      <c r="AN1002" s="60"/>
      <c r="AO1002" s="60"/>
      <c r="AP1002" s="60"/>
      <c r="AQ1002" s="51"/>
      <c r="AT1002" s="39" t="str">
        <f t="shared" si="395"/>
        <v/>
      </c>
      <c r="AU1002" s="49" t="str">
        <f t="shared" si="401"/>
        <v/>
      </c>
      <c r="AV1002" s="41">
        <f t="shared" ca="1" si="364"/>
        <v>256</v>
      </c>
      <c r="AW1002" s="40">
        <f t="shared" ca="1" si="402"/>
        <v>1</v>
      </c>
      <c r="AX1002" s="41">
        <f t="shared" ca="1" si="396"/>
        <v>0</v>
      </c>
      <c r="AY1002" s="41">
        <f t="shared" ca="1" si="397"/>
        <v>0</v>
      </c>
      <c r="AZ1002" s="42">
        <f t="shared" ca="1" si="398"/>
        <v>1</v>
      </c>
      <c r="BA1002" s="47" t="str">
        <f t="shared" si="399"/>
        <v/>
      </c>
      <c r="BB1002" s="47" t="e">
        <f t="shared" si="400"/>
        <v>#VALUE!</v>
      </c>
      <c r="BC1002" s="47">
        <f t="shared" si="365"/>
        <v>0</v>
      </c>
      <c r="BD1002" s="47">
        <f t="shared" si="366"/>
        <v>0</v>
      </c>
      <c r="BE1002" s="47" t="e">
        <f t="shared" si="367"/>
        <v>#VALUE!</v>
      </c>
      <c r="BF1002" s="47" t="e">
        <f t="shared" si="368"/>
        <v>#VALUE!</v>
      </c>
      <c r="BG1002" s="47" t="e">
        <f t="shared" si="369"/>
        <v>#VALUE!</v>
      </c>
      <c r="BH1002" s="47" t="e">
        <f>MATCH($BA1002,NoteCommaRef!$B$4:$B$10,0)</f>
        <v>#N/A</v>
      </c>
      <c r="BI1002" s="47">
        <f>MATCH($BK1002,NoteCommaRef!$H$4:$H$1000,0)</f>
        <v>11</v>
      </c>
      <c r="BJ1002" s="47">
        <f>MATCH($BL1002,NoteCommaRef!$H$4:$H$1000,0)</f>
        <v>11</v>
      </c>
      <c r="BK1002" s="47">
        <f t="shared" si="403"/>
        <v>1</v>
      </c>
      <c r="BL1002" s="47">
        <f t="shared" si="404"/>
        <v>1</v>
      </c>
      <c r="BM1002" s="48">
        <f ca="1">IF(ISNA($BH1002),1,OFFSET(NoteCommaRef!$E$3,$BH1002,0))</f>
        <v>1</v>
      </c>
      <c r="BN1002" s="48">
        <f t="shared" si="405"/>
        <v>1</v>
      </c>
      <c r="BO1002" s="48">
        <f t="shared" si="406"/>
        <v>1</v>
      </c>
      <c r="BP1002" s="48">
        <f t="shared" si="407"/>
        <v>1</v>
      </c>
      <c r="BQ1002" s="48">
        <f ca="1">IF(ISNA($BI1002),1,OFFSET(NoteCommaRef!$K$3,$BI1002,0))</f>
        <v>1</v>
      </c>
      <c r="BR1002" s="48">
        <f ca="1">IF(ISNA($BJ1002),1,OFFSET(NoteCommaRef!$K$3,$BJ1002,0))</f>
        <v>1</v>
      </c>
    </row>
    <row r="1003" spans="3:70" x14ac:dyDescent="0.2">
      <c r="C1003" s="1" t="str">
        <f t="shared" si="378"/>
        <v/>
      </c>
      <c r="D1003" s="1" t="str">
        <f t="shared" si="379"/>
        <v/>
      </c>
      <c r="E1003" s="1" t="str">
        <f t="shared" si="370"/>
        <v/>
      </c>
      <c r="F1003" s="32" t="str">
        <f t="shared" si="371"/>
        <v/>
      </c>
      <c r="G1003" s="1" t="str">
        <f t="shared" si="372"/>
        <v/>
      </c>
      <c r="H1003" s="1" t="str">
        <f t="shared" si="373"/>
        <v/>
      </c>
      <c r="I1003" s="1" t="str">
        <f t="shared" si="374"/>
        <v/>
      </c>
      <c r="J1003" s="1" t="str">
        <f t="shared" si="375"/>
        <v/>
      </c>
      <c r="K1003" s="1" t="str">
        <f t="shared" si="376"/>
        <v/>
      </c>
      <c r="L1003" s="1" t="str">
        <f ca="1">IF(COUNTBLANK($AO1003),IF(COUNTBLANK($D1003),"",OFFSET(ChannelSetup!$E$6,0,$D1003-1)),$AO1003)</f>
        <v/>
      </c>
      <c r="M1003" s="1" t="str">
        <f ca="1">IF(COUNTBLANK($AP1003),IF(COUNTBLANK($D1003),"",OFFSET(ChannelSetup!$E$7,0,$D1003-1)),$AP1003)</f>
        <v/>
      </c>
      <c r="N1003" s="1" t="str">
        <f ca="1">IF(COUNTBLANK($D1003),"",IF(COUNTBLANK($AI1003),OFFSET(ChannelSetup!$E$4,0,$D1003-1),$AI1003))</f>
        <v/>
      </c>
      <c r="O1003" s="1" t="str">
        <f t="shared" si="377"/>
        <v/>
      </c>
      <c r="Q1003" s="32">
        <f t="shared" si="380"/>
        <v>6</v>
      </c>
      <c r="R1003" s="32">
        <f t="shared" si="381"/>
        <v>4</v>
      </c>
      <c r="S1003" s="32">
        <f t="shared" si="382"/>
        <v>4</v>
      </c>
      <c r="T1003" s="32">
        <f t="shared" si="383"/>
        <v>2</v>
      </c>
      <c r="U1003" s="32">
        <f t="shared" si="384"/>
        <v>2</v>
      </c>
      <c r="V1003" s="32">
        <f t="shared" si="385"/>
        <v>2</v>
      </c>
      <c r="W1003" s="32">
        <f t="shared" si="386"/>
        <v>2</v>
      </c>
      <c r="X1003" s="32">
        <f t="shared" si="387"/>
        <v>2</v>
      </c>
      <c r="Y1003" s="32">
        <f t="shared" si="388"/>
        <v>2</v>
      </c>
      <c r="Z1003" s="32">
        <f t="shared" si="389"/>
        <v>2</v>
      </c>
      <c r="AA1003" s="32">
        <f t="shared" si="390"/>
        <v>2</v>
      </c>
      <c r="AB1003" s="32">
        <f t="shared" si="391"/>
        <v>2</v>
      </c>
      <c r="AD1003" s="64"/>
      <c r="AE1003" s="51"/>
      <c r="AF1003" s="51"/>
      <c r="AG1003" s="61"/>
      <c r="AH1003" s="62"/>
      <c r="AI1003" s="61"/>
      <c r="AJ1003" s="62"/>
      <c r="AK1003" s="61"/>
      <c r="AL1003" s="62"/>
      <c r="AM1003" s="60"/>
      <c r="AN1003" s="60"/>
      <c r="AO1003" s="60"/>
      <c r="AP1003" s="60"/>
      <c r="AQ1003" s="51"/>
      <c r="AT1003" s="39" t="str">
        <f t="shared" si="395"/>
        <v/>
      </c>
      <c r="AU1003" s="49" t="str">
        <f t="shared" si="401"/>
        <v/>
      </c>
      <c r="AV1003" s="41">
        <f t="shared" ca="1" si="364"/>
        <v>256</v>
      </c>
      <c r="AW1003" s="40">
        <f t="shared" ca="1" si="402"/>
        <v>1</v>
      </c>
      <c r="AX1003" s="41">
        <f t="shared" ca="1" si="396"/>
        <v>0</v>
      </c>
      <c r="AY1003" s="41">
        <f t="shared" ca="1" si="397"/>
        <v>0</v>
      </c>
      <c r="AZ1003" s="42">
        <f t="shared" ca="1" si="398"/>
        <v>1</v>
      </c>
      <c r="BA1003" s="47" t="str">
        <f t="shared" si="399"/>
        <v/>
      </c>
      <c r="BB1003" s="47" t="e">
        <f t="shared" si="400"/>
        <v>#VALUE!</v>
      </c>
      <c r="BC1003" s="47">
        <f t="shared" si="365"/>
        <v>0</v>
      </c>
      <c r="BD1003" s="47">
        <f t="shared" si="366"/>
        <v>0</v>
      </c>
      <c r="BE1003" s="47" t="e">
        <f t="shared" si="367"/>
        <v>#VALUE!</v>
      </c>
      <c r="BF1003" s="47" t="e">
        <f t="shared" si="368"/>
        <v>#VALUE!</v>
      </c>
      <c r="BG1003" s="47" t="e">
        <f t="shared" si="369"/>
        <v>#VALUE!</v>
      </c>
      <c r="BH1003" s="47" t="e">
        <f>MATCH($BA1003,NoteCommaRef!$B$4:$B$10,0)</f>
        <v>#N/A</v>
      </c>
      <c r="BI1003" s="47">
        <f>MATCH($BK1003,NoteCommaRef!$H$4:$H$1000,0)</f>
        <v>11</v>
      </c>
      <c r="BJ1003" s="47">
        <f>MATCH($BL1003,NoteCommaRef!$H$4:$H$1000,0)</f>
        <v>11</v>
      </c>
      <c r="BK1003" s="47">
        <f t="shared" si="403"/>
        <v>1</v>
      </c>
      <c r="BL1003" s="47">
        <f t="shared" si="404"/>
        <v>1</v>
      </c>
      <c r="BM1003" s="48">
        <f ca="1">IF(ISNA($BH1003),1,OFFSET(NoteCommaRef!$E$3,$BH1003,0))</f>
        <v>1</v>
      </c>
      <c r="BN1003" s="48">
        <f t="shared" si="405"/>
        <v>1</v>
      </c>
      <c r="BO1003" s="48">
        <f t="shared" si="406"/>
        <v>1</v>
      </c>
      <c r="BP1003" s="48">
        <f t="shared" si="407"/>
        <v>1</v>
      </c>
      <c r="BQ1003" s="48">
        <f ca="1">IF(ISNA($BI1003),1,OFFSET(NoteCommaRef!$K$3,$BI1003,0))</f>
        <v>1</v>
      </c>
      <c r="BR1003" s="48">
        <f ca="1">IF(ISNA($BJ1003),1,OFFSET(NoteCommaRef!$K$3,$BJ1003,0))</f>
        <v>1</v>
      </c>
    </row>
    <row r="1004" spans="3:70" x14ac:dyDescent="0.2">
      <c r="C1004" s="1" t="str">
        <f t="shared" si="378"/>
        <v/>
      </c>
      <c r="D1004" s="1" t="str">
        <f t="shared" si="379"/>
        <v/>
      </c>
      <c r="E1004" s="1" t="str">
        <f t="shared" si="370"/>
        <v/>
      </c>
      <c r="F1004" s="32" t="str">
        <f t="shared" si="371"/>
        <v/>
      </c>
      <c r="G1004" s="1" t="str">
        <f t="shared" si="372"/>
        <v/>
      </c>
      <c r="H1004" s="1" t="str">
        <f t="shared" si="373"/>
        <v/>
      </c>
      <c r="I1004" s="1" t="str">
        <f t="shared" si="374"/>
        <v/>
      </c>
      <c r="J1004" s="1" t="str">
        <f t="shared" si="375"/>
        <v/>
      </c>
      <c r="K1004" s="1" t="str">
        <f t="shared" si="376"/>
        <v/>
      </c>
      <c r="L1004" s="1" t="str">
        <f ca="1">IF(COUNTBLANK($AO1004),IF(COUNTBLANK($D1004),"",OFFSET(ChannelSetup!$E$6,0,$D1004-1)),$AO1004)</f>
        <v/>
      </c>
      <c r="M1004" s="1" t="str">
        <f ca="1">IF(COUNTBLANK($AP1004),IF(COUNTBLANK($D1004),"",OFFSET(ChannelSetup!$E$7,0,$D1004-1)),$AP1004)</f>
        <v/>
      </c>
      <c r="N1004" s="1" t="str">
        <f ca="1">IF(COUNTBLANK($D1004),"",IF(COUNTBLANK($AI1004),OFFSET(ChannelSetup!$E$4,0,$D1004-1),$AI1004))</f>
        <v/>
      </c>
      <c r="O1004" s="1" t="str">
        <f t="shared" si="377"/>
        <v/>
      </c>
      <c r="Q1004" s="32">
        <f t="shared" si="380"/>
        <v>6</v>
      </c>
      <c r="R1004" s="32">
        <f t="shared" si="381"/>
        <v>4</v>
      </c>
      <c r="S1004" s="32">
        <f t="shared" si="382"/>
        <v>4</v>
      </c>
      <c r="T1004" s="32">
        <f t="shared" si="383"/>
        <v>2</v>
      </c>
      <c r="U1004" s="32">
        <f t="shared" si="384"/>
        <v>2</v>
      </c>
      <c r="V1004" s="32">
        <f t="shared" si="385"/>
        <v>2</v>
      </c>
      <c r="W1004" s="32">
        <f t="shared" si="386"/>
        <v>2</v>
      </c>
      <c r="X1004" s="32">
        <f t="shared" si="387"/>
        <v>2</v>
      </c>
      <c r="Y1004" s="32">
        <f t="shared" si="388"/>
        <v>2</v>
      </c>
      <c r="Z1004" s="32">
        <f t="shared" si="389"/>
        <v>2</v>
      </c>
      <c r="AA1004" s="32">
        <f t="shared" si="390"/>
        <v>2</v>
      </c>
      <c r="AB1004" s="32">
        <f t="shared" si="391"/>
        <v>2</v>
      </c>
      <c r="AD1004" s="64"/>
      <c r="AE1004" s="51"/>
      <c r="AF1004" s="51"/>
      <c r="AG1004" s="61"/>
      <c r="AH1004" s="62"/>
      <c r="AI1004" s="61"/>
      <c r="AJ1004" s="62"/>
      <c r="AK1004" s="61"/>
      <c r="AL1004" s="62"/>
      <c r="AM1004" s="60"/>
      <c r="AN1004" s="60"/>
      <c r="AO1004" s="60"/>
      <c r="AP1004" s="60"/>
      <c r="AQ1004" s="51"/>
      <c r="AT1004" s="39" t="str">
        <f t="shared" si="395"/>
        <v/>
      </c>
      <c r="AU1004" s="49" t="str">
        <f t="shared" si="401"/>
        <v/>
      </c>
      <c r="AV1004" s="41">
        <f t="shared" ca="1" si="364"/>
        <v>256</v>
      </c>
      <c r="AW1004" s="40">
        <f t="shared" ca="1" si="402"/>
        <v>1</v>
      </c>
      <c r="AX1004" s="41">
        <f t="shared" ca="1" si="396"/>
        <v>0</v>
      </c>
      <c r="AY1004" s="41">
        <f t="shared" ca="1" si="397"/>
        <v>0</v>
      </c>
      <c r="AZ1004" s="42">
        <f t="shared" ca="1" si="398"/>
        <v>1</v>
      </c>
      <c r="BA1004" s="47" t="str">
        <f t="shared" si="399"/>
        <v/>
      </c>
      <c r="BB1004" s="47" t="e">
        <f t="shared" si="400"/>
        <v>#VALUE!</v>
      </c>
      <c r="BC1004" s="47">
        <f t="shared" si="365"/>
        <v>0</v>
      </c>
      <c r="BD1004" s="47">
        <f t="shared" si="366"/>
        <v>0</v>
      </c>
      <c r="BE1004" s="47" t="e">
        <f t="shared" si="367"/>
        <v>#VALUE!</v>
      </c>
      <c r="BF1004" s="47" t="e">
        <f t="shared" si="368"/>
        <v>#VALUE!</v>
      </c>
      <c r="BG1004" s="47" t="e">
        <f t="shared" si="369"/>
        <v>#VALUE!</v>
      </c>
      <c r="BH1004" s="47" t="e">
        <f>MATCH($BA1004,NoteCommaRef!$B$4:$B$10,0)</f>
        <v>#N/A</v>
      </c>
      <c r="BI1004" s="47">
        <f>MATCH($BK1004,NoteCommaRef!$H$4:$H$1000,0)</f>
        <v>11</v>
      </c>
      <c r="BJ1004" s="47">
        <f>MATCH($BL1004,NoteCommaRef!$H$4:$H$1000,0)</f>
        <v>11</v>
      </c>
      <c r="BK1004" s="47">
        <f t="shared" si="403"/>
        <v>1</v>
      </c>
      <c r="BL1004" s="47">
        <f t="shared" si="404"/>
        <v>1</v>
      </c>
      <c r="BM1004" s="48">
        <f ca="1">IF(ISNA($BH1004),1,OFFSET(NoteCommaRef!$E$3,$BH1004,0))</f>
        <v>1</v>
      </c>
      <c r="BN1004" s="48">
        <f t="shared" si="405"/>
        <v>1</v>
      </c>
      <c r="BO1004" s="48">
        <f t="shared" si="406"/>
        <v>1</v>
      </c>
      <c r="BP1004" s="48">
        <f t="shared" si="407"/>
        <v>1</v>
      </c>
      <c r="BQ1004" s="48">
        <f ca="1">IF(ISNA($BI1004),1,OFFSET(NoteCommaRef!$K$3,$BI1004,0))</f>
        <v>1</v>
      </c>
      <c r="BR1004" s="48">
        <f ca="1">IF(ISNA($BJ1004),1,OFFSET(NoteCommaRef!$K$3,$BJ1004,0))</f>
        <v>1</v>
      </c>
    </row>
    <row r="1005" spans="3:70" x14ac:dyDescent="0.2">
      <c r="C1005" s="1" t="str">
        <f t="shared" si="378"/>
        <v/>
      </c>
      <c r="D1005" s="1" t="str">
        <f t="shared" si="379"/>
        <v/>
      </c>
      <c r="E1005" s="1" t="str">
        <f t="shared" si="370"/>
        <v/>
      </c>
      <c r="F1005" s="32" t="str">
        <f t="shared" si="371"/>
        <v/>
      </c>
      <c r="G1005" s="1" t="str">
        <f t="shared" si="372"/>
        <v/>
      </c>
      <c r="H1005" s="1" t="str">
        <f t="shared" si="373"/>
        <v/>
      </c>
      <c r="I1005" s="1" t="str">
        <f t="shared" si="374"/>
        <v/>
      </c>
      <c r="J1005" s="1" t="str">
        <f t="shared" si="375"/>
        <v/>
      </c>
      <c r="K1005" s="1" t="str">
        <f t="shared" si="376"/>
        <v/>
      </c>
      <c r="L1005" s="1" t="str">
        <f ca="1">IF(COUNTBLANK($AO1005),IF(COUNTBLANK($D1005),"",OFFSET(ChannelSetup!$E$6,0,$D1005-1)),$AO1005)</f>
        <v/>
      </c>
      <c r="M1005" s="1" t="str">
        <f ca="1">IF(COUNTBLANK($AP1005),IF(COUNTBLANK($D1005),"",OFFSET(ChannelSetup!$E$7,0,$D1005-1)),$AP1005)</f>
        <v/>
      </c>
      <c r="N1005" s="1" t="str">
        <f ca="1">IF(COUNTBLANK($D1005),"",IF(COUNTBLANK($AI1005),OFFSET(ChannelSetup!$E$4,0,$D1005-1),$AI1005))</f>
        <v/>
      </c>
      <c r="O1005" s="1" t="str">
        <f t="shared" si="377"/>
        <v/>
      </c>
      <c r="Q1005" s="32">
        <f t="shared" si="380"/>
        <v>6</v>
      </c>
      <c r="R1005" s="32">
        <f t="shared" si="381"/>
        <v>4</v>
      </c>
      <c r="S1005" s="32">
        <f t="shared" si="382"/>
        <v>4</v>
      </c>
      <c r="T1005" s="32">
        <f t="shared" si="383"/>
        <v>2</v>
      </c>
      <c r="U1005" s="32">
        <f t="shared" si="384"/>
        <v>2</v>
      </c>
      <c r="V1005" s="32">
        <f t="shared" si="385"/>
        <v>2</v>
      </c>
      <c r="W1005" s="32">
        <f t="shared" si="386"/>
        <v>2</v>
      </c>
      <c r="X1005" s="32">
        <f t="shared" si="387"/>
        <v>2</v>
      </c>
      <c r="Y1005" s="32">
        <f t="shared" si="388"/>
        <v>2</v>
      </c>
      <c r="Z1005" s="32">
        <f t="shared" si="389"/>
        <v>2</v>
      </c>
      <c r="AA1005" s="32">
        <f t="shared" si="390"/>
        <v>2</v>
      </c>
      <c r="AB1005" s="32">
        <f t="shared" si="391"/>
        <v>2</v>
      </c>
      <c r="AD1005" s="64"/>
      <c r="AE1005" s="51"/>
      <c r="AF1005" s="51"/>
      <c r="AG1005" s="61"/>
      <c r="AH1005" s="62"/>
      <c r="AI1005" s="61"/>
      <c r="AJ1005" s="62"/>
      <c r="AK1005" s="61"/>
      <c r="AL1005" s="62"/>
      <c r="AM1005" s="60"/>
      <c r="AN1005" s="60"/>
      <c r="AO1005" s="60"/>
      <c r="AP1005" s="60"/>
      <c r="AQ1005" s="51"/>
      <c r="AT1005" s="39" t="str">
        <f t="shared" si="395"/>
        <v/>
      </c>
      <c r="AU1005" s="49" t="str">
        <f t="shared" si="401"/>
        <v/>
      </c>
      <c r="AV1005" s="41">
        <f t="shared" ca="1" si="364"/>
        <v>256</v>
      </c>
      <c r="AW1005" s="40">
        <f t="shared" ca="1" si="402"/>
        <v>1</v>
      </c>
      <c r="AX1005" s="41">
        <f t="shared" ca="1" si="396"/>
        <v>0</v>
      </c>
      <c r="AY1005" s="41">
        <f t="shared" ca="1" si="397"/>
        <v>0</v>
      </c>
      <c r="AZ1005" s="42">
        <f t="shared" ca="1" si="398"/>
        <v>1</v>
      </c>
      <c r="BA1005" s="47" t="str">
        <f t="shared" si="399"/>
        <v/>
      </c>
      <c r="BB1005" s="47" t="e">
        <f t="shared" si="400"/>
        <v>#VALUE!</v>
      </c>
      <c r="BC1005" s="47">
        <f t="shared" si="365"/>
        <v>0</v>
      </c>
      <c r="BD1005" s="47">
        <f t="shared" si="366"/>
        <v>0</v>
      </c>
      <c r="BE1005" s="47" t="e">
        <f t="shared" si="367"/>
        <v>#VALUE!</v>
      </c>
      <c r="BF1005" s="47" t="e">
        <f t="shared" si="368"/>
        <v>#VALUE!</v>
      </c>
      <c r="BG1005" s="47" t="e">
        <f t="shared" si="369"/>
        <v>#VALUE!</v>
      </c>
      <c r="BH1005" s="47" t="e">
        <f>MATCH($BA1005,NoteCommaRef!$B$4:$B$10,0)</f>
        <v>#N/A</v>
      </c>
      <c r="BI1005" s="47">
        <f>MATCH($BK1005,NoteCommaRef!$H$4:$H$1000,0)</f>
        <v>11</v>
      </c>
      <c r="BJ1005" s="47">
        <f>MATCH($BL1005,NoteCommaRef!$H$4:$H$1000,0)</f>
        <v>11</v>
      </c>
      <c r="BK1005" s="47">
        <f t="shared" si="403"/>
        <v>1</v>
      </c>
      <c r="BL1005" s="47">
        <f t="shared" si="404"/>
        <v>1</v>
      </c>
      <c r="BM1005" s="48">
        <f ca="1">IF(ISNA($BH1005),1,OFFSET(NoteCommaRef!$E$3,$BH1005,0))</f>
        <v>1</v>
      </c>
      <c r="BN1005" s="48">
        <f t="shared" si="405"/>
        <v>1</v>
      </c>
      <c r="BO1005" s="48">
        <f t="shared" si="406"/>
        <v>1</v>
      </c>
      <c r="BP1005" s="48">
        <f t="shared" si="407"/>
        <v>1</v>
      </c>
      <c r="BQ1005" s="48">
        <f ca="1">IF(ISNA($BI1005),1,OFFSET(NoteCommaRef!$K$3,$BI1005,0))</f>
        <v>1</v>
      </c>
      <c r="BR1005" s="48">
        <f ca="1">IF(ISNA($BJ1005),1,OFFSET(NoteCommaRef!$K$3,$BJ1005,0))</f>
        <v>1</v>
      </c>
    </row>
    <row r="1006" spans="3:70" x14ac:dyDescent="0.2">
      <c r="C1006" s="1" t="str">
        <f t="shared" si="378"/>
        <v/>
      </c>
      <c r="D1006" s="1" t="str">
        <f t="shared" si="379"/>
        <v/>
      </c>
      <c r="E1006" s="1" t="str">
        <f t="shared" si="370"/>
        <v/>
      </c>
      <c r="F1006" s="32" t="str">
        <f t="shared" si="371"/>
        <v/>
      </c>
      <c r="G1006" s="1" t="str">
        <f t="shared" si="372"/>
        <v/>
      </c>
      <c r="H1006" s="1" t="str">
        <f t="shared" si="373"/>
        <v/>
      </c>
      <c r="I1006" s="1" t="str">
        <f t="shared" si="374"/>
        <v/>
      </c>
      <c r="J1006" s="1" t="str">
        <f t="shared" si="375"/>
        <v/>
      </c>
      <c r="K1006" s="1" t="str">
        <f t="shared" si="376"/>
        <v/>
      </c>
      <c r="L1006" s="1" t="str">
        <f ca="1">IF(COUNTBLANK($AO1006),IF(COUNTBLANK($D1006),"",OFFSET(ChannelSetup!$E$6,0,$D1006-1)),$AO1006)</f>
        <v/>
      </c>
      <c r="M1006" s="1" t="str">
        <f ca="1">IF(COUNTBLANK($AP1006),IF(COUNTBLANK($D1006),"",OFFSET(ChannelSetup!$E$7,0,$D1006-1)),$AP1006)</f>
        <v/>
      </c>
      <c r="N1006" s="1" t="str">
        <f ca="1">IF(COUNTBLANK($D1006),"",IF(COUNTBLANK($AI1006),OFFSET(ChannelSetup!$E$4,0,$D1006-1),$AI1006))</f>
        <v/>
      </c>
      <c r="O1006" s="1" t="str">
        <f t="shared" si="377"/>
        <v/>
      </c>
      <c r="Q1006" s="32">
        <f t="shared" si="380"/>
        <v>6</v>
      </c>
      <c r="R1006" s="32">
        <f t="shared" si="381"/>
        <v>4</v>
      </c>
      <c r="S1006" s="32">
        <f t="shared" si="382"/>
        <v>4</v>
      </c>
      <c r="T1006" s="32">
        <f t="shared" si="383"/>
        <v>2</v>
      </c>
      <c r="U1006" s="32">
        <f t="shared" si="384"/>
        <v>2</v>
      </c>
      <c r="V1006" s="32">
        <f t="shared" si="385"/>
        <v>2</v>
      </c>
      <c r="W1006" s="32">
        <f t="shared" si="386"/>
        <v>2</v>
      </c>
      <c r="X1006" s="32">
        <f t="shared" si="387"/>
        <v>2</v>
      </c>
      <c r="Y1006" s="32">
        <f t="shared" si="388"/>
        <v>2</v>
      </c>
      <c r="Z1006" s="32">
        <f t="shared" si="389"/>
        <v>2</v>
      </c>
      <c r="AA1006" s="32">
        <f t="shared" si="390"/>
        <v>2</v>
      </c>
      <c r="AB1006" s="32">
        <f t="shared" si="391"/>
        <v>2</v>
      </c>
      <c r="AD1006" s="64"/>
      <c r="AE1006" s="51"/>
      <c r="AF1006" s="51"/>
      <c r="AG1006" s="61"/>
      <c r="AH1006" s="62"/>
      <c r="AI1006" s="61"/>
      <c r="AJ1006" s="62"/>
      <c r="AK1006" s="61"/>
      <c r="AL1006" s="62"/>
      <c r="AM1006" s="60"/>
      <c r="AN1006" s="60"/>
      <c r="AO1006" s="60"/>
      <c r="AP1006" s="60"/>
      <c r="AQ1006" s="51"/>
      <c r="AT1006" s="39" t="str">
        <f t="shared" si="395"/>
        <v/>
      </c>
      <c r="AU1006" s="49" t="str">
        <f t="shared" si="401"/>
        <v/>
      </c>
      <c r="AV1006" s="41">
        <f t="shared" ca="1" si="364"/>
        <v>256</v>
      </c>
      <c r="AW1006" s="40">
        <f t="shared" ca="1" si="402"/>
        <v>1</v>
      </c>
      <c r="AX1006" s="41">
        <f t="shared" ca="1" si="396"/>
        <v>0</v>
      </c>
      <c r="AY1006" s="41">
        <f t="shared" ca="1" si="397"/>
        <v>0</v>
      </c>
      <c r="AZ1006" s="42">
        <f t="shared" ca="1" si="398"/>
        <v>1</v>
      </c>
      <c r="BA1006" s="47" t="str">
        <f t="shared" si="399"/>
        <v/>
      </c>
      <c r="BB1006" s="47" t="e">
        <f t="shared" si="400"/>
        <v>#VALUE!</v>
      </c>
      <c r="BC1006" s="47">
        <f t="shared" si="365"/>
        <v>0</v>
      </c>
      <c r="BD1006" s="47">
        <f t="shared" si="366"/>
        <v>0</v>
      </c>
      <c r="BE1006" s="47" t="e">
        <f t="shared" si="367"/>
        <v>#VALUE!</v>
      </c>
      <c r="BF1006" s="47" t="e">
        <f t="shared" si="368"/>
        <v>#VALUE!</v>
      </c>
      <c r="BG1006" s="47" t="e">
        <f t="shared" si="369"/>
        <v>#VALUE!</v>
      </c>
      <c r="BH1006" s="47" t="e">
        <f>MATCH($BA1006,NoteCommaRef!$B$4:$B$10,0)</f>
        <v>#N/A</v>
      </c>
      <c r="BI1006" s="47">
        <f>MATCH($BK1006,NoteCommaRef!$H$4:$H$1000,0)</f>
        <v>11</v>
      </c>
      <c r="BJ1006" s="47">
        <f>MATCH($BL1006,NoteCommaRef!$H$4:$H$1000,0)</f>
        <v>11</v>
      </c>
      <c r="BK1006" s="47">
        <f t="shared" si="403"/>
        <v>1</v>
      </c>
      <c r="BL1006" s="47">
        <f t="shared" si="404"/>
        <v>1</v>
      </c>
      <c r="BM1006" s="48">
        <f ca="1">IF(ISNA($BH1006),1,OFFSET(NoteCommaRef!$E$3,$BH1006,0))</f>
        <v>1</v>
      </c>
      <c r="BN1006" s="48">
        <f t="shared" si="405"/>
        <v>1</v>
      </c>
      <c r="BO1006" s="48">
        <f t="shared" si="406"/>
        <v>1</v>
      </c>
      <c r="BP1006" s="48">
        <f t="shared" si="407"/>
        <v>1</v>
      </c>
      <c r="BQ1006" s="48">
        <f ca="1">IF(ISNA($BI1006),1,OFFSET(NoteCommaRef!$K$3,$BI1006,0))</f>
        <v>1</v>
      </c>
      <c r="BR1006" s="48">
        <f ca="1">IF(ISNA($BJ1006),1,OFFSET(NoteCommaRef!$K$3,$BJ1006,0))</f>
        <v>1</v>
      </c>
    </row>
    <row r="1007" spans="3:70" x14ac:dyDescent="0.2">
      <c r="C1007" s="1" t="str">
        <f t="shared" si="378"/>
        <v/>
      </c>
      <c r="D1007" s="1" t="str">
        <f t="shared" si="379"/>
        <v/>
      </c>
      <c r="E1007" s="1" t="str">
        <f t="shared" si="370"/>
        <v/>
      </c>
      <c r="F1007" s="32" t="str">
        <f t="shared" si="371"/>
        <v/>
      </c>
      <c r="G1007" s="1" t="str">
        <f t="shared" si="372"/>
        <v/>
      </c>
      <c r="H1007" s="1" t="str">
        <f t="shared" si="373"/>
        <v/>
      </c>
      <c r="I1007" s="1" t="str">
        <f t="shared" si="374"/>
        <v/>
      </c>
      <c r="J1007" s="1" t="str">
        <f t="shared" si="375"/>
        <v/>
      </c>
      <c r="K1007" s="1" t="str">
        <f t="shared" si="376"/>
        <v/>
      </c>
      <c r="L1007" s="1" t="str">
        <f ca="1">IF(COUNTBLANK($AO1007),IF(COUNTBLANK($D1007),"",OFFSET(ChannelSetup!$E$6,0,$D1007-1)),$AO1007)</f>
        <v/>
      </c>
      <c r="M1007" s="1" t="str">
        <f ca="1">IF(COUNTBLANK($AP1007),IF(COUNTBLANK($D1007),"",OFFSET(ChannelSetup!$E$7,0,$D1007-1)),$AP1007)</f>
        <v/>
      </c>
      <c r="N1007" s="1" t="str">
        <f ca="1">IF(COUNTBLANK($D1007),"",IF(COUNTBLANK($AI1007),OFFSET(ChannelSetup!$E$4,0,$D1007-1),$AI1007))</f>
        <v/>
      </c>
      <c r="O1007" s="1" t="str">
        <f t="shared" si="377"/>
        <v/>
      </c>
      <c r="Q1007" s="32">
        <f t="shared" si="380"/>
        <v>6</v>
      </c>
      <c r="R1007" s="32">
        <f t="shared" si="381"/>
        <v>4</v>
      </c>
      <c r="S1007" s="32">
        <f t="shared" si="382"/>
        <v>4</v>
      </c>
      <c r="T1007" s="32">
        <f t="shared" si="383"/>
        <v>2</v>
      </c>
      <c r="U1007" s="32">
        <f t="shared" si="384"/>
        <v>2</v>
      </c>
      <c r="V1007" s="32">
        <f t="shared" si="385"/>
        <v>2</v>
      </c>
      <c r="W1007" s="32">
        <f t="shared" si="386"/>
        <v>2</v>
      </c>
      <c r="X1007" s="32">
        <f t="shared" si="387"/>
        <v>2</v>
      </c>
      <c r="Y1007" s="32">
        <f t="shared" si="388"/>
        <v>2</v>
      </c>
      <c r="Z1007" s="32">
        <f t="shared" si="389"/>
        <v>2</v>
      </c>
      <c r="AA1007" s="32">
        <f t="shared" si="390"/>
        <v>2</v>
      </c>
      <c r="AB1007" s="32">
        <f t="shared" si="391"/>
        <v>2</v>
      </c>
      <c r="AD1007" s="64"/>
      <c r="AE1007" s="51"/>
      <c r="AF1007" s="51"/>
      <c r="AG1007" s="61"/>
      <c r="AH1007" s="62"/>
      <c r="AI1007" s="61"/>
      <c r="AJ1007" s="62"/>
      <c r="AK1007" s="61"/>
      <c r="AL1007" s="62"/>
      <c r="AM1007" s="60"/>
      <c r="AN1007" s="60"/>
      <c r="AO1007" s="60"/>
      <c r="AP1007" s="60"/>
      <c r="AQ1007" s="51"/>
      <c r="AT1007" s="39" t="str">
        <f t="shared" si="395"/>
        <v/>
      </c>
      <c r="AU1007" s="49" t="str">
        <f t="shared" si="401"/>
        <v/>
      </c>
      <c r="AV1007" s="41">
        <f t="shared" ca="1" si="364"/>
        <v>256</v>
      </c>
      <c r="AW1007" s="40">
        <f t="shared" ca="1" si="402"/>
        <v>1</v>
      </c>
      <c r="AX1007" s="41">
        <f t="shared" ca="1" si="396"/>
        <v>0</v>
      </c>
      <c r="AY1007" s="41">
        <f t="shared" ca="1" si="397"/>
        <v>0</v>
      </c>
      <c r="AZ1007" s="42">
        <f t="shared" ca="1" si="398"/>
        <v>1</v>
      </c>
      <c r="BA1007" s="47" t="str">
        <f t="shared" si="399"/>
        <v/>
      </c>
      <c r="BB1007" s="47" t="e">
        <f t="shared" si="400"/>
        <v>#VALUE!</v>
      </c>
      <c r="BC1007" s="47">
        <f t="shared" si="365"/>
        <v>0</v>
      </c>
      <c r="BD1007" s="47">
        <f t="shared" si="366"/>
        <v>0</v>
      </c>
      <c r="BE1007" s="47" t="e">
        <f t="shared" si="367"/>
        <v>#VALUE!</v>
      </c>
      <c r="BF1007" s="47" t="e">
        <f t="shared" si="368"/>
        <v>#VALUE!</v>
      </c>
      <c r="BG1007" s="47" t="e">
        <f t="shared" si="369"/>
        <v>#VALUE!</v>
      </c>
      <c r="BH1007" s="47" t="e">
        <f>MATCH($BA1007,NoteCommaRef!$B$4:$B$10,0)</f>
        <v>#N/A</v>
      </c>
      <c r="BI1007" s="47">
        <f>MATCH($BK1007,NoteCommaRef!$H$4:$H$1000,0)</f>
        <v>11</v>
      </c>
      <c r="BJ1007" s="47">
        <f>MATCH($BL1007,NoteCommaRef!$H$4:$H$1000,0)</f>
        <v>11</v>
      </c>
      <c r="BK1007" s="47">
        <f t="shared" si="403"/>
        <v>1</v>
      </c>
      <c r="BL1007" s="47">
        <f t="shared" si="404"/>
        <v>1</v>
      </c>
      <c r="BM1007" s="48">
        <f ca="1">IF(ISNA($BH1007),1,OFFSET(NoteCommaRef!$E$3,$BH1007,0))</f>
        <v>1</v>
      </c>
      <c r="BN1007" s="48">
        <f t="shared" si="405"/>
        <v>1</v>
      </c>
      <c r="BO1007" s="48">
        <f t="shared" si="406"/>
        <v>1</v>
      </c>
      <c r="BP1007" s="48">
        <f t="shared" si="407"/>
        <v>1</v>
      </c>
      <c r="BQ1007" s="48">
        <f ca="1">IF(ISNA($BI1007),1,OFFSET(NoteCommaRef!$K$3,$BI1007,0))</f>
        <v>1</v>
      </c>
      <c r="BR1007" s="48">
        <f ca="1">IF(ISNA($BJ1007),1,OFFSET(NoteCommaRef!$K$3,$BJ1007,0))</f>
        <v>1</v>
      </c>
    </row>
    <row r="1008" spans="3:70" x14ac:dyDescent="0.2">
      <c r="C1008" s="1" t="str">
        <f t="shared" si="378"/>
        <v/>
      </c>
      <c r="D1008" s="1" t="str">
        <f t="shared" si="379"/>
        <v/>
      </c>
      <c r="E1008" s="1" t="str">
        <f t="shared" si="370"/>
        <v/>
      </c>
      <c r="F1008" s="32" t="str">
        <f t="shared" si="371"/>
        <v/>
      </c>
      <c r="G1008" s="1" t="str">
        <f t="shared" si="372"/>
        <v/>
      </c>
      <c r="H1008" s="1" t="str">
        <f t="shared" si="373"/>
        <v/>
      </c>
      <c r="I1008" s="1" t="str">
        <f t="shared" si="374"/>
        <v/>
      </c>
      <c r="J1008" s="1" t="str">
        <f t="shared" si="375"/>
        <v/>
      </c>
      <c r="K1008" s="1" t="str">
        <f t="shared" si="376"/>
        <v/>
      </c>
      <c r="L1008" s="1" t="str">
        <f ca="1">IF(COUNTBLANK($AO1008),IF(COUNTBLANK($D1008),"",OFFSET(ChannelSetup!$E$6,0,$D1008-1)),$AO1008)</f>
        <v/>
      </c>
      <c r="M1008" s="1" t="str">
        <f ca="1">IF(COUNTBLANK($AP1008),IF(COUNTBLANK($D1008),"",OFFSET(ChannelSetup!$E$7,0,$D1008-1)),$AP1008)</f>
        <v/>
      </c>
      <c r="N1008" s="1" t="str">
        <f ca="1">IF(COUNTBLANK($D1008),"",IF(COUNTBLANK($AI1008),OFFSET(ChannelSetup!$E$4,0,$D1008-1),$AI1008))</f>
        <v/>
      </c>
      <c r="O1008" s="1" t="str">
        <f t="shared" si="377"/>
        <v/>
      </c>
      <c r="Q1008" s="32">
        <f t="shared" si="380"/>
        <v>6</v>
      </c>
      <c r="R1008" s="32">
        <f t="shared" si="381"/>
        <v>4</v>
      </c>
      <c r="S1008" s="32">
        <f t="shared" si="382"/>
        <v>4</v>
      </c>
      <c r="T1008" s="32">
        <f t="shared" si="383"/>
        <v>2</v>
      </c>
      <c r="U1008" s="32">
        <f t="shared" si="384"/>
        <v>2</v>
      </c>
      <c r="V1008" s="32">
        <f t="shared" si="385"/>
        <v>2</v>
      </c>
      <c r="W1008" s="32">
        <f t="shared" si="386"/>
        <v>2</v>
      </c>
      <c r="X1008" s="32">
        <f t="shared" si="387"/>
        <v>2</v>
      </c>
      <c r="Y1008" s="32">
        <f t="shared" si="388"/>
        <v>2</v>
      </c>
      <c r="Z1008" s="32">
        <f t="shared" si="389"/>
        <v>2</v>
      </c>
      <c r="AA1008" s="32">
        <f t="shared" si="390"/>
        <v>2</v>
      </c>
      <c r="AB1008" s="32">
        <f t="shared" si="391"/>
        <v>2</v>
      </c>
      <c r="AD1008" s="64"/>
      <c r="AE1008" s="51"/>
      <c r="AF1008" s="51"/>
      <c r="AG1008" s="61"/>
      <c r="AH1008" s="62"/>
      <c r="AI1008" s="61"/>
      <c r="AJ1008" s="62"/>
      <c r="AK1008" s="61"/>
      <c r="AL1008" s="62"/>
      <c r="AM1008" s="60"/>
      <c r="AN1008" s="60"/>
      <c r="AO1008" s="60"/>
      <c r="AP1008" s="60"/>
      <c r="AQ1008" s="51"/>
      <c r="AT1008" s="39" t="str">
        <f t="shared" si="395"/>
        <v/>
      </c>
      <c r="AU1008" s="49" t="str">
        <f t="shared" si="401"/>
        <v/>
      </c>
      <c r="AV1008" s="41">
        <f t="shared" ca="1" si="364"/>
        <v>256</v>
      </c>
      <c r="AW1008" s="40">
        <f t="shared" ca="1" si="402"/>
        <v>1</v>
      </c>
      <c r="AX1008" s="41">
        <f t="shared" ca="1" si="396"/>
        <v>0</v>
      </c>
      <c r="AY1008" s="41">
        <f t="shared" ca="1" si="397"/>
        <v>0</v>
      </c>
      <c r="AZ1008" s="42">
        <f t="shared" ca="1" si="398"/>
        <v>1</v>
      </c>
      <c r="BA1008" s="47" t="str">
        <f t="shared" si="399"/>
        <v/>
      </c>
      <c r="BB1008" s="47" t="e">
        <f t="shared" si="400"/>
        <v>#VALUE!</v>
      </c>
      <c r="BC1008" s="47">
        <f t="shared" si="365"/>
        <v>0</v>
      </c>
      <c r="BD1008" s="47">
        <f t="shared" si="366"/>
        <v>0</v>
      </c>
      <c r="BE1008" s="47" t="e">
        <f t="shared" si="367"/>
        <v>#VALUE!</v>
      </c>
      <c r="BF1008" s="47" t="e">
        <f t="shared" si="368"/>
        <v>#VALUE!</v>
      </c>
      <c r="BG1008" s="47" t="e">
        <f t="shared" si="369"/>
        <v>#VALUE!</v>
      </c>
      <c r="BH1008" s="47" t="e">
        <f>MATCH($BA1008,NoteCommaRef!$B$4:$B$10,0)</f>
        <v>#N/A</v>
      </c>
      <c r="BI1008" s="47">
        <f>MATCH($BK1008,NoteCommaRef!$H$4:$H$1000,0)</f>
        <v>11</v>
      </c>
      <c r="BJ1008" s="47">
        <f>MATCH($BL1008,NoteCommaRef!$H$4:$H$1000,0)</f>
        <v>11</v>
      </c>
      <c r="BK1008" s="47">
        <f t="shared" si="403"/>
        <v>1</v>
      </c>
      <c r="BL1008" s="47">
        <f t="shared" si="404"/>
        <v>1</v>
      </c>
      <c r="BM1008" s="48">
        <f ca="1">IF(ISNA($BH1008),1,OFFSET(NoteCommaRef!$E$3,$BH1008,0))</f>
        <v>1</v>
      </c>
      <c r="BN1008" s="48">
        <f t="shared" si="405"/>
        <v>1</v>
      </c>
      <c r="BO1008" s="48">
        <f t="shared" si="406"/>
        <v>1</v>
      </c>
      <c r="BP1008" s="48">
        <f t="shared" si="407"/>
        <v>1</v>
      </c>
      <c r="BQ1008" s="48">
        <f ca="1">IF(ISNA($BI1008),1,OFFSET(NoteCommaRef!$K$3,$BI1008,0))</f>
        <v>1</v>
      </c>
      <c r="BR1008" s="48">
        <f ca="1">IF(ISNA($BJ1008),1,OFFSET(NoteCommaRef!$K$3,$BJ1008,0))</f>
        <v>1</v>
      </c>
    </row>
    <row r="1009" spans="3:70" x14ac:dyDescent="0.2">
      <c r="C1009" s="1" t="str">
        <f t="shared" si="378"/>
        <v/>
      </c>
      <c r="D1009" s="1" t="str">
        <f t="shared" si="379"/>
        <v/>
      </c>
      <c r="E1009" s="1" t="str">
        <f t="shared" si="370"/>
        <v/>
      </c>
      <c r="F1009" s="32" t="str">
        <f t="shared" si="371"/>
        <v/>
      </c>
      <c r="G1009" s="1" t="str">
        <f t="shared" si="372"/>
        <v/>
      </c>
      <c r="H1009" s="1" t="str">
        <f t="shared" si="373"/>
        <v/>
      </c>
      <c r="I1009" s="1" t="str">
        <f t="shared" si="374"/>
        <v/>
      </c>
      <c r="J1009" s="1" t="str">
        <f t="shared" si="375"/>
        <v/>
      </c>
      <c r="K1009" s="1" t="str">
        <f t="shared" si="376"/>
        <v/>
      </c>
      <c r="L1009" s="1" t="str">
        <f ca="1">IF(COUNTBLANK($AO1009),IF(COUNTBLANK($D1009),"",OFFSET(ChannelSetup!$E$6,0,$D1009-1)),$AO1009)</f>
        <v/>
      </c>
      <c r="M1009" s="1" t="str">
        <f ca="1">IF(COUNTBLANK($AP1009),IF(COUNTBLANK($D1009),"",OFFSET(ChannelSetup!$E$7,0,$D1009-1)),$AP1009)</f>
        <v/>
      </c>
      <c r="N1009" s="1" t="str">
        <f ca="1">IF(COUNTBLANK($D1009),"",IF(COUNTBLANK($AI1009),OFFSET(ChannelSetup!$E$4,0,$D1009-1),$AI1009))</f>
        <v/>
      </c>
      <c r="O1009" s="1" t="str">
        <f t="shared" si="377"/>
        <v/>
      </c>
      <c r="Q1009" s="32">
        <f t="shared" si="380"/>
        <v>6</v>
      </c>
      <c r="R1009" s="32">
        <f t="shared" si="381"/>
        <v>4</v>
      </c>
      <c r="S1009" s="32">
        <f t="shared" si="382"/>
        <v>4</v>
      </c>
      <c r="T1009" s="32">
        <f t="shared" si="383"/>
        <v>2</v>
      </c>
      <c r="U1009" s="32">
        <f t="shared" si="384"/>
        <v>2</v>
      </c>
      <c r="V1009" s="32">
        <f t="shared" si="385"/>
        <v>2</v>
      </c>
      <c r="W1009" s="32">
        <f t="shared" si="386"/>
        <v>2</v>
      </c>
      <c r="X1009" s="32">
        <f t="shared" si="387"/>
        <v>2</v>
      </c>
      <c r="Y1009" s="32">
        <f t="shared" si="388"/>
        <v>2</v>
      </c>
      <c r="Z1009" s="32">
        <f t="shared" si="389"/>
        <v>2</v>
      </c>
      <c r="AA1009" s="32">
        <f t="shared" si="390"/>
        <v>2</v>
      </c>
      <c r="AB1009" s="32">
        <f t="shared" si="391"/>
        <v>2</v>
      </c>
      <c r="AD1009" s="64"/>
      <c r="AE1009" s="51"/>
      <c r="AF1009" s="51"/>
      <c r="AG1009" s="61"/>
      <c r="AH1009" s="62"/>
      <c r="AI1009" s="61"/>
      <c r="AJ1009" s="62"/>
      <c r="AK1009" s="61"/>
      <c r="AL1009" s="62"/>
      <c r="AM1009" s="60"/>
      <c r="AN1009" s="60"/>
      <c r="AO1009" s="60"/>
      <c r="AP1009" s="60"/>
      <c r="AQ1009" s="51"/>
      <c r="AT1009" s="39" t="str">
        <f t="shared" si="395"/>
        <v/>
      </c>
      <c r="AU1009" s="49" t="str">
        <f t="shared" si="401"/>
        <v/>
      </c>
      <c r="AV1009" s="41">
        <f t="shared" ca="1" si="364"/>
        <v>256</v>
      </c>
      <c r="AW1009" s="40">
        <f t="shared" ca="1" si="402"/>
        <v>1</v>
      </c>
      <c r="AX1009" s="41">
        <f t="shared" ca="1" si="396"/>
        <v>0</v>
      </c>
      <c r="AY1009" s="41">
        <f t="shared" ca="1" si="397"/>
        <v>0</v>
      </c>
      <c r="AZ1009" s="42">
        <f t="shared" ca="1" si="398"/>
        <v>1</v>
      </c>
      <c r="BA1009" s="47" t="str">
        <f t="shared" si="399"/>
        <v/>
      </c>
      <c r="BB1009" s="47" t="e">
        <f t="shared" si="400"/>
        <v>#VALUE!</v>
      </c>
      <c r="BC1009" s="47">
        <f t="shared" si="365"/>
        <v>0</v>
      </c>
      <c r="BD1009" s="47">
        <f t="shared" si="366"/>
        <v>0</v>
      </c>
      <c r="BE1009" s="47" t="e">
        <f t="shared" si="367"/>
        <v>#VALUE!</v>
      </c>
      <c r="BF1009" s="47" t="e">
        <f t="shared" si="368"/>
        <v>#VALUE!</v>
      </c>
      <c r="BG1009" s="47" t="e">
        <f t="shared" si="369"/>
        <v>#VALUE!</v>
      </c>
      <c r="BH1009" s="47" t="e">
        <f>MATCH($BA1009,NoteCommaRef!$B$4:$B$10,0)</f>
        <v>#N/A</v>
      </c>
      <c r="BI1009" s="47">
        <f>MATCH($BK1009,NoteCommaRef!$H$4:$H$1000,0)</f>
        <v>11</v>
      </c>
      <c r="BJ1009" s="47">
        <f>MATCH($BL1009,NoteCommaRef!$H$4:$H$1000,0)</f>
        <v>11</v>
      </c>
      <c r="BK1009" s="47">
        <f t="shared" si="403"/>
        <v>1</v>
      </c>
      <c r="BL1009" s="47">
        <f t="shared" si="404"/>
        <v>1</v>
      </c>
      <c r="BM1009" s="48">
        <f ca="1">IF(ISNA($BH1009),1,OFFSET(NoteCommaRef!$E$3,$BH1009,0))</f>
        <v>1</v>
      </c>
      <c r="BN1009" s="48">
        <f t="shared" si="405"/>
        <v>1</v>
      </c>
      <c r="BO1009" s="48">
        <f t="shared" si="406"/>
        <v>1</v>
      </c>
      <c r="BP1009" s="48">
        <f t="shared" si="407"/>
        <v>1</v>
      </c>
      <c r="BQ1009" s="48">
        <f ca="1">IF(ISNA($BI1009),1,OFFSET(NoteCommaRef!$K$3,$BI1009,0))</f>
        <v>1</v>
      </c>
      <c r="BR1009" s="48">
        <f ca="1">IF(ISNA($BJ1009),1,OFFSET(NoteCommaRef!$K$3,$BJ1009,0))</f>
        <v>1</v>
      </c>
    </row>
    <row r="1010" spans="3:70" x14ac:dyDescent="0.2">
      <c r="C1010" s="1" t="str">
        <f t="shared" si="378"/>
        <v/>
      </c>
      <c r="D1010" s="1" t="str">
        <f t="shared" si="379"/>
        <v/>
      </c>
      <c r="E1010" s="1" t="str">
        <f t="shared" si="370"/>
        <v/>
      </c>
      <c r="F1010" s="32" t="str">
        <f t="shared" si="371"/>
        <v/>
      </c>
      <c r="G1010" s="1" t="str">
        <f t="shared" si="372"/>
        <v/>
      </c>
      <c r="H1010" s="1" t="str">
        <f t="shared" si="373"/>
        <v/>
      </c>
      <c r="I1010" s="1" t="str">
        <f t="shared" si="374"/>
        <v/>
      </c>
      <c r="J1010" s="1" t="str">
        <f t="shared" si="375"/>
        <v/>
      </c>
      <c r="K1010" s="1" t="str">
        <f t="shared" si="376"/>
        <v/>
      </c>
      <c r="L1010" s="1" t="str">
        <f ca="1">IF(COUNTBLANK($AO1010),IF(COUNTBLANK($D1010),"",OFFSET(ChannelSetup!$E$6,0,$D1010-1)),$AO1010)</f>
        <v/>
      </c>
      <c r="M1010" s="1" t="str">
        <f ca="1">IF(COUNTBLANK($AP1010),IF(COUNTBLANK($D1010),"",OFFSET(ChannelSetup!$E$7,0,$D1010-1)),$AP1010)</f>
        <v/>
      </c>
      <c r="N1010" s="1" t="str">
        <f ca="1">IF(COUNTBLANK($D1010),"",IF(COUNTBLANK($AI1010),OFFSET(ChannelSetup!$E$4,0,$D1010-1),$AI1010))</f>
        <v/>
      </c>
      <c r="O1010" s="1" t="str">
        <f t="shared" si="377"/>
        <v/>
      </c>
      <c r="Q1010" s="32">
        <f t="shared" si="380"/>
        <v>6</v>
      </c>
      <c r="R1010" s="32">
        <f t="shared" si="381"/>
        <v>4</v>
      </c>
      <c r="S1010" s="32">
        <f t="shared" si="382"/>
        <v>4</v>
      </c>
      <c r="T1010" s="32">
        <f t="shared" si="383"/>
        <v>2</v>
      </c>
      <c r="U1010" s="32">
        <f t="shared" si="384"/>
        <v>2</v>
      </c>
      <c r="V1010" s="32">
        <f t="shared" si="385"/>
        <v>2</v>
      </c>
      <c r="W1010" s="32">
        <f t="shared" si="386"/>
        <v>2</v>
      </c>
      <c r="X1010" s="32">
        <f t="shared" si="387"/>
        <v>2</v>
      </c>
      <c r="Y1010" s="32">
        <f t="shared" si="388"/>
        <v>2</v>
      </c>
      <c r="Z1010" s="32">
        <f t="shared" si="389"/>
        <v>2</v>
      </c>
      <c r="AA1010" s="32">
        <f t="shared" si="390"/>
        <v>2</v>
      </c>
      <c r="AB1010" s="32">
        <f t="shared" si="391"/>
        <v>2</v>
      </c>
      <c r="AD1010" s="64"/>
      <c r="AE1010" s="51"/>
      <c r="AF1010" s="51"/>
      <c r="AG1010" s="61"/>
      <c r="AH1010" s="62"/>
      <c r="AI1010" s="61"/>
      <c r="AJ1010" s="62"/>
      <c r="AK1010" s="61"/>
      <c r="AL1010" s="62"/>
      <c r="AM1010" s="60"/>
      <c r="AN1010" s="60"/>
      <c r="AO1010" s="60"/>
      <c r="AP1010" s="60"/>
      <c r="AQ1010" s="51"/>
      <c r="AT1010" s="39" t="str">
        <f t="shared" si="395"/>
        <v/>
      </c>
      <c r="AU1010" s="49" t="str">
        <f t="shared" si="401"/>
        <v/>
      </c>
      <c r="AV1010" s="41">
        <f t="shared" ref="AV1010:AV1073" ca="1" si="408">$AW1010*$BT$3</f>
        <v>256</v>
      </c>
      <c r="AW1010" s="40">
        <f t="shared" ca="1" si="402"/>
        <v>1</v>
      </c>
      <c r="AX1010" s="41">
        <f t="shared" ca="1" si="396"/>
        <v>0</v>
      </c>
      <c r="AY1010" s="41">
        <f t="shared" ca="1" si="397"/>
        <v>0</v>
      </c>
      <c r="AZ1010" s="42">
        <f t="shared" ca="1" si="398"/>
        <v>1</v>
      </c>
      <c r="BA1010" s="47" t="str">
        <f t="shared" si="399"/>
        <v/>
      </c>
      <c r="BB1010" s="47" t="e">
        <f t="shared" si="400"/>
        <v>#VALUE!</v>
      </c>
      <c r="BC1010" s="47">
        <f t="shared" si="365"/>
        <v>0</v>
      </c>
      <c r="BD1010" s="47">
        <f t="shared" si="366"/>
        <v>0</v>
      </c>
      <c r="BE1010" s="47" t="e">
        <f t="shared" si="367"/>
        <v>#VALUE!</v>
      </c>
      <c r="BF1010" s="47" t="e">
        <f t="shared" si="368"/>
        <v>#VALUE!</v>
      </c>
      <c r="BG1010" s="47" t="e">
        <f t="shared" si="369"/>
        <v>#VALUE!</v>
      </c>
      <c r="BH1010" s="47" t="e">
        <f>MATCH($BA1010,NoteCommaRef!$B$4:$B$10,0)</f>
        <v>#N/A</v>
      </c>
      <c r="BI1010" s="47">
        <f>MATCH($BK1010,NoteCommaRef!$H$4:$H$1000,0)</f>
        <v>11</v>
      </c>
      <c r="BJ1010" s="47">
        <f>MATCH($BL1010,NoteCommaRef!$H$4:$H$1000,0)</f>
        <v>11</v>
      </c>
      <c r="BK1010" s="47">
        <f t="shared" si="403"/>
        <v>1</v>
      </c>
      <c r="BL1010" s="47">
        <f t="shared" si="404"/>
        <v>1</v>
      </c>
      <c r="BM1010" s="48">
        <f ca="1">IF(ISNA($BH1010),1,OFFSET(NoteCommaRef!$E$3,$BH1010,0))</f>
        <v>1</v>
      </c>
      <c r="BN1010" s="48">
        <f t="shared" si="405"/>
        <v>1</v>
      </c>
      <c r="BO1010" s="48">
        <f t="shared" si="406"/>
        <v>1</v>
      </c>
      <c r="BP1010" s="48">
        <f t="shared" si="407"/>
        <v>1</v>
      </c>
      <c r="BQ1010" s="48">
        <f ca="1">IF(ISNA($BI1010),1,OFFSET(NoteCommaRef!$K$3,$BI1010,0))</f>
        <v>1</v>
      </c>
      <c r="BR1010" s="48">
        <f ca="1">IF(ISNA($BJ1010),1,OFFSET(NoteCommaRef!$K$3,$BJ1010,0))</f>
        <v>1</v>
      </c>
    </row>
    <row r="1011" spans="3:70" x14ac:dyDescent="0.2">
      <c r="C1011" s="1" t="str">
        <f t="shared" si="378"/>
        <v/>
      </c>
      <c r="D1011" s="1" t="str">
        <f t="shared" si="379"/>
        <v/>
      </c>
      <c r="E1011" s="1" t="str">
        <f t="shared" si="370"/>
        <v/>
      </c>
      <c r="F1011" s="32" t="str">
        <f t="shared" si="371"/>
        <v/>
      </c>
      <c r="G1011" s="1" t="str">
        <f t="shared" si="372"/>
        <v/>
      </c>
      <c r="H1011" s="1" t="str">
        <f t="shared" si="373"/>
        <v/>
      </c>
      <c r="I1011" s="1" t="str">
        <f t="shared" si="374"/>
        <v/>
      </c>
      <c r="J1011" s="1" t="str">
        <f t="shared" si="375"/>
        <v/>
      </c>
      <c r="K1011" s="1" t="str">
        <f t="shared" si="376"/>
        <v/>
      </c>
      <c r="L1011" s="1" t="str">
        <f ca="1">IF(COUNTBLANK($AO1011),IF(COUNTBLANK($D1011),"",OFFSET(ChannelSetup!$E$6,0,$D1011-1)),$AO1011)</f>
        <v/>
      </c>
      <c r="M1011" s="1" t="str">
        <f ca="1">IF(COUNTBLANK($AP1011),IF(COUNTBLANK($D1011),"",OFFSET(ChannelSetup!$E$7,0,$D1011-1)),$AP1011)</f>
        <v/>
      </c>
      <c r="N1011" s="1" t="str">
        <f ca="1">IF(COUNTBLANK($D1011),"",IF(COUNTBLANK($AI1011),OFFSET(ChannelSetup!$E$4,0,$D1011-1),$AI1011))</f>
        <v/>
      </c>
      <c r="O1011" s="1" t="str">
        <f t="shared" si="377"/>
        <v/>
      </c>
      <c r="Q1011" s="32">
        <f t="shared" si="380"/>
        <v>6</v>
      </c>
      <c r="R1011" s="32">
        <f t="shared" si="381"/>
        <v>4</v>
      </c>
      <c r="S1011" s="32">
        <f t="shared" si="382"/>
        <v>4</v>
      </c>
      <c r="T1011" s="32">
        <f t="shared" si="383"/>
        <v>2</v>
      </c>
      <c r="U1011" s="32">
        <f t="shared" si="384"/>
        <v>2</v>
      </c>
      <c r="V1011" s="32">
        <f t="shared" si="385"/>
        <v>2</v>
      </c>
      <c r="W1011" s="32">
        <f t="shared" si="386"/>
        <v>2</v>
      </c>
      <c r="X1011" s="32">
        <f t="shared" si="387"/>
        <v>2</v>
      </c>
      <c r="Y1011" s="32">
        <f t="shared" si="388"/>
        <v>2</v>
      </c>
      <c r="Z1011" s="32">
        <f t="shared" si="389"/>
        <v>2</v>
      </c>
      <c r="AA1011" s="32">
        <f t="shared" si="390"/>
        <v>2</v>
      </c>
      <c r="AB1011" s="32">
        <f t="shared" si="391"/>
        <v>2</v>
      </c>
      <c r="AD1011" s="64"/>
      <c r="AE1011" s="51"/>
      <c r="AF1011" s="51"/>
      <c r="AG1011" s="61"/>
      <c r="AH1011" s="62"/>
      <c r="AI1011" s="61"/>
      <c r="AJ1011" s="62"/>
      <c r="AK1011" s="61"/>
      <c r="AL1011" s="62"/>
      <c r="AM1011" s="60"/>
      <c r="AN1011" s="60"/>
      <c r="AO1011" s="60"/>
      <c r="AP1011" s="60"/>
      <c r="AQ1011" s="51"/>
      <c r="AT1011" s="39" t="str">
        <f t="shared" si="395"/>
        <v/>
      </c>
      <c r="AU1011" s="49" t="str">
        <f t="shared" si="401"/>
        <v/>
      </c>
      <c r="AV1011" s="41">
        <f t="shared" ca="1" si="408"/>
        <v>256</v>
      </c>
      <c r="AW1011" s="40">
        <f t="shared" ca="1" si="402"/>
        <v>1</v>
      </c>
      <c r="AX1011" s="41">
        <f t="shared" ca="1" si="396"/>
        <v>0</v>
      </c>
      <c r="AY1011" s="41">
        <f t="shared" ca="1" si="397"/>
        <v>0</v>
      </c>
      <c r="AZ1011" s="42">
        <f t="shared" ca="1" si="398"/>
        <v>1</v>
      </c>
      <c r="BA1011" s="47" t="str">
        <f t="shared" si="399"/>
        <v/>
      </c>
      <c r="BB1011" s="47" t="e">
        <f t="shared" si="400"/>
        <v>#VALUE!</v>
      </c>
      <c r="BC1011" s="47">
        <f t="shared" ref="BC1011:BC1074" si="409">LEN(SUBSTITUTE($AU1011,"b",""))-LEN(SUBSTITUTE($AU1011,"#",""))</f>
        <v>0</v>
      </c>
      <c r="BD1011" s="47">
        <f t="shared" ref="BD1011:BD1074" si="410">LEN(SUBSTITUTE($AU1011,".",""))-LEN(SUBSTITUTE($AU1011,"'",""))</f>
        <v>0</v>
      </c>
      <c r="BE1011" s="47" t="e">
        <f t="shared" ref="BE1011:BE1074" si="411">FIND("[",$AU1011)</f>
        <v>#VALUE!</v>
      </c>
      <c r="BF1011" s="47" t="e">
        <f t="shared" ref="BF1011:BF1074" si="412">FIND("/",$AU1011)</f>
        <v>#VALUE!</v>
      </c>
      <c r="BG1011" s="47" t="e">
        <f t="shared" ref="BG1011:BG1074" si="413">FIND("]",$AU1011)</f>
        <v>#VALUE!</v>
      </c>
      <c r="BH1011" s="47" t="e">
        <f>MATCH($BA1011,NoteCommaRef!$B$4:$B$10,0)</f>
        <v>#N/A</v>
      </c>
      <c r="BI1011" s="47">
        <f>MATCH($BK1011,NoteCommaRef!$H$4:$H$1000,0)</f>
        <v>11</v>
      </c>
      <c r="BJ1011" s="47">
        <f>MATCH($BL1011,NoteCommaRef!$H$4:$H$1000,0)</f>
        <v>11</v>
      </c>
      <c r="BK1011" s="47">
        <f t="shared" si="403"/>
        <v>1</v>
      </c>
      <c r="BL1011" s="47">
        <f t="shared" si="404"/>
        <v>1</v>
      </c>
      <c r="BM1011" s="48">
        <f ca="1">IF(ISNA($BH1011),1,OFFSET(NoteCommaRef!$E$3,$BH1011,0))</f>
        <v>1</v>
      </c>
      <c r="BN1011" s="48">
        <f t="shared" si="405"/>
        <v>1</v>
      </c>
      <c r="BO1011" s="48">
        <f t="shared" si="406"/>
        <v>1</v>
      </c>
      <c r="BP1011" s="48">
        <f t="shared" si="407"/>
        <v>1</v>
      </c>
      <c r="BQ1011" s="48">
        <f ca="1">IF(ISNA($BI1011),1,OFFSET(NoteCommaRef!$K$3,$BI1011,0))</f>
        <v>1</v>
      </c>
      <c r="BR1011" s="48">
        <f ca="1">IF(ISNA($BJ1011),1,OFFSET(NoteCommaRef!$K$3,$BJ1011,0))</f>
        <v>1</v>
      </c>
    </row>
    <row r="1012" spans="3:70" x14ac:dyDescent="0.2">
      <c r="C1012" s="1" t="str">
        <f t="shared" si="378"/>
        <v/>
      </c>
      <c r="D1012" s="1" t="str">
        <f t="shared" si="379"/>
        <v/>
      </c>
      <c r="E1012" s="1" t="str">
        <f t="shared" si="370"/>
        <v/>
      </c>
      <c r="F1012" s="32" t="str">
        <f t="shared" si="371"/>
        <v/>
      </c>
      <c r="G1012" s="1" t="str">
        <f t="shared" si="372"/>
        <v/>
      </c>
      <c r="H1012" s="1" t="str">
        <f t="shared" si="373"/>
        <v/>
      </c>
      <c r="I1012" s="1" t="str">
        <f t="shared" si="374"/>
        <v/>
      </c>
      <c r="J1012" s="1" t="str">
        <f t="shared" si="375"/>
        <v/>
      </c>
      <c r="K1012" s="1" t="str">
        <f t="shared" si="376"/>
        <v/>
      </c>
      <c r="L1012" s="1" t="str">
        <f ca="1">IF(COUNTBLANK($AO1012),IF(COUNTBLANK($D1012),"",OFFSET(ChannelSetup!$E$6,0,$D1012-1)),$AO1012)</f>
        <v/>
      </c>
      <c r="M1012" s="1" t="str">
        <f ca="1">IF(COUNTBLANK($AP1012),IF(COUNTBLANK($D1012),"",OFFSET(ChannelSetup!$E$7,0,$D1012-1)),$AP1012)</f>
        <v/>
      </c>
      <c r="N1012" s="1" t="str">
        <f ca="1">IF(COUNTBLANK($D1012),"",IF(COUNTBLANK($AI1012),OFFSET(ChannelSetup!$E$4,0,$D1012-1),$AI1012))</f>
        <v/>
      </c>
      <c r="O1012" s="1" t="str">
        <f t="shared" si="377"/>
        <v/>
      </c>
      <c r="Q1012" s="32">
        <f t="shared" si="380"/>
        <v>6</v>
      </c>
      <c r="R1012" s="32">
        <f t="shared" si="381"/>
        <v>4</v>
      </c>
      <c r="S1012" s="32">
        <f t="shared" si="382"/>
        <v>4</v>
      </c>
      <c r="T1012" s="32">
        <f t="shared" si="383"/>
        <v>2</v>
      </c>
      <c r="U1012" s="32">
        <f t="shared" si="384"/>
        <v>2</v>
      </c>
      <c r="V1012" s="32">
        <f t="shared" si="385"/>
        <v>2</v>
      </c>
      <c r="W1012" s="32">
        <f t="shared" si="386"/>
        <v>2</v>
      </c>
      <c r="X1012" s="32">
        <f t="shared" si="387"/>
        <v>2</v>
      </c>
      <c r="Y1012" s="32">
        <f t="shared" si="388"/>
        <v>2</v>
      </c>
      <c r="Z1012" s="32">
        <f t="shared" si="389"/>
        <v>2</v>
      </c>
      <c r="AA1012" s="32">
        <f t="shared" si="390"/>
        <v>2</v>
      </c>
      <c r="AB1012" s="32">
        <f t="shared" si="391"/>
        <v>2</v>
      </c>
      <c r="AD1012" s="64"/>
      <c r="AE1012" s="51"/>
      <c r="AF1012" s="51"/>
      <c r="AG1012" s="61"/>
      <c r="AH1012" s="62"/>
      <c r="AI1012" s="61"/>
      <c r="AJ1012" s="62"/>
      <c r="AK1012" s="61"/>
      <c r="AL1012" s="62"/>
      <c r="AM1012" s="60"/>
      <c r="AN1012" s="60"/>
      <c r="AO1012" s="60"/>
      <c r="AP1012" s="60"/>
      <c r="AQ1012" s="51"/>
      <c r="AT1012" s="39" t="str">
        <f t="shared" si="395"/>
        <v/>
      </c>
      <c r="AU1012" s="49" t="str">
        <f t="shared" si="401"/>
        <v/>
      </c>
      <c r="AV1012" s="41">
        <f t="shared" ca="1" si="408"/>
        <v>256</v>
      </c>
      <c r="AW1012" s="40">
        <f t="shared" ca="1" si="402"/>
        <v>1</v>
      </c>
      <c r="AX1012" s="41">
        <f t="shared" ca="1" si="396"/>
        <v>0</v>
      </c>
      <c r="AY1012" s="41">
        <f t="shared" ca="1" si="397"/>
        <v>0</v>
      </c>
      <c r="AZ1012" s="42">
        <f t="shared" ca="1" si="398"/>
        <v>1</v>
      </c>
      <c r="BA1012" s="47" t="str">
        <f t="shared" si="399"/>
        <v/>
      </c>
      <c r="BB1012" s="47" t="e">
        <f t="shared" si="400"/>
        <v>#VALUE!</v>
      </c>
      <c r="BC1012" s="47">
        <f t="shared" si="409"/>
        <v>0</v>
      </c>
      <c r="BD1012" s="47">
        <f t="shared" si="410"/>
        <v>0</v>
      </c>
      <c r="BE1012" s="47" t="e">
        <f t="shared" si="411"/>
        <v>#VALUE!</v>
      </c>
      <c r="BF1012" s="47" t="e">
        <f t="shared" si="412"/>
        <v>#VALUE!</v>
      </c>
      <c r="BG1012" s="47" t="e">
        <f t="shared" si="413"/>
        <v>#VALUE!</v>
      </c>
      <c r="BH1012" s="47" t="e">
        <f>MATCH($BA1012,NoteCommaRef!$B$4:$B$10,0)</f>
        <v>#N/A</v>
      </c>
      <c r="BI1012" s="47">
        <f>MATCH($BK1012,NoteCommaRef!$H$4:$H$1000,0)</f>
        <v>11</v>
      </c>
      <c r="BJ1012" s="47">
        <f>MATCH($BL1012,NoteCommaRef!$H$4:$H$1000,0)</f>
        <v>11</v>
      </c>
      <c r="BK1012" s="47">
        <f t="shared" si="403"/>
        <v>1</v>
      </c>
      <c r="BL1012" s="47">
        <f t="shared" si="404"/>
        <v>1</v>
      </c>
      <c r="BM1012" s="48">
        <f ca="1">IF(ISNA($BH1012),1,OFFSET(NoteCommaRef!$E$3,$BH1012,0))</f>
        <v>1</v>
      </c>
      <c r="BN1012" s="48">
        <f t="shared" si="405"/>
        <v>1</v>
      </c>
      <c r="BO1012" s="48">
        <f t="shared" si="406"/>
        <v>1</v>
      </c>
      <c r="BP1012" s="48">
        <f t="shared" si="407"/>
        <v>1</v>
      </c>
      <c r="BQ1012" s="48">
        <f ca="1">IF(ISNA($BI1012),1,OFFSET(NoteCommaRef!$K$3,$BI1012,0))</f>
        <v>1</v>
      </c>
      <c r="BR1012" s="48">
        <f ca="1">IF(ISNA($BJ1012),1,OFFSET(NoteCommaRef!$K$3,$BJ1012,0))</f>
        <v>1</v>
      </c>
    </row>
    <row r="1013" spans="3:70" x14ac:dyDescent="0.2">
      <c r="C1013" s="1" t="str">
        <f t="shared" si="378"/>
        <v/>
      </c>
      <c r="D1013" s="1" t="str">
        <f t="shared" si="379"/>
        <v/>
      </c>
      <c r="E1013" s="1" t="str">
        <f t="shared" ref="E1013:E1076" si="414">IF(COUNTBLANK($AF1013),"",$AF1013)</f>
        <v/>
      </c>
      <c r="F1013" s="32" t="str">
        <f t="shared" ref="F1013:F1076" si="415">IF(OR(COUNTBLANK($AG1013),$AG1013="x"),"",$AV1013)</f>
        <v/>
      </c>
      <c r="G1013" s="1" t="str">
        <f t="shared" ref="G1013:G1076" si="416">IF(COUNTBLANK($AH1013),"",$AH1013)</f>
        <v/>
      </c>
      <c r="H1013" s="1" t="str">
        <f t="shared" ref="H1013:H1076" si="417">IF(COUNTBLANK($AK1013),"",$AK1013)</f>
        <v/>
      </c>
      <c r="I1013" s="1" t="str">
        <f t="shared" ref="I1013:I1076" si="418">IF(COUNTBLANK($D1013),"",IF(COUNTBLANK($AL1013),1,$AL1013))</f>
        <v/>
      </c>
      <c r="J1013" s="1" t="str">
        <f t="shared" ref="J1013:J1076" si="419">IF(COUNTBLANK($AM1013),"",$AM1013)</f>
        <v/>
      </c>
      <c r="K1013" s="1" t="str">
        <f t="shared" ref="K1013:K1076" si="420">IF(COUNTBLANK($AN1013),"",$AN1013)</f>
        <v/>
      </c>
      <c r="L1013" s="1" t="str">
        <f ca="1">IF(COUNTBLANK($AO1013),IF(COUNTBLANK($D1013),"",OFFSET(ChannelSetup!$E$6,0,$D1013-1)),$AO1013)</f>
        <v/>
      </c>
      <c r="M1013" s="1" t="str">
        <f ca="1">IF(COUNTBLANK($AP1013),IF(COUNTBLANK($D1013),"",OFFSET(ChannelSetup!$E$7,0,$D1013-1)),$AP1013)</f>
        <v/>
      </c>
      <c r="N1013" s="1" t="str">
        <f ca="1">IF(COUNTBLANK($D1013),"",IF(COUNTBLANK($AI1013),OFFSET(ChannelSetup!$E$4,0,$D1013-1),$AI1013))</f>
        <v/>
      </c>
      <c r="O1013" s="1" t="str">
        <f t="shared" ref="O1013:O1076" si="421">IF(COUNTBLANK($AJ1013),"",$AJ1013)</f>
        <v/>
      </c>
      <c r="Q1013" s="32">
        <f t="shared" si="380"/>
        <v>6</v>
      </c>
      <c r="R1013" s="32">
        <f t="shared" si="381"/>
        <v>4</v>
      </c>
      <c r="S1013" s="32">
        <f t="shared" si="382"/>
        <v>4</v>
      </c>
      <c r="T1013" s="32">
        <f t="shared" si="383"/>
        <v>2</v>
      </c>
      <c r="U1013" s="32">
        <f t="shared" si="384"/>
        <v>2</v>
      </c>
      <c r="V1013" s="32">
        <f t="shared" si="385"/>
        <v>2</v>
      </c>
      <c r="W1013" s="32">
        <f t="shared" si="386"/>
        <v>2</v>
      </c>
      <c r="X1013" s="32">
        <f t="shared" si="387"/>
        <v>2</v>
      </c>
      <c r="Y1013" s="32">
        <f t="shared" si="388"/>
        <v>2</v>
      </c>
      <c r="Z1013" s="32">
        <f t="shared" si="389"/>
        <v>2</v>
      </c>
      <c r="AA1013" s="32">
        <f t="shared" si="390"/>
        <v>2</v>
      </c>
      <c r="AB1013" s="32">
        <f t="shared" si="391"/>
        <v>2</v>
      </c>
      <c r="AD1013" s="64"/>
      <c r="AE1013" s="51"/>
      <c r="AF1013" s="51"/>
      <c r="AG1013" s="61"/>
      <c r="AH1013" s="62"/>
      <c r="AI1013" s="61"/>
      <c r="AJ1013" s="62"/>
      <c r="AK1013" s="61"/>
      <c r="AL1013" s="62"/>
      <c r="AM1013" s="60"/>
      <c r="AN1013" s="60"/>
      <c r="AO1013" s="60"/>
      <c r="AP1013" s="60"/>
      <c r="AQ1013" s="51"/>
      <c r="AT1013" s="39" t="str">
        <f t="shared" si="395"/>
        <v/>
      </c>
      <c r="AU1013" s="49" t="str">
        <f t="shared" si="401"/>
        <v/>
      </c>
      <c r="AV1013" s="41">
        <f t="shared" ca="1" si="408"/>
        <v>256</v>
      </c>
      <c r="AW1013" s="40">
        <f t="shared" ca="1" si="402"/>
        <v>1</v>
      </c>
      <c r="AX1013" s="41">
        <f t="shared" ca="1" si="396"/>
        <v>0</v>
      </c>
      <c r="AY1013" s="41">
        <f t="shared" ca="1" si="397"/>
        <v>0</v>
      </c>
      <c r="AZ1013" s="42">
        <f t="shared" ca="1" si="398"/>
        <v>1</v>
      </c>
      <c r="BA1013" s="47" t="str">
        <f t="shared" si="399"/>
        <v/>
      </c>
      <c r="BB1013" s="47" t="e">
        <f t="shared" si="400"/>
        <v>#VALUE!</v>
      </c>
      <c r="BC1013" s="47">
        <f t="shared" si="409"/>
        <v>0</v>
      </c>
      <c r="BD1013" s="47">
        <f t="shared" si="410"/>
        <v>0</v>
      </c>
      <c r="BE1013" s="47" t="e">
        <f t="shared" si="411"/>
        <v>#VALUE!</v>
      </c>
      <c r="BF1013" s="47" t="e">
        <f t="shared" si="412"/>
        <v>#VALUE!</v>
      </c>
      <c r="BG1013" s="47" t="e">
        <f t="shared" si="413"/>
        <v>#VALUE!</v>
      </c>
      <c r="BH1013" s="47" t="e">
        <f>MATCH($BA1013,NoteCommaRef!$B$4:$B$10,0)</f>
        <v>#N/A</v>
      </c>
      <c r="BI1013" s="47">
        <f>MATCH($BK1013,NoteCommaRef!$H$4:$H$1000,0)</f>
        <v>11</v>
      </c>
      <c r="BJ1013" s="47">
        <f>MATCH($BL1013,NoteCommaRef!$H$4:$H$1000,0)</f>
        <v>11</v>
      </c>
      <c r="BK1013" s="47">
        <f t="shared" si="403"/>
        <v>1</v>
      </c>
      <c r="BL1013" s="47">
        <f t="shared" si="404"/>
        <v>1</v>
      </c>
      <c r="BM1013" s="48">
        <f ca="1">IF(ISNA($BH1013),1,OFFSET(NoteCommaRef!$E$3,$BH1013,0))</f>
        <v>1</v>
      </c>
      <c r="BN1013" s="48">
        <f t="shared" si="405"/>
        <v>1</v>
      </c>
      <c r="BO1013" s="48">
        <f t="shared" si="406"/>
        <v>1</v>
      </c>
      <c r="BP1013" s="48">
        <f t="shared" si="407"/>
        <v>1</v>
      </c>
      <c r="BQ1013" s="48">
        <f ca="1">IF(ISNA($BI1013),1,OFFSET(NoteCommaRef!$K$3,$BI1013,0))</f>
        <v>1</v>
      </c>
      <c r="BR1013" s="48">
        <f ca="1">IF(ISNA($BJ1013),1,OFFSET(NoteCommaRef!$K$3,$BJ1013,0))</f>
        <v>1</v>
      </c>
    </row>
    <row r="1014" spans="3:70" x14ac:dyDescent="0.2">
      <c r="C1014" s="1" t="str">
        <f t="shared" si="378"/>
        <v/>
      </c>
      <c r="D1014" s="1" t="str">
        <f t="shared" si="379"/>
        <v/>
      </c>
      <c r="E1014" s="1" t="str">
        <f t="shared" si="414"/>
        <v/>
      </c>
      <c r="F1014" s="32" t="str">
        <f t="shared" si="415"/>
        <v/>
      </c>
      <c r="G1014" s="1" t="str">
        <f t="shared" si="416"/>
        <v/>
      </c>
      <c r="H1014" s="1" t="str">
        <f t="shared" si="417"/>
        <v/>
      </c>
      <c r="I1014" s="1" t="str">
        <f t="shared" si="418"/>
        <v/>
      </c>
      <c r="J1014" s="1" t="str">
        <f t="shared" si="419"/>
        <v/>
      </c>
      <c r="K1014" s="1" t="str">
        <f t="shared" si="420"/>
        <v/>
      </c>
      <c r="L1014" s="1" t="str">
        <f ca="1">IF(COUNTBLANK($AO1014),IF(COUNTBLANK($D1014),"",OFFSET(ChannelSetup!$E$6,0,$D1014-1)),$AO1014)</f>
        <v/>
      </c>
      <c r="M1014" s="1" t="str">
        <f ca="1">IF(COUNTBLANK($AP1014),IF(COUNTBLANK($D1014),"",OFFSET(ChannelSetup!$E$7,0,$D1014-1)),$AP1014)</f>
        <v/>
      </c>
      <c r="N1014" s="1" t="str">
        <f ca="1">IF(COUNTBLANK($D1014),"",IF(COUNTBLANK($AI1014),OFFSET(ChannelSetup!$E$4,0,$D1014-1),$AI1014))</f>
        <v/>
      </c>
      <c r="O1014" s="1" t="str">
        <f t="shared" si="421"/>
        <v/>
      </c>
      <c r="Q1014" s="32">
        <f t="shared" si="380"/>
        <v>6</v>
      </c>
      <c r="R1014" s="32">
        <f t="shared" si="381"/>
        <v>4</v>
      </c>
      <c r="S1014" s="32">
        <f t="shared" si="382"/>
        <v>4</v>
      </c>
      <c r="T1014" s="32">
        <f t="shared" si="383"/>
        <v>2</v>
      </c>
      <c r="U1014" s="32">
        <f t="shared" si="384"/>
        <v>2</v>
      </c>
      <c r="V1014" s="32">
        <f t="shared" si="385"/>
        <v>2</v>
      </c>
      <c r="W1014" s="32">
        <f t="shared" si="386"/>
        <v>2</v>
      </c>
      <c r="X1014" s="32">
        <f t="shared" si="387"/>
        <v>2</v>
      </c>
      <c r="Y1014" s="32">
        <f t="shared" si="388"/>
        <v>2</v>
      </c>
      <c r="Z1014" s="32">
        <f t="shared" si="389"/>
        <v>2</v>
      </c>
      <c r="AA1014" s="32">
        <f t="shared" si="390"/>
        <v>2</v>
      </c>
      <c r="AB1014" s="32">
        <f t="shared" si="391"/>
        <v>2</v>
      </c>
      <c r="AD1014" s="64"/>
      <c r="AE1014" s="51"/>
      <c r="AF1014" s="51"/>
      <c r="AG1014" s="61"/>
      <c r="AH1014" s="62"/>
      <c r="AI1014" s="61"/>
      <c r="AJ1014" s="62"/>
      <c r="AK1014" s="61"/>
      <c r="AL1014" s="62"/>
      <c r="AM1014" s="60"/>
      <c r="AN1014" s="60"/>
      <c r="AO1014" s="60"/>
      <c r="AP1014" s="60"/>
      <c r="AQ1014" s="51"/>
      <c r="AT1014" s="39" t="str">
        <f t="shared" si="395"/>
        <v/>
      </c>
      <c r="AU1014" s="49" t="str">
        <f t="shared" si="401"/>
        <v/>
      </c>
      <c r="AV1014" s="41">
        <f t="shared" ca="1" si="408"/>
        <v>256</v>
      </c>
      <c r="AW1014" s="40">
        <f t="shared" ca="1" si="402"/>
        <v>1</v>
      </c>
      <c r="AX1014" s="41">
        <f t="shared" ca="1" si="396"/>
        <v>0</v>
      </c>
      <c r="AY1014" s="41">
        <f t="shared" ca="1" si="397"/>
        <v>0</v>
      </c>
      <c r="AZ1014" s="42">
        <f t="shared" ca="1" si="398"/>
        <v>1</v>
      </c>
      <c r="BA1014" s="47" t="str">
        <f t="shared" si="399"/>
        <v/>
      </c>
      <c r="BB1014" s="47" t="e">
        <f t="shared" si="400"/>
        <v>#VALUE!</v>
      </c>
      <c r="BC1014" s="47">
        <f t="shared" si="409"/>
        <v>0</v>
      </c>
      <c r="BD1014" s="47">
        <f t="shared" si="410"/>
        <v>0</v>
      </c>
      <c r="BE1014" s="47" t="e">
        <f t="shared" si="411"/>
        <v>#VALUE!</v>
      </c>
      <c r="BF1014" s="47" t="e">
        <f t="shared" si="412"/>
        <v>#VALUE!</v>
      </c>
      <c r="BG1014" s="47" t="e">
        <f t="shared" si="413"/>
        <v>#VALUE!</v>
      </c>
      <c r="BH1014" s="47" t="e">
        <f>MATCH($BA1014,NoteCommaRef!$B$4:$B$10,0)</f>
        <v>#N/A</v>
      </c>
      <c r="BI1014" s="47">
        <f>MATCH($BK1014,NoteCommaRef!$H$4:$H$1000,0)</f>
        <v>11</v>
      </c>
      <c r="BJ1014" s="47">
        <f>MATCH($BL1014,NoteCommaRef!$H$4:$H$1000,0)</f>
        <v>11</v>
      </c>
      <c r="BK1014" s="47">
        <f t="shared" si="403"/>
        <v>1</v>
      </c>
      <c r="BL1014" s="47">
        <f t="shared" si="404"/>
        <v>1</v>
      </c>
      <c r="BM1014" s="48">
        <f ca="1">IF(ISNA($BH1014),1,OFFSET(NoteCommaRef!$E$3,$BH1014,0))</f>
        <v>1</v>
      </c>
      <c r="BN1014" s="48">
        <f t="shared" si="405"/>
        <v>1</v>
      </c>
      <c r="BO1014" s="48">
        <f t="shared" si="406"/>
        <v>1</v>
      </c>
      <c r="BP1014" s="48">
        <f t="shared" si="407"/>
        <v>1</v>
      </c>
      <c r="BQ1014" s="48">
        <f ca="1">IF(ISNA($BI1014),1,OFFSET(NoteCommaRef!$K$3,$BI1014,0))</f>
        <v>1</v>
      </c>
      <c r="BR1014" s="48">
        <f ca="1">IF(ISNA($BJ1014),1,OFFSET(NoteCommaRef!$K$3,$BJ1014,0))</f>
        <v>1</v>
      </c>
    </row>
    <row r="1015" spans="3:70" x14ac:dyDescent="0.2">
      <c r="C1015" s="1" t="str">
        <f t="shared" si="378"/>
        <v/>
      </c>
      <c r="D1015" s="1" t="str">
        <f t="shared" si="379"/>
        <v/>
      </c>
      <c r="E1015" s="1" t="str">
        <f t="shared" si="414"/>
        <v/>
      </c>
      <c r="F1015" s="32" t="str">
        <f t="shared" si="415"/>
        <v/>
      </c>
      <c r="G1015" s="1" t="str">
        <f t="shared" si="416"/>
        <v/>
      </c>
      <c r="H1015" s="1" t="str">
        <f t="shared" si="417"/>
        <v/>
      </c>
      <c r="I1015" s="1" t="str">
        <f t="shared" si="418"/>
        <v/>
      </c>
      <c r="J1015" s="1" t="str">
        <f t="shared" si="419"/>
        <v/>
      </c>
      <c r="K1015" s="1" t="str">
        <f t="shared" si="420"/>
        <v/>
      </c>
      <c r="L1015" s="1" t="str">
        <f ca="1">IF(COUNTBLANK($AO1015),IF(COUNTBLANK($D1015),"",OFFSET(ChannelSetup!$E$6,0,$D1015-1)),$AO1015)</f>
        <v/>
      </c>
      <c r="M1015" s="1" t="str">
        <f ca="1">IF(COUNTBLANK($AP1015),IF(COUNTBLANK($D1015),"",OFFSET(ChannelSetup!$E$7,0,$D1015-1)),$AP1015)</f>
        <v/>
      </c>
      <c r="N1015" s="1" t="str">
        <f ca="1">IF(COUNTBLANK($D1015),"",IF(COUNTBLANK($AI1015),OFFSET(ChannelSetup!$E$4,0,$D1015-1),$AI1015))</f>
        <v/>
      </c>
      <c r="O1015" s="1" t="str">
        <f t="shared" si="421"/>
        <v/>
      </c>
      <c r="Q1015" s="32">
        <f t="shared" si="380"/>
        <v>6</v>
      </c>
      <c r="R1015" s="32">
        <f t="shared" si="381"/>
        <v>4</v>
      </c>
      <c r="S1015" s="32">
        <f t="shared" si="382"/>
        <v>4</v>
      </c>
      <c r="T1015" s="32">
        <f t="shared" si="383"/>
        <v>2</v>
      </c>
      <c r="U1015" s="32">
        <f t="shared" si="384"/>
        <v>2</v>
      </c>
      <c r="V1015" s="32">
        <f t="shared" si="385"/>
        <v>2</v>
      </c>
      <c r="W1015" s="32">
        <f t="shared" si="386"/>
        <v>2</v>
      </c>
      <c r="X1015" s="32">
        <f t="shared" si="387"/>
        <v>2</v>
      </c>
      <c r="Y1015" s="32">
        <f t="shared" si="388"/>
        <v>2</v>
      </c>
      <c r="Z1015" s="32">
        <f t="shared" si="389"/>
        <v>2</v>
      </c>
      <c r="AA1015" s="32">
        <f t="shared" si="390"/>
        <v>2</v>
      </c>
      <c r="AB1015" s="32">
        <f t="shared" si="391"/>
        <v>2</v>
      </c>
      <c r="AD1015" s="64"/>
      <c r="AE1015" s="51"/>
      <c r="AF1015" s="51"/>
      <c r="AG1015" s="61"/>
      <c r="AH1015" s="62"/>
      <c r="AI1015" s="61"/>
      <c r="AJ1015" s="62"/>
      <c r="AK1015" s="61"/>
      <c r="AL1015" s="62"/>
      <c r="AM1015" s="60"/>
      <c r="AN1015" s="60"/>
      <c r="AO1015" s="60"/>
      <c r="AP1015" s="60"/>
      <c r="AQ1015" s="51"/>
      <c r="AT1015" s="39" t="str">
        <f t="shared" si="395"/>
        <v/>
      </c>
      <c r="AU1015" s="49" t="str">
        <f t="shared" si="401"/>
        <v/>
      </c>
      <c r="AV1015" s="41">
        <f t="shared" ca="1" si="408"/>
        <v>256</v>
      </c>
      <c r="AW1015" s="40">
        <f t="shared" ca="1" si="402"/>
        <v>1</v>
      </c>
      <c r="AX1015" s="41">
        <f t="shared" ca="1" si="396"/>
        <v>0</v>
      </c>
      <c r="AY1015" s="41">
        <f t="shared" ca="1" si="397"/>
        <v>0</v>
      </c>
      <c r="AZ1015" s="42">
        <f t="shared" ca="1" si="398"/>
        <v>1</v>
      </c>
      <c r="BA1015" s="47" t="str">
        <f t="shared" si="399"/>
        <v/>
      </c>
      <c r="BB1015" s="47" t="e">
        <f t="shared" si="400"/>
        <v>#VALUE!</v>
      </c>
      <c r="BC1015" s="47">
        <f t="shared" si="409"/>
        <v>0</v>
      </c>
      <c r="BD1015" s="47">
        <f t="shared" si="410"/>
        <v>0</v>
      </c>
      <c r="BE1015" s="47" t="e">
        <f t="shared" si="411"/>
        <v>#VALUE!</v>
      </c>
      <c r="BF1015" s="47" t="e">
        <f t="shared" si="412"/>
        <v>#VALUE!</v>
      </c>
      <c r="BG1015" s="47" t="e">
        <f t="shared" si="413"/>
        <v>#VALUE!</v>
      </c>
      <c r="BH1015" s="47" t="e">
        <f>MATCH($BA1015,NoteCommaRef!$B$4:$B$10,0)</f>
        <v>#N/A</v>
      </c>
      <c r="BI1015" s="47">
        <f>MATCH($BK1015,NoteCommaRef!$H$4:$H$1000,0)</f>
        <v>11</v>
      </c>
      <c r="BJ1015" s="47">
        <f>MATCH($BL1015,NoteCommaRef!$H$4:$H$1000,0)</f>
        <v>11</v>
      </c>
      <c r="BK1015" s="47">
        <f t="shared" si="403"/>
        <v>1</v>
      </c>
      <c r="BL1015" s="47">
        <f t="shared" si="404"/>
        <v>1</v>
      </c>
      <c r="BM1015" s="48">
        <f ca="1">IF(ISNA($BH1015),1,OFFSET(NoteCommaRef!$E$3,$BH1015,0))</f>
        <v>1</v>
      </c>
      <c r="BN1015" s="48">
        <f t="shared" si="405"/>
        <v>1</v>
      </c>
      <c r="BO1015" s="48">
        <f t="shared" si="406"/>
        <v>1</v>
      </c>
      <c r="BP1015" s="48">
        <f t="shared" si="407"/>
        <v>1</v>
      </c>
      <c r="BQ1015" s="48">
        <f ca="1">IF(ISNA($BI1015),1,OFFSET(NoteCommaRef!$K$3,$BI1015,0))</f>
        <v>1</v>
      </c>
      <c r="BR1015" s="48">
        <f ca="1">IF(ISNA($BJ1015),1,OFFSET(NoteCommaRef!$K$3,$BJ1015,0))</f>
        <v>1</v>
      </c>
    </row>
    <row r="1016" spans="3:70" x14ac:dyDescent="0.2">
      <c r="C1016" s="1" t="str">
        <f t="shared" si="378"/>
        <v/>
      </c>
      <c r="D1016" s="1" t="str">
        <f t="shared" si="379"/>
        <v/>
      </c>
      <c r="E1016" s="1" t="str">
        <f t="shared" si="414"/>
        <v/>
      </c>
      <c r="F1016" s="32" t="str">
        <f t="shared" si="415"/>
        <v/>
      </c>
      <c r="G1016" s="1" t="str">
        <f t="shared" si="416"/>
        <v/>
      </c>
      <c r="H1016" s="1" t="str">
        <f t="shared" si="417"/>
        <v/>
      </c>
      <c r="I1016" s="1" t="str">
        <f t="shared" si="418"/>
        <v/>
      </c>
      <c r="J1016" s="1" t="str">
        <f t="shared" si="419"/>
        <v/>
      </c>
      <c r="K1016" s="1" t="str">
        <f t="shared" si="420"/>
        <v/>
      </c>
      <c r="L1016" s="1" t="str">
        <f ca="1">IF(COUNTBLANK($AO1016),IF(COUNTBLANK($D1016),"",OFFSET(ChannelSetup!$E$6,0,$D1016-1)),$AO1016)</f>
        <v/>
      </c>
      <c r="M1016" s="1" t="str">
        <f ca="1">IF(COUNTBLANK($AP1016),IF(COUNTBLANK($D1016),"",OFFSET(ChannelSetup!$E$7,0,$D1016-1)),$AP1016)</f>
        <v/>
      </c>
      <c r="N1016" s="1" t="str">
        <f ca="1">IF(COUNTBLANK($D1016),"",IF(COUNTBLANK($AI1016),OFFSET(ChannelSetup!$E$4,0,$D1016-1),$AI1016))</f>
        <v/>
      </c>
      <c r="O1016" s="1" t="str">
        <f t="shared" si="421"/>
        <v/>
      </c>
      <c r="Q1016" s="32">
        <f t="shared" si="380"/>
        <v>6</v>
      </c>
      <c r="R1016" s="32">
        <f t="shared" si="381"/>
        <v>4</v>
      </c>
      <c r="S1016" s="32">
        <f t="shared" si="382"/>
        <v>4</v>
      </c>
      <c r="T1016" s="32">
        <f t="shared" si="383"/>
        <v>2</v>
      </c>
      <c r="U1016" s="32">
        <f t="shared" si="384"/>
        <v>2</v>
      </c>
      <c r="V1016" s="32">
        <f t="shared" si="385"/>
        <v>2</v>
      </c>
      <c r="W1016" s="32">
        <f t="shared" si="386"/>
        <v>2</v>
      </c>
      <c r="X1016" s="32">
        <f t="shared" si="387"/>
        <v>2</v>
      </c>
      <c r="Y1016" s="32">
        <f t="shared" si="388"/>
        <v>2</v>
      </c>
      <c r="Z1016" s="32">
        <f t="shared" si="389"/>
        <v>2</v>
      </c>
      <c r="AA1016" s="32">
        <f t="shared" si="390"/>
        <v>2</v>
      </c>
      <c r="AB1016" s="32">
        <f t="shared" si="391"/>
        <v>2</v>
      </c>
      <c r="AD1016" s="64"/>
      <c r="AE1016" s="51"/>
      <c r="AF1016" s="51"/>
      <c r="AG1016" s="61"/>
      <c r="AH1016" s="62"/>
      <c r="AI1016" s="61"/>
      <c r="AJ1016" s="62"/>
      <c r="AK1016" s="61"/>
      <c r="AL1016" s="62"/>
      <c r="AM1016" s="60"/>
      <c r="AN1016" s="60"/>
      <c r="AO1016" s="60"/>
      <c r="AP1016" s="60"/>
      <c r="AQ1016" s="51"/>
      <c r="AT1016" s="39" t="str">
        <f t="shared" si="395"/>
        <v/>
      </c>
      <c r="AU1016" s="49" t="str">
        <f t="shared" si="401"/>
        <v/>
      </c>
      <c r="AV1016" s="41">
        <f t="shared" ca="1" si="408"/>
        <v>256</v>
      </c>
      <c r="AW1016" s="40">
        <f t="shared" ca="1" si="402"/>
        <v>1</v>
      </c>
      <c r="AX1016" s="41">
        <f t="shared" ca="1" si="396"/>
        <v>0</v>
      </c>
      <c r="AY1016" s="41">
        <f t="shared" ca="1" si="397"/>
        <v>0</v>
      </c>
      <c r="AZ1016" s="42">
        <f t="shared" ca="1" si="398"/>
        <v>1</v>
      </c>
      <c r="BA1016" s="47" t="str">
        <f t="shared" si="399"/>
        <v/>
      </c>
      <c r="BB1016" s="47" t="e">
        <f t="shared" si="400"/>
        <v>#VALUE!</v>
      </c>
      <c r="BC1016" s="47">
        <f t="shared" si="409"/>
        <v>0</v>
      </c>
      <c r="BD1016" s="47">
        <f t="shared" si="410"/>
        <v>0</v>
      </c>
      <c r="BE1016" s="47" t="e">
        <f t="shared" si="411"/>
        <v>#VALUE!</v>
      </c>
      <c r="BF1016" s="47" t="e">
        <f t="shared" si="412"/>
        <v>#VALUE!</v>
      </c>
      <c r="BG1016" s="47" t="e">
        <f t="shared" si="413"/>
        <v>#VALUE!</v>
      </c>
      <c r="BH1016" s="47" t="e">
        <f>MATCH($BA1016,NoteCommaRef!$B$4:$B$10,0)</f>
        <v>#N/A</v>
      </c>
      <c r="BI1016" s="47">
        <f>MATCH($BK1016,NoteCommaRef!$H$4:$H$1000,0)</f>
        <v>11</v>
      </c>
      <c r="BJ1016" s="47">
        <f>MATCH($BL1016,NoteCommaRef!$H$4:$H$1000,0)</f>
        <v>11</v>
      </c>
      <c r="BK1016" s="47">
        <f t="shared" si="403"/>
        <v>1</v>
      </c>
      <c r="BL1016" s="47">
        <f t="shared" si="404"/>
        <v>1</v>
      </c>
      <c r="BM1016" s="48">
        <f ca="1">IF(ISNA($BH1016),1,OFFSET(NoteCommaRef!$E$3,$BH1016,0))</f>
        <v>1</v>
      </c>
      <c r="BN1016" s="48">
        <f t="shared" si="405"/>
        <v>1</v>
      </c>
      <c r="BO1016" s="48">
        <f t="shared" si="406"/>
        <v>1</v>
      </c>
      <c r="BP1016" s="48">
        <f t="shared" si="407"/>
        <v>1</v>
      </c>
      <c r="BQ1016" s="48">
        <f ca="1">IF(ISNA($BI1016),1,OFFSET(NoteCommaRef!$K$3,$BI1016,0))</f>
        <v>1</v>
      </c>
      <c r="BR1016" s="48">
        <f ca="1">IF(ISNA($BJ1016),1,OFFSET(NoteCommaRef!$K$3,$BJ1016,0))</f>
        <v>1</v>
      </c>
    </row>
    <row r="1017" spans="3:70" x14ac:dyDescent="0.2">
      <c r="C1017" s="1" t="str">
        <f t="shared" si="378"/>
        <v/>
      </c>
      <c r="D1017" s="1" t="str">
        <f t="shared" si="379"/>
        <v/>
      </c>
      <c r="E1017" s="1" t="str">
        <f t="shared" si="414"/>
        <v/>
      </c>
      <c r="F1017" s="32" t="str">
        <f t="shared" si="415"/>
        <v/>
      </c>
      <c r="G1017" s="1" t="str">
        <f t="shared" si="416"/>
        <v/>
      </c>
      <c r="H1017" s="1" t="str">
        <f t="shared" si="417"/>
        <v/>
      </c>
      <c r="I1017" s="1" t="str">
        <f t="shared" si="418"/>
        <v/>
      </c>
      <c r="J1017" s="1" t="str">
        <f t="shared" si="419"/>
        <v/>
      </c>
      <c r="K1017" s="1" t="str">
        <f t="shared" si="420"/>
        <v/>
      </c>
      <c r="L1017" s="1" t="str">
        <f ca="1">IF(COUNTBLANK($AO1017),IF(COUNTBLANK($D1017),"",OFFSET(ChannelSetup!$E$6,0,$D1017-1)),$AO1017)</f>
        <v/>
      </c>
      <c r="M1017" s="1" t="str">
        <f ca="1">IF(COUNTBLANK($AP1017),IF(COUNTBLANK($D1017),"",OFFSET(ChannelSetup!$E$7,0,$D1017-1)),$AP1017)</f>
        <v/>
      </c>
      <c r="N1017" s="1" t="str">
        <f ca="1">IF(COUNTBLANK($D1017),"",IF(COUNTBLANK($AI1017),OFFSET(ChannelSetup!$E$4,0,$D1017-1),$AI1017))</f>
        <v/>
      </c>
      <c r="O1017" s="1" t="str">
        <f t="shared" si="421"/>
        <v/>
      </c>
      <c r="Q1017" s="32">
        <f t="shared" si="380"/>
        <v>6</v>
      </c>
      <c r="R1017" s="32">
        <f t="shared" si="381"/>
        <v>4</v>
      </c>
      <c r="S1017" s="32">
        <f t="shared" si="382"/>
        <v>4</v>
      </c>
      <c r="T1017" s="32">
        <f t="shared" si="383"/>
        <v>2</v>
      </c>
      <c r="U1017" s="32">
        <f t="shared" si="384"/>
        <v>2</v>
      </c>
      <c r="V1017" s="32">
        <f t="shared" si="385"/>
        <v>2</v>
      </c>
      <c r="W1017" s="32">
        <f t="shared" si="386"/>
        <v>2</v>
      </c>
      <c r="X1017" s="32">
        <f t="shared" si="387"/>
        <v>2</v>
      </c>
      <c r="Y1017" s="32">
        <f t="shared" si="388"/>
        <v>2</v>
      </c>
      <c r="Z1017" s="32">
        <f t="shared" si="389"/>
        <v>2</v>
      </c>
      <c r="AA1017" s="32">
        <f t="shared" si="390"/>
        <v>2</v>
      </c>
      <c r="AB1017" s="32">
        <f t="shared" si="391"/>
        <v>2</v>
      </c>
      <c r="AD1017" s="64"/>
      <c r="AE1017" s="51"/>
      <c r="AF1017" s="51"/>
      <c r="AG1017" s="61"/>
      <c r="AH1017" s="62"/>
      <c r="AI1017" s="61"/>
      <c r="AJ1017" s="62"/>
      <c r="AK1017" s="61"/>
      <c r="AL1017" s="62"/>
      <c r="AM1017" s="60"/>
      <c r="AN1017" s="60"/>
      <c r="AO1017" s="60"/>
      <c r="AP1017" s="60"/>
      <c r="AQ1017" s="51"/>
      <c r="AT1017" s="39" t="str">
        <f t="shared" si="395"/>
        <v/>
      </c>
      <c r="AU1017" s="49" t="str">
        <f t="shared" si="401"/>
        <v/>
      </c>
      <c r="AV1017" s="41">
        <f t="shared" ca="1" si="408"/>
        <v>256</v>
      </c>
      <c r="AW1017" s="40">
        <f t="shared" ca="1" si="402"/>
        <v>1</v>
      </c>
      <c r="AX1017" s="41">
        <f t="shared" ca="1" si="396"/>
        <v>0</v>
      </c>
      <c r="AY1017" s="41">
        <f t="shared" ca="1" si="397"/>
        <v>0</v>
      </c>
      <c r="AZ1017" s="42">
        <f t="shared" ca="1" si="398"/>
        <v>1</v>
      </c>
      <c r="BA1017" s="47" t="str">
        <f t="shared" si="399"/>
        <v/>
      </c>
      <c r="BB1017" s="47" t="e">
        <f t="shared" si="400"/>
        <v>#VALUE!</v>
      </c>
      <c r="BC1017" s="47">
        <f t="shared" si="409"/>
        <v>0</v>
      </c>
      <c r="BD1017" s="47">
        <f t="shared" si="410"/>
        <v>0</v>
      </c>
      <c r="BE1017" s="47" t="e">
        <f t="shared" si="411"/>
        <v>#VALUE!</v>
      </c>
      <c r="BF1017" s="47" t="e">
        <f t="shared" si="412"/>
        <v>#VALUE!</v>
      </c>
      <c r="BG1017" s="47" t="e">
        <f t="shared" si="413"/>
        <v>#VALUE!</v>
      </c>
      <c r="BH1017" s="47" t="e">
        <f>MATCH($BA1017,NoteCommaRef!$B$4:$B$10,0)</f>
        <v>#N/A</v>
      </c>
      <c r="BI1017" s="47">
        <f>MATCH($BK1017,NoteCommaRef!$H$4:$H$1000,0)</f>
        <v>11</v>
      </c>
      <c r="BJ1017" s="47">
        <f>MATCH($BL1017,NoteCommaRef!$H$4:$H$1000,0)</f>
        <v>11</v>
      </c>
      <c r="BK1017" s="47">
        <f t="shared" si="403"/>
        <v>1</v>
      </c>
      <c r="BL1017" s="47">
        <f t="shared" si="404"/>
        <v>1</v>
      </c>
      <c r="BM1017" s="48">
        <f ca="1">IF(ISNA($BH1017),1,OFFSET(NoteCommaRef!$E$3,$BH1017,0))</f>
        <v>1</v>
      </c>
      <c r="BN1017" s="48">
        <f t="shared" si="405"/>
        <v>1</v>
      </c>
      <c r="BO1017" s="48">
        <f t="shared" si="406"/>
        <v>1</v>
      </c>
      <c r="BP1017" s="48">
        <f t="shared" si="407"/>
        <v>1</v>
      </c>
      <c r="BQ1017" s="48">
        <f ca="1">IF(ISNA($BI1017),1,OFFSET(NoteCommaRef!$K$3,$BI1017,0))</f>
        <v>1</v>
      </c>
      <c r="BR1017" s="48">
        <f ca="1">IF(ISNA($BJ1017),1,OFFSET(NoteCommaRef!$K$3,$BJ1017,0))</f>
        <v>1</v>
      </c>
    </row>
    <row r="1018" spans="3:70" x14ac:dyDescent="0.2">
      <c r="C1018" s="1" t="str">
        <f t="shared" si="378"/>
        <v/>
      </c>
      <c r="D1018" s="1" t="str">
        <f t="shared" si="379"/>
        <v/>
      </c>
      <c r="E1018" s="1" t="str">
        <f t="shared" si="414"/>
        <v/>
      </c>
      <c r="F1018" s="32" t="str">
        <f t="shared" si="415"/>
        <v/>
      </c>
      <c r="G1018" s="1" t="str">
        <f t="shared" si="416"/>
        <v/>
      </c>
      <c r="H1018" s="1" t="str">
        <f t="shared" si="417"/>
        <v/>
      </c>
      <c r="I1018" s="1" t="str">
        <f t="shared" si="418"/>
        <v/>
      </c>
      <c r="J1018" s="1" t="str">
        <f t="shared" si="419"/>
        <v/>
      </c>
      <c r="K1018" s="1" t="str">
        <f t="shared" si="420"/>
        <v/>
      </c>
      <c r="L1018" s="1" t="str">
        <f ca="1">IF(COUNTBLANK($AO1018),IF(COUNTBLANK($D1018),"",OFFSET(ChannelSetup!$E$6,0,$D1018-1)),$AO1018)</f>
        <v/>
      </c>
      <c r="M1018" s="1" t="str">
        <f ca="1">IF(COUNTBLANK($AP1018),IF(COUNTBLANK($D1018),"",OFFSET(ChannelSetup!$E$7,0,$D1018-1)),$AP1018)</f>
        <v/>
      </c>
      <c r="N1018" s="1" t="str">
        <f ca="1">IF(COUNTBLANK($D1018),"",IF(COUNTBLANK($AI1018),OFFSET(ChannelSetup!$E$4,0,$D1018-1),$AI1018))</f>
        <v/>
      </c>
      <c r="O1018" s="1" t="str">
        <f t="shared" si="421"/>
        <v/>
      </c>
      <c r="Q1018" s="32">
        <f t="shared" si="380"/>
        <v>6</v>
      </c>
      <c r="R1018" s="32">
        <f t="shared" si="381"/>
        <v>4</v>
      </c>
      <c r="S1018" s="32">
        <f t="shared" si="382"/>
        <v>4</v>
      </c>
      <c r="T1018" s="32">
        <f t="shared" si="383"/>
        <v>2</v>
      </c>
      <c r="U1018" s="32">
        <f t="shared" si="384"/>
        <v>2</v>
      </c>
      <c r="V1018" s="32">
        <f t="shared" si="385"/>
        <v>2</v>
      </c>
      <c r="W1018" s="32">
        <f t="shared" si="386"/>
        <v>2</v>
      </c>
      <c r="X1018" s="32">
        <f t="shared" si="387"/>
        <v>2</v>
      </c>
      <c r="Y1018" s="32">
        <f t="shared" si="388"/>
        <v>2</v>
      </c>
      <c r="Z1018" s="32">
        <f t="shared" si="389"/>
        <v>2</v>
      </c>
      <c r="AA1018" s="32">
        <f t="shared" si="390"/>
        <v>2</v>
      </c>
      <c r="AB1018" s="32">
        <f t="shared" si="391"/>
        <v>2</v>
      </c>
      <c r="AD1018" s="64"/>
      <c r="AE1018" s="51"/>
      <c r="AF1018" s="51"/>
      <c r="AG1018" s="61"/>
      <c r="AH1018" s="62"/>
      <c r="AI1018" s="61"/>
      <c r="AJ1018" s="62"/>
      <c r="AK1018" s="61"/>
      <c r="AL1018" s="62"/>
      <c r="AM1018" s="60"/>
      <c r="AN1018" s="60"/>
      <c r="AO1018" s="60"/>
      <c r="AP1018" s="60"/>
      <c r="AQ1018" s="51"/>
      <c r="AT1018" s="39" t="str">
        <f t="shared" si="395"/>
        <v/>
      </c>
      <c r="AU1018" s="49" t="str">
        <f t="shared" si="401"/>
        <v/>
      </c>
      <c r="AV1018" s="41">
        <f t="shared" ca="1" si="408"/>
        <v>256</v>
      </c>
      <c r="AW1018" s="40">
        <f t="shared" ca="1" si="402"/>
        <v>1</v>
      </c>
      <c r="AX1018" s="41">
        <f t="shared" ca="1" si="396"/>
        <v>0</v>
      </c>
      <c r="AY1018" s="41">
        <f t="shared" ca="1" si="397"/>
        <v>0</v>
      </c>
      <c r="AZ1018" s="42">
        <f t="shared" ca="1" si="398"/>
        <v>1</v>
      </c>
      <c r="BA1018" s="47" t="str">
        <f t="shared" si="399"/>
        <v/>
      </c>
      <c r="BB1018" s="47" t="e">
        <f t="shared" si="400"/>
        <v>#VALUE!</v>
      </c>
      <c r="BC1018" s="47">
        <f t="shared" si="409"/>
        <v>0</v>
      </c>
      <c r="BD1018" s="47">
        <f t="shared" si="410"/>
        <v>0</v>
      </c>
      <c r="BE1018" s="47" t="e">
        <f t="shared" si="411"/>
        <v>#VALUE!</v>
      </c>
      <c r="BF1018" s="47" t="e">
        <f t="shared" si="412"/>
        <v>#VALUE!</v>
      </c>
      <c r="BG1018" s="47" t="e">
        <f t="shared" si="413"/>
        <v>#VALUE!</v>
      </c>
      <c r="BH1018" s="47" t="e">
        <f>MATCH($BA1018,NoteCommaRef!$B$4:$B$10,0)</f>
        <v>#N/A</v>
      </c>
      <c r="BI1018" s="47">
        <f>MATCH($BK1018,NoteCommaRef!$H$4:$H$1000,0)</f>
        <v>11</v>
      </c>
      <c r="BJ1018" s="47">
        <f>MATCH($BL1018,NoteCommaRef!$H$4:$H$1000,0)</f>
        <v>11</v>
      </c>
      <c r="BK1018" s="47">
        <f t="shared" si="403"/>
        <v>1</v>
      </c>
      <c r="BL1018" s="47">
        <f t="shared" si="404"/>
        <v>1</v>
      </c>
      <c r="BM1018" s="48">
        <f ca="1">IF(ISNA($BH1018),1,OFFSET(NoteCommaRef!$E$3,$BH1018,0))</f>
        <v>1</v>
      </c>
      <c r="BN1018" s="48">
        <f t="shared" si="405"/>
        <v>1</v>
      </c>
      <c r="BO1018" s="48">
        <f t="shared" si="406"/>
        <v>1</v>
      </c>
      <c r="BP1018" s="48">
        <f t="shared" si="407"/>
        <v>1</v>
      </c>
      <c r="BQ1018" s="48">
        <f ca="1">IF(ISNA($BI1018),1,OFFSET(NoteCommaRef!$K$3,$BI1018,0))</f>
        <v>1</v>
      </c>
      <c r="BR1018" s="48">
        <f ca="1">IF(ISNA($BJ1018),1,OFFSET(NoteCommaRef!$K$3,$BJ1018,0))</f>
        <v>1</v>
      </c>
    </row>
    <row r="1019" spans="3:70" x14ac:dyDescent="0.2">
      <c r="C1019" s="1" t="str">
        <f t="shared" si="378"/>
        <v/>
      </c>
      <c r="D1019" s="1" t="str">
        <f t="shared" si="379"/>
        <v/>
      </c>
      <c r="E1019" s="1" t="str">
        <f t="shared" si="414"/>
        <v/>
      </c>
      <c r="F1019" s="32" t="str">
        <f t="shared" si="415"/>
        <v/>
      </c>
      <c r="G1019" s="1" t="str">
        <f t="shared" si="416"/>
        <v/>
      </c>
      <c r="H1019" s="1" t="str">
        <f t="shared" si="417"/>
        <v/>
      </c>
      <c r="I1019" s="1" t="str">
        <f t="shared" si="418"/>
        <v/>
      </c>
      <c r="J1019" s="1" t="str">
        <f t="shared" si="419"/>
        <v/>
      </c>
      <c r="K1019" s="1" t="str">
        <f t="shared" si="420"/>
        <v/>
      </c>
      <c r="L1019" s="1" t="str">
        <f ca="1">IF(COUNTBLANK($AO1019),IF(COUNTBLANK($D1019),"",OFFSET(ChannelSetup!$E$6,0,$D1019-1)),$AO1019)</f>
        <v/>
      </c>
      <c r="M1019" s="1" t="str">
        <f ca="1">IF(COUNTBLANK($AP1019),IF(COUNTBLANK($D1019),"",OFFSET(ChannelSetup!$E$7,0,$D1019-1)),$AP1019)</f>
        <v/>
      </c>
      <c r="N1019" s="1" t="str">
        <f ca="1">IF(COUNTBLANK($D1019),"",IF(COUNTBLANK($AI1019),OFFSET(ChannelSetup!$E$4,0,$D1019-1),$AI1019))</f>
        <v/>
      </c>
      <c r="O1019" s="1" t="str">
        <f t="shared" si="421"/>
        <v/>
      </c>
      <c r="Q1019" s="32">
        <f t="shared" si="380"/>
        <v>6</v>
      </c>
      <c r="R1019" s="32">
        <f t="shared" si="381"/>
        <v>4</v>
      </c>
      <c r="S1019" s="32">
        <f t="shared" si="382"/>
        <v>4</v>
      </c>
      <c r="T1019" s="32">
        <f t="shared" si="383"/>
        <v>2</v>
      </c>
      <c r="U1019" s="32">
        <f t="shared" si="384"/>
        <v>2</v>
      </c>
      <c r="V1019" s="32">
        <f t="shared" si="385"/>
        <v>2</v>
      </c>
      <c r="W1019" s="32">
        <f t="shared" si="386"/>
        <v>2</v>
      </c>
      <c r="X1019" s="32">
        <f t="shared" si="387"/>
        <v>2</v>
      </c>
      <c r="Y1019" s="32">
        <f t="shared" si="388"/>
        <v>2</v>
      </c>
      <c r="Z1019" s="32">
        <f t="shared" si="389"/>
        <v>2</v>
      </c>
      <c r="AA1019" s="32">
        <f t="shared" si="390"/>
        <v>2</v>
      </c>
      <c r="AB1019" s="32">
        <f t="shared" si="391"/>
        <v>2</v>
      </c>
      <c r="AD1019" s="64"/>
      <c r="AE1019" s="51"/>
      <c r="AF1019" s="51"/>
      <c r="AG1019" s="61"/>
      <c r="AH1019" s="62"/>
      <c r="AI1019" s="61"/>
      <c r="AJ1019" s="62"/>
      <c r="AK1019" s="61"/>
      <c r="AL1019" s="62"/>
      <c r="AM1019" s="60"/>
      <c r="AN1019" s="60"/>
      <c r="AO1019" s="60"/>
      <c r="AP1019" s="60"/>
      <c r="AQ1019" s="51"/>
      <c r="AT1019" s="39" t="str">
        <f t="shared" si="395"/>
        <v/>
      </c>
      <c r="AU1019" s="49" t="str">
        <f t="shared" si="401"/>
        <v/>
      </c>
      <c r="AV1019" s="41">
        <f t="shared" ca="1" si="408"/>
        <v>256</v>
      </c>
      <c r="AW1019" s="40">
        <f t="shared" ca="1" si="402"/>
        <v>1</v>
      </c>
      <c r="AX1019" s="41">
        <f t="shared" ca="1" si="396"/>
        <v>0</v>
      </c>
      <c r="AY1019" s="41">
        <f t="shared" ca="1" si="397"/>
        <v>0</v>
      </c>
      <c r="AZ1019" s="42">
        <f t="shared" ca="1" si="398"/>
        <v>1</v>
      </c>
      <c r="BA1019" s="47" t="str">
        <f t="shared" si="399"/>
        <v/>
      </c>
      <c r="BB1019" s="47" t="e">
        <f t="shared" si="400"/>
        <v>#VALUE!</v>
      </c>
      <c r="BC1019" s="47">
        <f t="shared" si="409"/>
        <v>0</v>
      </c>
      <c r="BD1019" s="47">
        <f t="shared" si="410"/>
        <v>0</v>
      </c>
      <c r="BE1019" s="47" t="e">
        <f t="shared" si="411"/>
        <v>#VALUE!</v>
      </c>
      <c r="BF1019" s="47" t="e">
        <f t="shared" si="412"/>
        <v>#VALUE!</v>
      </c>
      <c r="BG1019" s="47" t="e">
        <f t="shared" si="413"/>
        <v>#VALUE!</v>
      </c>
      <c r="BH1019" s="47" t="e">
        <f>MATCH($BA1019,NoteCommaRef!$B$4:$B$10,0)</f>
        <v>#N/A</v>
      </c>
      <c r="BI1019" s="47">
        <f>MATCH($BK1019,NoteCommaRef!$H$4:$H$1000,0)</f>
        <v>11</v>
      </c>
      <c r="BJ1019" s="47">
        <f>MATCH($BL1019,NoteCommaRef!$H$4:$H$1000,0)</f>
        <v>11</v>
      </c>
      <c r="BK1019" s="47">
        <f t="shared" si="403"/>
        <v>1</v>
      </c>
      <c r="BL1019" s="47">
        <f t="shared" si="404"/>
        <v>1</v>
      </c>
      <c r="BM1019" s="48">
        <f ca="1">IF(ISNA($BH1019),1,OFFSET(NoteCommaRef!$E$3,$BH1019,0))</f>
        <v>1</v>
      </c>
      <c r="BN1019" s="48">
        <f t="shared" si="405"/>
        <v>1</v>
      </c>
      <c r="BO1019" s="48">
        <f t="shared" si="406"/>
        <v>1</v>
      </c>
      <c r="BP1019" s="48">
        <f t="shared" si="407"/>
        <v>1</v>
      </c>
      <c r="BQ1019" s="48">
        <f ca="1">IF(ISNA($BI1019),1,OFFSET(NoteCommaRef!$K$3,$BI1019,0))</f>
        <v>1</v>
      </c>
      <c r="BR1019" s="48">
        <f ca="1">IF(ISNA($BJ1019),1,OFFSET(NoteCommaRef!$K$3,$BJ1019,0))</f>
        <v>1</v>
      </c>
    </row>
    <row r="1020" spans="3:70" x14ac:dyDescent="0.2">
      <c r="C1020" s="1" t="str">
        <f t="shared" si="378"/>
        <v/>
      </c>
      <c r="D1020" s="1" t="str">
        <f t="shared" si="379"/>
        <v/>
      </c>
      <c r="E1020" s="1" t="str">
        <f t="shared" si="414"/>
        <v/>
      </c>
      <c r="F1020" s="32" t="str">
        <f t="shared" si="415"/>
        <v/>
      </c>
      <c r="G1020" s="1" t="str">
        <f t="shared" si="416"/>
        <v/>
      </c>
      <c r="H1020" s="1" t="str">
        <f t="shared" si="417"/>
        <v/>
      </c>
      <c r="I1020" s="1" t="str">
        <f t="shared" si="418"/>
        <v/>
      </c>
      <c r="J1020" s="1" t="str">
        <f t="shared" si="419"/>
        <v/>
      </c>
      <c r="K1020" s="1" t="str">
        <f t="shared" si="420"/>
        <v/>
      </c>
      <c r="L1020" s="1" t="str">
        <f ca="1">IF(COUNTBLANK($AO1020),IF(COUNTBLANK($D1020),"",OFFSET(ChannelSetup!$E$6,0,$D1020-1)),$AO1020)</f>
        <v/>
      </c>
      <c r="M1020" s="1" t="str">
        <f ca="1">IF(COUNTBLANK($AP1020),IF(COUNTBLANK($D1020),"",OFFSET(ChannelSetup!$E$7,0,$D1020-1)),$AP1020)</f>
        <v/>
      </c>
      <c r="N1020" s="1" t="str">
        <f ca="1">IF(COUNTBLANK($D1020),"",IF(COUNTBLANK($AI1020),OFFSET(ChannelSetup!$E$4,0,$D1020-1),$AI1020))</f>
        <v/>
      </c>
      <c r="O1020" s="1" t="str">
        <f t="shared" si="421"/>
        <v/>
      </c>
      <c r="Q1020" s="32">
        <f t="shared" si="380"/>
        <v>6</v>
      </c>
      <c r="R1020" s="32">
        <f t="shared" si="381"/>
        <v>4</v>
      </c>
      <c r="S1020" s="32">
        <f t="shared" si="382"/>
        <v>4</v>
      </c>
      <c r="T1020" s="32">
        <f t="shared" si="383"/>
        <v>2</v>
      </c>
      <c r="U1020" s="32">
        <f t="shared" si="384"/>
        <v>2</v>
      </c>
      <c r="V1020" s="32">
        <f t="shared" si="385"/>
        <v>2</v>
      </c>
      <c r="W1020" s="32">
        <f t="shared" si="386"/>
        <v>2</v>
      </c>
      <c r="X1020" s="32">
        <f t="shared" si="387"/>
        <v>2</v>
      </c>
      <c r="Y1020" s="32">
        <f t="shared" si="388"/>
        <v>2</v>
      </c>
      <c r="Z1020" s="32">
        <f t="shared" si="389"/>
        <v>2</v>
      </c>
      <c r="AA1020" s="32">
        <f t="shared" si="390"/>
        <v>2</v>
      </c>
      <c r="AB1020" s="32">
        <f t="shared" si="391"/>
        <v>2</v>
      </c>
      <c r="AD1020" s="64"/>
      <c r="AE1020" s="51"/>
      <c r="AF1020" s="51"/>
      <c r="AG1020" s="61"/>
      <c r="AH1020" s="62"/>
      <c r="AI1020" s="61"/>
      <c r="AJ1020" s="62"/>
      <c r="AK1020" s="61"/>
      <c r="AL1020" s="62"/>
      <c r="AM1020" s="60"/>
      <c r="AN1020" s="60"/>
      <c r="AO1020" s="60"/>
      <c r="AP1020" s="60"/>
      <c r="AQ1020" s="51"/>
      <c r="AT1020" s="39" t="str">
        <f t="shared" si="395"/>
        <v/>
      </c>
      <c r="AU1020" s="49" t="str">
        <f t="shared" si="401"/>
        <v/>
      </c>
      <c r="AV1020" s="41">
        <f t="shared" ca="1" si="408"/>
        <v>256</v>
      </c>
      <c r="AW1020" s="40">
        <f t="shared" ca="1" si="402"/>
        <v>1</v>
      </c>
      <c r="AX1020" s="41">
        <f t="shared" ca="1" si="396"/>
        <v>0</v>
      </c>
      <c r="AY1020" s="41">
        <f t="shared" ca="1" si="397"/>
        <v>0</v>
      </c>
      <c r="AZ1020" s="42">
        <f t="shared" ca="1" si="398"/>
        <v>1</v>
      </c>
      <c r="BA1020" s="47" t="str">
        <f t="shared" si="399"/>
        <v/>
      </c>
      <c r="BB1020" s="47" t="e">
        <f t="shared" si="400"/>
        <v>#VALUE!</v>
      </c>
      <c r="BC1020" s="47">
        <f t="shared" si="409"/>
        <v>0</v>
      </c>
      <c r="BD1020" s="47">
        <f t="shared" si="410"/>
        <v>0</v>
      </c>
      <c r="BE1020" s="47" t="e">
        <f t="shared" si="411"/>
        <v>#VALUE!</v>
      </c>
      <c r="BF1020" s="47" t="e">
        <f t="shared" si="412"/>
        <v>#VALUE!</v>
      </c>
      <c r="BG1020" s="47" t="e">
        <f t="shared" si="413"/>
        <v>#VALUE!</v>
      </c>
      <c r="BH1020" s="47" t="e">
        <f>MATCH($BA1020,NoteCommaRef!$B$4:$B$10,0)</f>
        <v>#N/A</v>
      </c>
      <c r="BI1020" s="47">
        <f>MATCH($BK1020,NoteCommaRef!$H$4:$H$1000,0)</f>
        <v>11</v>
      </c>
      <c r="BJ1020" s="47">
        <f>MATCH($BL1020,NoteCommaRef!$H$4:$H$1000,0)</f>
        <v>11</v>
      </c>
      <c r="BK1020" s="47">
        <f t="shared" si="403"/>
        <v>1</v>
      </c>
      <c r="BL1020" s="47">
        <f t="shared" si="404"/>
        <v>1</v>
      </c>
      <c r="BM1020" s="48">
        <f ca="1">IF(ISNA($BH1020),1,OFFSET(NoteCommaRef!$E$3,$BH1020,0))</f>
        <v>1</v>
      </c>
      <c r="BN1020" s="48">
        <f t="shared" si="405"/>
        <v>1</v>
      </c>
      <c r="BO1020" s="48">
        <f t="shared" si="406"/>
        <v>1</v>
      </c>
      <c r="BP1020" s="48">
        <f t="shared" si="407"/>
        <v>1</v>
      </c>
      <c r="BQ1020" s="48">
        <f ca="1">IF(ISNA($BI1020),1,OFFSET(NoteCommaRef!$K$3,$BI1020,0))</f>
        <v>1</v>
      </c>
      <c r="BR1020" s="48">
        <f ca="1">IF(ISNA($BJ1020),1,OFFSET(NoteCommaRef!$K$3,$BJ1020,0))</f>
        <v>1</v>
      </c>
    </row>
    <row r="1021" spans="3:70" x14ac:dyDescent="0.2">
      <c r="C1021" s="1" t="str">
        <f t="shared" si="378"/>
        <v/>
      </c>
      <c r="D1021" s="1" t="str">
        <f t="shared" si="379"/>
        <v/>
      </c>
      <c r="E1021" s="1" t="str">
        <f t="shared" si="414"/>
        <v/>
      </c>
      <c r="F1021" s="32" t="str">
        <f t="shared" si="415"/>
        <v/>
      </c>
      <c r="G1021" s="1" t="str">
        <f t="shared" si="416"/>
        <v/>
      </c>
      <c r="H1021" s="1" t="str">
        <f t="shared" si="417"/>
        <v/>
      </c>
      <c r="I1021" s="1" t="str">
        <f t="shared" si="418"/>
        <v/>
      </c>
      <c r="J1021" s="1" t="str">
        <f t="shared" si="419"/>
        <v/>
      </c>
      <c r="K1021" s="1" t="str">
        <f t="shared" si="420"/>
        <v/>
      </c>
      <c r="L1021" s="1" t="str">
        <f ca="1">IF(COUNTBLANK($AO1021),IF(COUNTBLANK($D1021),"",OFFSET(ChannelSetup!$E$6,0,$D1021-1)),$AO1021)</f>
        <v/>
      </c>
      <c r="M1021" s="1" t="str">
        <f ca="1">IF(COUNTBLANK($AP1021),IF(COUNTBLANK($D1021),"",OFFSET(ChannelSetup!$E$7,0,$D1021-1)),$AP1021)</f>
        <v/>
      </c>
      <c r="N1021" s="1" t="str">
        <f ca="1">IF(COUNTBLANK($D1021),"",IF(COUNTBLANK($AI1021),OFFSET(ChannelSetup!$E$4,0,$D1021-1),$AI1021))</f>
        <v/>
      </c>
      <c r="O1021" s="1" t="str">
        <f t="shared" si="421"/>
        <v/>
      </c>
      <c r="Q1021" s="32">
        <f t="shared" si="380"/>
        <v>6</v>
      </c>
      <c r="R1021" s="32">
        <f t="shared" si="381"/>
        <v>4</v>
      </c>
      <c r="S1021" s="32">
        <f t="shared" si="382"/>
        <v>4</v>
      </c>
      <c r="T1021" s="32">
        <f t="shared" si="383"/>
        <v>2</v>
      </c>
      <c r="U1021" s="32">
        <f t="shared" si="384"/>
        <v>2</v>
      </c>
      <c r="V1021" s="32">
        <f t="shared" si="385"/>
        <v>2</v>
      </c>
      <c r="W1021" s="32">
        <f t="shared" si="386"/>
        <v>2</v>
      </c>
      <c r="X1021" s="32">
        <f t="shared" si="387"/>
        <v>2</v>
      </c>
      <c r="Y1021" s="32">
        <f t="shared" si="388"/>
        <v>2</v>
      </c>
      <c r="Z1021" s="32">
        <f t="shared" si="389"/>
        <v>2</v>
      </c>
      <c r="AA1021" s="32">
        <f t="shared" si="390"/>
        <v>2</v>
      </c>
      <c r="AB1021" s="32">
        <f t="shared" si="391"/>
        <v>2</v>
      </c>
      <c r="AD1021" s="64"/>
      <c r="AE1021" s="51"/>
      <c r="AF1021" s="51"/>
      <c r="AG1021" s="61"/>
      <c r="AH1021" s="62"/>
      <c r="AI1021" s="61"/>
      <c r="AJ1021" s="62"/>
      <c r="AK1021" s="61"/>
      <c r="AL1021" s="62"/>
      <c r="AM1021" s="60"/>
      <c r="AN1021" s="60"/>
      <c r="AO1021" s="60"/>
      <c r="AP1021" s="60"/>
      <c r="AQ1021" s="51"/>
      <c r="AT1021" s="39" t="str">
        <f t="shared" si="395"/>
        <v/>
      </c>
      <c r="AU1021" s="49" t="str">
        <f t="shared" si="401"/>
        <v/>
      </c>
      <c r="AV1021" s="41">
        <f t="shared" ca="1" si="408"/>
        <v>256</v>
      </c>
      <c r="AW1021" s="40">
        <f t="shared" ca="1" si="402"/>
        <v>1</v>
      </c>
      <c r="AX1021" s="41">
        <f t="shared" ca="1" si="396"/>
        <v>0</v>
      </c>
      <c r="AY1021" s="41">
        <f t="shared" ca="1" si="397"/>
        <v>0</v>
      </c>
      <c r="AZ1021" s="42">
        <f t="shared" ca="1" si="398"/>
        <v>1</v>
      </c>
      <c r="BA1021" s="47" t="str">
        <f t="shared" si="399"/>
        <v/>
      </c>
      <c r="BB1021" s="47" t="e">
        <f t="shared" si="400"/>
        <v>#VALUE!</v>
      </c>
      <c r="BC1021" s="47">
        <f t="shared" si="409"/>
        <v>0</v>
      </c>
      <c r="BD1021" s="47">
        <f t="shared" si="410"/>
        <v>0</v>
      </c>
      <c r="BE1021" s="47" t="e">
        <f t="shared" si="411"/>
        <v>#VALUE!</v>
      </c>
      <c r="BF1021" s="47" t="e">
        <f t="shared" si="412"/>
        <v>#VALUE!</v>
      </c>
      <c r="BG1021" s="47" t="e">
        <f t="shared" si="413"/>
        <v>#VALUE!</v>
      </c>
      <c r="BH1021" s="47" t="e">
        <f>MATCH($BA1021,NoteCommaRef!$B$4:$B$10,0)</f>
        <v>#N/A</v>
      </c>
      <c r="BI1021" s="47">
        <f>MATCH($BK1021,NoteCommaRef!$H$4:$H$1000,0)</f>
        <v>11</v>
      </c>
      <c r="BJ1021" s="47">
        <f>MATCH($BL1021,NoteCommaRef!$H$4:$H$1000,0)</f>
        <v>11</v>
      </c>
      <c r="BK1021" s="47">
        <f t="shared" si="403"/>
        <v>1</v>
      </c>
      <c r="BL1021" s="47">
        <f t="shared" si="404"/>
        <v>1</v>
      </c>
      <c r="BM1021" s="48">
        <f ca="1">IF(ISNA($BH1021),1,OFFSET(NoteCommaRef!$E$3,$BH1021,0))</f>
        <v>1</v>
      </c>
      <c r="BN1021" s="48">
        <f t="shared" si="405"/>
        <v>1</v>
      </c>
      <c r="BO1021" s="48">
        <f t="shared" si="406"/>
        <v>1</v>
      </c>
      <c r="BP1021" s="48">
        <f t="shared" si="407"/>
        <v>1</v>
      </c>
      <c r="BQ1021" s="48">
        <f ca="1">IF(ISNA($BI1021),1,OFFSET(NoteCommaRef!$K$3,$BI1021,0))</f>
        <v>1</v>
      </c>
      <c r="BR1021" s="48">
        <f ca="1">IF(ISNA($BJ1021),1,OFFSET(NoteCommaRef!$K$3,$BJ1021,0))</f>
        <v>1</v>
      </c>
    </row>
    <row r="1022" spans="3:70" x14ac:dyDescent="0.2">
      <c r="C1022" s="1" t="str">
        <f t="shared" si="378"/>
        <v/>
      </c>
      <c r="D1022" s="1" t="str">
        <f t="shared" si="379"/>
        <v/>
      </c>
      <c r="E1022" s="1" t="str">
        <f t="shared" si="414"/>
        <v/>
      </c>
      <c r="F1022" s="32" t="str">
        <f t="shared" si="415"/>
        <v/>
      </c>
      <c r="G1022" s="1" t="str">
        <f t="shared" si="416"/>
        <v/>
      </c>
      <c r="H1022" s="1" t="str">
        <f t="shared" si="417"/>
        <v/>
      </c>
      <c r="I1022" s="1" t="str">
        <f t="shared" si="418"/>
        <v/>
      </c>
      <c r="J1022" s="1" t="str">
        <f t="shared" si="419"/>
        <v/>
      </c>
      <c r="K1022" s="1" t="str">
        <f t="shared" si="420"/>
        <v/>
      </c>
      <c r="L1022" s="1" t="str">
        <f ca="1">IF(COUNTBLANK($AO1022),IF(COUNTBLANK($D1022),"",OFFSET(ChannelSetup!$E$6,0,$D1022-1)),$AO1022)</f>
        <v/>
      </c>
      <c r="M1022" s="1" t="str">
        <f ca="1">IF(COUNTBLANK($AP1022),IF(COUNTBLANK($D1022),"",OFFSET(ChannelSetup!$E$7,0,$D1022-1)),$AP1022)</f>
        <v/>
      </c>
      <c r="N1022" s="1" t="str">
        <f ca="1">IF(COUNTBLANK($D1022),"",IF(COUNTBLANK($AI1022),OFFSET(ChannelSetup!$E$4,0,$D1022-1),$AI1022))</f>
        <v/>
      </c>
      <c r="O1022" s="1" t="str">
        <f t="shared" si="421"/>
        <v/>
      </c>
      <c r="Q1022" s="32">
        <f t="shared" si="380"/>
        <v>6</v>
      </c>
      <c r="R1022" s="32">
        <f t="shared" si="381"/>
        <v>4</v>
      </c>
      <c r="S1022" s="32">
        <f t="shared" si="382"/>
        <v>4</v>
      </c>
      <c r="T1022" s="32">
        <f t="shared" si="383"/>
        <v>2</v>
      </c>
      <c r="U1022" s="32">
        <f t="shared" si="384"/>
        <v>2</v>
      </c>
      <c r="V1022" s="32">
        <f t="shared" si="385"/>
        <v>2</v>
      </c>
      <c r="W1022" s="32">
        <f t="shared" si="386"/>
        <v>2</v>
      </c>
      <c r="X1022" s="32">
        <f t="shared" si="387"/>
        <v>2</v>
      </c>
      <c r="Y1022" s="32">
        <f t="shared" si="388"/>
        <v>2</v>
      </c>
      <c r="Z1022" s="32">
        <f t="shared" si="389"/>
        <v>2</v>
      </c>
      <c r="AA1022" s="32">
        <f t="shared" si="390"/>
        <v>2</v>
      </c>
      <c r="AB1022" s="32">
        <f t="shared" si="391"/>
        <v>2</v>
      </c>
      <c r="AD1022" s="64"/>
      <c r="AE1022" s="51"/>
      <c r="AF1022" s="51"/>
      <c r="AG1022" s="61"/>
      <c r="AH1022" s="62"/>
      <c r="AI1022" s="61"/>
      <c r="AJ1022" s="62"/>
      <c r="AK1022" s="61"/>
      <c r="AL1022" s="62"/>
      <c r="AM1022" s="60"/>
      <c r="AN1022" s="60"/>
      <c r="AO1022" s="60"/>
      <c r="AP1022" s="60"/>
      <c r="AQ1022" s="51"/>
      <c r="AT1022" s="39" t="str">
        <f t="shared" si="395"/>
        <v/>
      </c>
      <c r="AU1022" s="49" t="str">
        <f t="shared" si="401"/>
        <v/>
      </c>
      <c r="AV1022" s="41">
        <f t="shared" ca="1" si="408"/>
        <v>256</v>
      </c>
      <c r="AW1022" s="40">
        <f t="shared" ca="1" si="402"/>
        <v>1</v>
      </c>
      <c r="AX1022" s="41">
        <f t="shared" ca="1" si="396"/>
        <v>0</v>
      </c>
      <c r="AY1022" s="41">
        <f t="shared" ca="1" si="397"/>
        <v>0</v>
      </c>
      <c r="AZ1022" s="42">
        <f t="shared" ca="1" si="398"/>
        <v>1</v>
      </c>
      <c r="BA1022" s="47" t="str">
        <f t="shared" si="399"/>
        <v/>
      </c>
      <c r="BB1022" s="47" t="e">
        <f t="shared" si="400"/>
        <v>#VALUE!</v>
      </c>
      <c r="BC1022" s="47">
        <f t="shared" si="409"/>
        <v>0</v>
      </c>
      <c r="BD1022" s="47">
        <f t="shared" si="410"/>
        <v>0</v>
      </c>
      <c r="BE1022" s="47" t="e">
        <f t="shared" si="411"/>
        <v>#VALUE!</v>
      </c>
      <c r="BF1022" s="47" t="e">
        <f t="shared" si="412"/>
        <v>#VALUE!</v>
      </c>
      <c r="BG1022" s="47" t="e">
        <f t="shared" si="413"/>
        <v>#VALUE!</v>
      </c>
      <c r="BH1022" s="47" t="e">
        <f>MATCH($BA1022,NoteCommaRef!$B$4:$B$10,0)</f>
        <v>#N/A</v>
      </c>
      <c r="BI1022" s="47">
        <f>MATCH($BK1022,NoteCommaRef!$H$4:$H$1000,0)</f>
        <v>11</v>
      </c>
      <c r="BJ1022" s="47">
        <f>MATCH($BL1022,NoteCommaRef!$H$4:$H$1000,0)</f>
        <v>11</v>
      </c>
      <c r="BK1022" s="47">
        <f t="shared" si="403"/>
        <v>1</v>
      </c>
      <c r="BL1022" s="47">
        <f t="shared" si="404"/>
        <v>1</v>
      </c>
      <c r="BM1022" s="48">
        <f ca="1">IF(ISNA($BH1022),1,OFFSET(NoteCommaRef!$E$3,$BH1022,0))</f>
        <v>1</v>
      </c>
      <c r="BN1022" s="48">
        <f t="shared" si="405"/>
        <v>1</v>
      </c>
      <c r="BO1022" s="48">
        <f t="shared" si="406"/>
        <v>1</v>
      </c>
      <c r="BP1022" s="48">
        <f t="shared" si="407"/>
        <v>1</v>
      </c>
      <c r="BQ1022" s="48">
        <f ca="1">IF(ISNA($BI1022),1,OFFSET(NoteCommaRef!$K$3,$BI1022,0))</f>
        <v>1</v>
      </c>
      <c r="BR1022" s="48">
        <f ca="1">IF(ISNA($BJ1022),1,OFFSET(NoteCommaRef!$K$3,$BJ1022,0))</f>
        <v>1</v>
      </c>
    </row>
    <row r="1023" spans="3:70" x14ac:dyDescent="0.2">
      <c r="C1023" s="1" t="str">
        <f t="shared" ref="C1023:C1086" si="422">IF(COUNTBLANK($AQ1023),"",$AQ1023)</f>
        <v/>
      </c>
      <c r="D1023" s="1" t="str">
        <f t="shared" ref="D1023:D1086" si="423">IF(COUNTBLANK($AE1023),"",$AE1023)</f>
        <v/>
      </c>
      <c r="E1023" s="1" t="str">
        <f t="shared" si="414"/>
        <v/>
      </c>
      <c r="F1023" s="32" t="str">
        <f t="shared" si="415"/>
        <v/>
      </c>
      <c r="G1023" s="1" t="str">
        <f t="shared" si="416"/>
        <v/>
      </c>
      <c r="H1023" s="1" t="str">
        <f t="shared" si="417"/>
        <v/>
      </c>
      <c r="I1023" s="1" t="str">
        <f t="shared" si="418"/>
        <v/>
      </c>
      <c r="J1023" s="1" t="str">
        <f t="shared" si="419"/>
        <v/>
      </c>
      <c r="K1023" s="1" t="str">
        <f t="shared" si="420"/>
        <v/>
      </c>
      <c r="L1023" s="1" t="str">
        <f ca="1">IF(COUNTBLANK($AO1023),IF(COUNTBLANK($D1023),"",OFFSET(ChannelSetup!$E$6,0,$D1023-1)),$AO1023)</f>
        <v/>
      </c>
      <c r="M1023" s="1" t="str">
        <f ca="1">IF(COUNTBLANK($AP1023),IF(COUNTBLANK($D1023),"",OFFSET(ChannelSetup!$E$7,0,$D1023-1)),$AP1023)</f>
        <v/>
      </c>
      <c r="N1023" s="1" t="str">
        <f ca="1">IF(COUNTBLANK($D1023),"",IF(COUNTBLANK($AI1023),OFFSET(ChannelSetup!$E$4,0,$D1023-1),$AI1023))</f>
        <v/>
      </c>
      <c r="O1023" s="1" t="str">
        <f t="shared" si="421"/>
        <v/>
      </c>
      <c r="Q1023" s="32">
        <f t="shared" si="380"/>
        <v>6</v>
      </c>
      <c r="R1023" s="32">
        <f t="shared" si="381"/>
        <v>4</v>
      </c>
      <c r="S1023" s="32">
        <f t="shared" si="382"/>
        <v>4</v>
      </c>
      <c r="T1023" s="32">
        <f t="shared" si="383"/>
        <v>2</v>
      </c>
      <c r="U1023" s="32">
        <f t="shared" si="384"/>
        <v>2</v>
      </c>
      <c r="V1023" s="32">
        <f t="shared" si="385"/>
        <v>2</v>
      </c>
      <c r="W1023" s="32">
        <f t="shared" si="386"/>
        <v>2</v>
      </c>
      <c r="X1023" s="32">
        <f t="shared" si="387"/>
        <v>2</v>
      </c>
      <c r="Y1023" s="32">
        <f t="shared" si="388"/>
        <v>2</v>
      </c>
      <c r="Z1023" s="32">
        <f t="shared" si="389"/>
        <v>2</v>
      </c>
      <c r="AA1023" s="32">
        <f t="shared" si="390"/>
        <v>2</v>
      </c>
      <c r="AB1023" s="32">
        <f t="shared" si="391"/>
        <v>2</v>
      </c>
      <c r="AD1023" s="64"/>
      <c r="AE1023" s="51"/>
      <c r="AF1023" s="51"/>
      <c r="AG1023" s="61"/>
      <c r="AH1023" s="62"/>
      <c r="AI1023" s="61"/>
      <c r="AJ1023" s="62"/>
      <c r="AK1023" s="61"/>
      <c r="AL1023" s="62"/>
      <c r="AM1023" s="60"/>
      <c r="AN1023" s="60"/>
      <c r="AO1023" s="60"/>
      <c r="AP1023" s="60"/>
      <c r="AQ1023" s="51"/>
      <c r="AT1023" s="39" t="str">
        <f t="shared" si="395"/>
        <v/>
      </c>
      <c r="AU1023" s="49" t="str">
        <f t="shared" si="401"/>
        <v/>
      </c>
      <c r="AV1023" s="41">
        <f t="shared" ca="1" si="408"/>
        <v>256</v>
      </c>
      <c r="AW1023" s="40">
        <f t="shared" ca="1" si="402"/>
        <v>1</v>
      </c>
      <c r="AX1023" s="41">
        <f t="shared" ca="1" si="396"/>
        <v>0</v>
      </c>
      <c r="AY1023" s="41">
        <f t="shared" ca="1" si="397"/>
        <v>0</v>
      </c>
      <c r="AZ1023" s="42">
        <f t="shared" ca="1" si="398"/>
        <v>1</v>
      </c>
      <c r="BA1023" s="47" t="str">
        <f t="shared" si="399"/>
        <v/>
      </c>
      <c r="BB1023" s="47" t="e">
        <f t="shared" si="400"/>
        <v>#VALUE!</v>
      </c>
      <c r="BC1023" s="47">
        <f t="shared" si="409"/>
        <v>0</v>
      </c>
      <c r="BD1023" s="47">
        <f t="shared" si="410"/>
        <v>0</v>
      </c>
      <c r="BE1023" s="47" t="e">
        <f t="shared" si="411"/>
        <v>#VALUE!</v>
      </c>
      <c r="BF1023" s="47" t="e">
        <f t="shared" si="412"/>
        <v>#VALUE!</v>
      </c>
      <c r="BG1023" s="47" t="e">
        <f t="shared" si="413"/>
        <v>#VALUE!</v>
      </c>
      <c r="BH1023" s="47" t="e">
        <f>MATCH($BA1023,NoteCommaRef!$B$4:$B$10,0)</f>
        <v>#N/A</v>
      </c>
      <c r="BI1023" s="47">
        <f>MATCH($BK1023,NoteCommaRef!$H$4:$H$1000,0)</f>
        <v>11</v>
      </c>
      <c r="BJ1023" s="47">
        <f>MATCH($BL1023,NoteCommaRef!$H$4:$H$1000,0)</f>
        <v>11</v>
      </c>
      <c r="BK1023" s="47">
        <f t="shared" si="403"/>
        <v>1</v>
      </c>
      <c r="BL1023" s="47">
        <f t="shared" si="404"/>
        <v>1</v>
      </c>
      <c r="BM1023" s="48">
        <f ca="1">IF(ISNA($BH1023),1,OFFSET(NoteCommaRef!$E$3,$BH1023,0))</f>
        <v>1</v>
      </c>
      <c r="BN1023" s="48">
        <f t="shared" si="405"/>
        <v>1</v>
      </c>
      <c r="BO1023" s="48">
        <f t="shared" si="406"/>
        <v>1</v>
      </c>
      <c r="BP1023" s="48">
        <f t="shared" si="407"/>
        <v>1</v>
      </c>
      <c r="BQ1023" s="48">
        <f ca="1">IF(ISNA($BI1023),1,OFFSET(NoteCommaRef!$K$3,$BI1023,0))</f>
        <v>1</v>
      </c>
      <c r="BR1023" s="48">
        <f ca="1">IF(ISNA($BJ1023),1,OFFSET(NoteCommaRef!$K$3,$BJ1023,0))</f>
        <v>1</v>
      </c>
    </row>
    <row r="1024" spans="3:70" x14ac:dyDescent="0.2">
      <c r="C1024" s="1" t="str">
        <f t="shared" si="422"/>
        <v/>
      </c>
      <c r="D1024" s="1" t="str">
        <f t="shared" si="423"/>
        <v/>
      </c>
      <c r="E1024" s="1" t="str">
        <f t="shared" si="414"/>
        <v/>
      </c>
      <c r="F1024" s="32" t="str">
        <f t="shared" si="415"/>
        <v/>
      </c>
      <c r="G1024" s="1" t="str">
        <f t="shared" si="416"/>
        <v/>
      </c>
      <c r="H1024" s="1" t="str">
        <f t="shared" si="417"/>
        <v/>
      </c>
      <c r="I1024" s="1" t="str">
        <f t="shared" si="418"/>
        <v/>
      </c>
      <c r="J1024" s="1" t="str">
        <f t="shared" si="419"/>
        <v/>
      </c>
      <c r="K1024" s="1" t="str">
        <f t="shared" si="420"/>
        <v/>
      </c>
      <c r="L1024" s="1" t="str">
        <f ca="1">IF(COUNTBLANK($AO1024),IF(COUNTBLANK($D1024),"",OFFSET(ChannelSetup!$E$6,0,$D1024-1)),$AO1024)</f>
        <v/>
      </c>
      <c r="M1024" s="1" t="str">
        <f ca="1">IF(COUNTBLANK($AP1024),IF(COUNTBLANK($D1024),"",OFFSET(ChannelSetup!$E$7,0,$D1024-1)),$AP1024)</f>
        <v/>
      </c>
      <c r="N1024" s="1" t="str">
        <f ca="1">IF(COUNTBLANK($D1024),"",IF(COUNTBLANK($AI1024),OFFSET(ChannelSetup!$E$4,0,$D1024-1),$AI1024))</f>
        <v/>
      </c>
      <c r="O1024" s="1" t="str">
        <f t="shared" si="421"/>
        <v/>
      </c>
      <c r="Q1024" s="32">
        <f t="shared" si="380"/>
        <v>6</v>
      </c>
      <c r="R1024" s="32">
        <f t="shared" si="381"/>
        <v>4</v>
      </c>
      <c r="S1024" s="32">
        <f t="shared" si="382"/>
        <v>4</v>
      </c>
      <c r="T1024" s="32">
        <f t="shared" si="383"/>
        <v>2</v>
      </c>
      <c r="U1024" s="32">
        <f t="shared" si="384"/>
        <v>2</v>
      </c>
      <c r="V1024" s="32">
        <f t="shared" si="385"/>
        <v>2</v>
      </c>
      <c r="W1024" s="32">
        <f t="shared" si="386"/>
        <v>2</v>
      </c>
      <c r="X1024" s="32">
        <f t="shared" si="387"/>
        <v>2</v>
      </c>
      <c r="Y1024" s="32">
        <f t="shared" si="388"/>
        <v>2</v>
      </c>
      <c r="Z1024" s="32">
        <f t="shared" si="389"/>
        <v>2</v>
      </c>
      <c r="AA1024" s="32">
        <f t="shared" si="390"/>
        <v>2</v>
      </c>
      <c r="AB1024" s="32">
        <f t="shared" si="391"/>
        <v>2</v>
      </c>
      <c r="AD1024" s="64"/>
      <c r="AE1024" s="51"/>
      <c r="AF1024" s="51"/>
      <c r="AG1024" s="61"/>
      <c r="AH1024" s="62"/>
      <c r="AI1024" s="61"/>
      <c r="AJ1024" s="62"/>
      <c r="AK1024" s="61"/>
      <c r="AL1024" s="62"/>
      <c r="AM1024" s="60"/>
      <c r="AN1024" s="60"/>
      <c r="AO1024" s="60"/>
      <c r="AP1024" s="60"/>
      <c r="AQ1024" s="51"/>
      <c r="AT1024" s="39" t="str">
        <f t="shared" si="395"/>
        <v/>
      </c>
      <c r="AU1024" s="49" t="str">
        <f t="shared" si="401"/>
        <v/>
      </c>
      <c r="AV1024" s="41">
        <f t="shared" ca="1" si="408"/>
        <v>256</v>
      </c>
      <c r="AW1024" s="40">
        <f t="shared" ca="1" si="402"/>
        <v>1</v>
      </c>
      <c r="AX1024" s="41">
        <f t="shared" ca="1" si="396"/>
        <v>0</v>
      </c>
      <c r="AY1024" s="41">
        <f t="shared" ca="1" si="397"/>
        <v>0</v>
      </c>
      <c r="AZ1024" s="42">
        <f t="shared" ca="1" si="398"/>
        <v>1</v>
      </c>
      <c r="BA1024" s="47" t="str">
        <f t="shared" si="399"/>
        <v/>
      </c>
      <c r="BB1024" s="47" t="e">
        <f t="shared" si="400"/>
        <v>#VALUE!</v>
      </c>
      <c r="BC1024" s="47">
        <f t="shared" si="409"/>
        <v>0</v>
      </c>
      <c r="BD1024" s="47">
        <f t="shared" si="410"/>
        <v>0</v>
      </c>
      <c r="BE1024" s="47" t="e">
        <f t="shared" si="411"/>
        <v>#VALUE!</v>
      </c>
      <c r="BF1024" s="47" t="e">
        <f t="shared" si="412"/>
        <v>#VALUE!</v>
      </c>
      <c r="BG1024" s="47" t="e">
        <f t="shared" si="413"/>
        <v>#VALUE!</v>
      </c>
      <c r="BH1024" s="47" t="e">
        <f>MATCH($BA1024,NoteCommaRef!$B$4:$B$10,0)</f>
        <v>#N/A</v>
      </c>
      <c r="BI1024" s="47">
        <f>MATCH($BK1024,NoteCommaRef!$H$4:$H$1000,0)</f>
        <v>11</v>
      </c>
      <c r="BJ1024" s="47">
        <f>MATCH($BL1024,NoteCommaRef!$H$4:$H$1000,0)</f>
        <v>11</v>
      </c>
      <c r="BK1024" s="47">
        <f t="shared" si="403"/>
        <v>1</v>
      </c>
      <c r="BL1024" s="47">
        <f t="shared" si="404"/>
        <v>1</v>
      </c>
      <c r="BM1024" s="48">
        <f ca="1">IF(ISNA($BH1024),1,OFFSET(NoteCommaRef!$E$3,$BH1024,0))</f>
        <v>1</v>
      </c>
      <c r="BN1024" s="48">
        <f t="shared" si="405"/>
        <v>1</v>
      </c>
      <c r="BO1024" s="48">
        <f t="shared" si="406"/>
        <v>1</v>
      </c>
      <c r="BP1024" s="48">
        <f t="shared" si="407"/>
        <v>1</v>
      </c>
      <c r="BQ1024" s="48">
        <f ca="1">IF(ISNA($BI1024),1,OFFSET(NoteCommaRef!$K$3,$BI1024,0))</f>
        <v>1</v>
      </c>
      <c r="BR1024" s="48">
        <f ca="1">IF(ISNA($BJ1024),1,OFFSET(NoteCommaRef!$K$3,$BJ1024,0))</f>
        <v>1</v>
      </c>
    </row>
    <row r="1025" spans="3:70" x14ac:dyDescent="0.2">
      <c r="C1025" s="1" t="str">
        <f t="shared" si="422"/>
        <v/>
      </c>
      <c r="D1025" s="1" t="str">
        <f t="shared" si="423"/>
        <v/>
      </c>
      <c r="E1025" s="1" t="str">
        <f t="shared" si="414"/>
        <v/>
      </c>
      <c r="F1025" s="32" t="str">
        <f t="shared" si="415"/>
        <v/>
      </c>
      <c r="G1025" s="1" t="str">
        <f t="shared" si="416"/>
        <v/>
      </c>
      <c r="H1025" s="1" t="str">
        <f t="shared" si="417"/>
        <v/>
      </c>
      <c r="I1025" s="1" t="str">
        <f t="shared" si="418"/>
        <v/>
      </c>
      <c r="J1025" s="1" t="str">
        <f t="shared" si="419"/>
        <v/>
      </c>
      <c r="K1025" s="1" t="str">
        <f t="shared" si="420"/>
        <v/>
      </c>
      <c r="L1025" s="1" t="str">
        <f ca="1">IF(COUNTBLANK($AO1025),IF(COUNTBLANK($D1025),"",OFFSET(ChannelSetup!$E$6,0,$D1025-1)),$AO1025)</f>
        <v/>
      </c>
      <c r="M1025" s="1" t="str">
        <f ca="1">IF(COUNTBLANK($AP1025),IF(COUNTBLANK($D1025),"",OFFSET(ChannelSetup!$E$7,0,$D1025-1)),$AP1025)</f>
        <v/>
      </c>
      <c r="N1025" s="1" t="str">
        <f ca="1">IF(COUNTBLANK($D1025),"",IF(COUNTBLANK($AI1025),OFFSET(ChannelSetup!$E$4,0,$D1025-1),$AI1025))</f>
        <v/>
      </c>
      <c r="O1025" s="1" t="str">
        <f t="shared" si="421"/>
        <v/>
      </c>
      <c r="Q1025" s="32">
        <f t="shared" si="380"/>
        <v>6</v>
      </c>
      <c r="R1025" s="32">
        <f t="shared" si="381"/>
        <v>4</v>
      </c>
      <c r="S1025" s="32">
        <f t="shared" si="382"/>
        <v>4</v>
      </c>
      <c r="T1025" s="32">
        <f t="shared" si="383"/>
        <v>2</v>
      </c>
      <c r="U1025" s="32">
        <f t="shared" si="384"/>
        <v>2</v>
      </c>
      <c r="V1025" s="32">
        <f t="shared" si="385"/>
        <v>2</v>
      </c>
      <c r="W1025" s="32">
        <f t="shared" si="386"/>
        <v>2</v>
      </c>
      <c r="X1025" s="32">
        <f t="shared" si="387"/>
        <v>2</v>
      </c>
      <c r="Y1025" s="32">
        <f t="shared" si="388"/>
        <v>2</v>
      </c>
      <c r="Z1025" s="32">
        <f t="shared" si="389"/>
        <v>2</v>
      </c>
      <c r="AA1025" s="32">
        <f t="shared" si="390"/>
        <v>2</v>
      </c>
      <c r="AB1025" s="32">
        <f t="shared" si="391"/>
        <v>2</v>
      </c>
      <c r="AD1025" s="64"/>
      <c r="AE1025" s="51"/>
      <c r="AF1025" s="51"/>
      <c r="AG1025" s="61"/>
      <c r="AH1025" s="62"/>
      <c r="AI1025" s="61"/>
      <c r="AJ1025" s="62"/>
      <c r="AK1025" s="61"/>
      <c r="AL1025" s="62"/>
      <c r="AM1025" s="60"/>
      <c r="AN1025" s="60"/>
      <c r="AO1025" s="60"/>
      <c r="AP1025" s="60"/>
      <c r="AQ1025" s="51"/>
      <c r="AT1025" s="39" t="str">
        <f t="shared" si="395"/>
        <v/>
      </c>
      <c r="AU1025" s="49" t="str">
        <f t="shared" si="401"/>
        <v/>
      </c>
      <c r="AV1025" s="41">
        <f t="shared" ca="1" si="408"/>
        <v>256</v>
      </c>
      <c r="AW1025" s="40">
        <f t="shared" ca="1" si="402"/>
        <v>1</v>
      </c>
      <c r="AX1025" s="41">
        <f t="shared" ca="1" si="396"/>
        <v>0</v>
      </c>
      <c r="AY1025" s="41">
        <f t="shared" ca="1" si="397"/>
        <v>0</v>
      </c>
      <c r="AZ1025" s="42">
        <f t="shared" ca="1" si="398"/>
        <v>1</v>
      </c>
      <c r="BA1025" s="47" t="str">
        <f t="shared" si="399"/>
        <v/>
      </c>
      <c r="BB1025" s="47" t="e">
        <f t="shared" si="400"/>
        <v>#VALUE!</v>
      </c>
      <c r="BC1025" s="47">
        <f t="shared" si="409"/>
        <v>0</v>
      </c>
      <c r="BD1025" s="47">
        <f t="shared" si="410"/>
        <v>0</v>
      </c>
      <c r="BE1025" s="47" t="e">
        <f t="shared" si="411"/>
        <v>#VALUE!</v>
      </c>
      <c r="BF1025" s="47" t="e">
        <f t="shared" si="412"/>
        <v>#VALUE!</v>
      </c>
      <c r="BG1025" s="47" t="e">
        <f t="shared" si="413"/>
        <v>#VALUE!</v>
      </c>
      <c r="BH1025" s="47" t="e">
        <f>MATCH($BA1025,NoteCommaRef!$B$4:$B$10,0)</f>
        <v>#N/A</v>
      </c>
      <c r="BI1025" s="47">
        <f>MATCH($BK1025,NoteCommaRef!$H$4:$H$1000,0)</f>
        <v>11</v>
      </c>
      <c r="BJ1025" s="47">
        <f>MATCH($BL1025,NoteCommaRef!$H$4:$H$1000,0)</f>
        <v>11</v>
      </c>
      <c r="BK1025" s="47">
        <f t="shared" si="403"/>
        <v>1</v>
      </c>
      <c r="BL1025" s="47">
        <f t="shared" si="404"/>
        <v>1</v>
      </c>
      <c r="BM1025" s="48">
        <f ca="1">IF(ISNA($BH1025),1,OFFSET(NoteCommaRef!$E$3,$BH1025,0))</f>
        <v>1</v>
      </c>
      <c r="BN1025" s="48">
        <f t="shared" si="405"/>
        <v>1</v>
      </c>
      <c r="BO1025" s="48">
        <f t="shared" si="406"/>
        <v>1</v>
      </c>
      <c r="BP1025" s="48">
        <f t="shared" si="407"/>
        <v>1</v>
      </c>
      <c r="BQ1025" s="48">
        <f ca="1">IF(ISNA($BI1025),1,OFFSET(NoteCommaRef!$K$3,$BI1025,0))</f>
        <v>1</v>
      </c>
      <c r="BR1025" s="48">
        <f ca="1">IF(ISNA($BJ1025),1,OFFSET(NoteCommaRef!$K$3,$BJ1025,0))</f>
        <v>1</v>
      </c>
    </row>
    <row r="1026" spans="3:70" x14ac:dyDescent="0.2">
      <c r="C1026" s="1" t="str">
        <f t="shared" si="422"/>
        <v/>
      </c>
      <c r="D1026" s="1" t="str">
        <f t="shared" si="423"/>
        <v/>
      </c>
      <c r="E1026" s="1" t="str">
        <f t="shared" si="414"/>
        <v/>
      </c>
      <c r="F1026" s="32" t="str">
        <f t="shared" si="415"/>
        <v/>
      </c>
      <c r="G1026" s="1" t="str">
        <f t="shared" si="416"/>
        <v/>
      </c>
      <c r="H1026" s="1" t="str">
        <f t="shared" si="417"/>
        <v/>
      </c>
      <c r="I1026" s="1" t="str">
        <f t="shared" si="418"/>
        <v/>
      </c>
      <c r="J1026" s="1" t="str">
        <f t="shared" si="419"/>
        <v/>
      </c>
      <c r="K1026" s="1" t="str">
        <f t="shared" si="420"/>
        <v/>
      </c>
      <c r="L1026" s="1" t="str">
        <f ca="1">IF(COUNTBLANK($AO1026),IF(COUNTBLANK($D1026),"",OFFSET(ChannelSetup!$E$6,0,$D1026-1)),$AO1026)</f>
        <v/>
      </c>
      <c r="M1026" s="1" t="str">
        <f ca="1">IF(COUNTBLANK($AP1026),IF(COUNTBLANK($D1026),"",OFFSET(ChannelSetup!$E$7,0,$D1026-1)),$AP1026)</f>
        <v/>
      </c>
      <c r="N1026" s="1" t="str">
        <f ca="1">IF(COUNTBLANK($D1026),"",IF(COUNTBLANK($AI1026),OFFSET(ChannelSetup!$E$4,0,$D1026-1),$AI1026))</f>
        <v/>
      </c>
      <c r="O1026" s="1" t="str">
        <f t="shared" si="421"/>
        <v/>
      </c>
      <c r="Q1026" s="32">
        <f t="shared" si="380"/>
        <v>6</v>
      </c>
      <c r="R1026" s="32">
        <f t="shared" si="381"/>
        <v>4</v>
      </c>
      <c r="S1026" s="32">
        <f t="shared" si="382"/>
        <v>4</v>
      </c>
      <c r="T1026" s="32">
        <f t="shared" si="383"/>
        <v>2</v>
      </c>
      <c r="U1026" s="32">
        <f t="shared" si="384"/>
        <v>2</v>
      </c>
      <c r="V1026" s="32">
        <f t="shared" si="385"/>
        <v>2</v>
      </c>
      <c r="W1026" s="32">
        <f t="shared" si="386"/>
        <v>2</v>
      </c>
      <c r="X1026" s="32">
        <f t="shared" si="387"/>
        <v>2</v>
      </c>
      <c r="Y1026" s="32">
        <f t="shared" si="388"/>
        <v>2</v>
      </c>
      <c r="Z1026" s="32">
        <f t="shared" si="389"/>
        <v>2</v>
      </c>
      <c r="AA1026" s="32">
        <f t="shared" si="390"/>
        <v>2</v>
      </c>
      <c r="AB1026" s="32">
        <f t="shared" si="391"/>
        <v>2</v>
      </c>
      <c r="AD1026" s="64"/>
      <c r="AE1026" s="51"/>
      <c r="AF1026" s="51"/>
      <c r="AG1026" s="61"/>
      <c r="AH1026" s="62"/>
      <c r="AI1026" s="61"/>
      <c r="AJ1026" s="62"/>
      <c r="AK1026" s="61"/>
      <c r="AL1026" s="62"/>
      <c r="AM1026" s="60"/>
      <c r="AN1026" s="60"/>
      <c r="AO1026" s="60"/>
      <c r="AP1026" s="60"/>
      <c r="AQ1026" s="51"/>
      <c r="AT1026" s="39" t="str">
        <f t="shared" si="395"/>
        <v/>
      </c>
      <c r="AU1026" s="49" t="str">
        <f t="shared" si="401"/>
        <v/>
      </c>
      <c r="AV1026" s="41">
        <f t="shared" ca="1" si="408"/>
        <v>256</v>
      </c>
      <c r="AW1026" s="40">
        <f t="shared" ca="1" si="402"/>
        <v>1</v>
      </c>
      <c r="AX1026" s="41">
        <f t="shared" ca="1" si="396"/>
        <v>0</v>
      </c>
      <c r="AY1026" s="41">
        <f t="shared" ca="1" si="397"/>
        <v>0</v>
      </c>
      <c r="AZ1026" s="42">
        <f t="shared" ca="1" si="398"/>
        <v>1</v>
      </c>
      <c r="BA1026" s="47" t="str">
        <f t="shared" si="399"/>
        <v/>
      </c>
      <c r="BB1026" s="47" t="e">
        <f t="shared" si="400"/>
        <v>#VALUE!</v>
      </c>
      <c r="BC1026" s="47">
        <f t="shared" si="409"/>
        <v>0</v>
      </c>
      <c r="BD1026" s="47">
        <f t="shared" si="410"/>
        <v>0</v>
      </c>
      <c r="BE1026" s="47" t="e">
        <f t="shared" si="411"/>
        <v>#VALUE!</v>
      </c>
      <c r="BF1026" s="47" t="e">
        <f t="shared" si="412"/>
        <v>#VALUE!</v>
      </c>
      <c r="BG1026" s="47" t="e">
        <f t="shared" si="413"/>
        <v>#VALUE!</v>
      </c>
      <c r="BH1026" s="47" t="e">
        <f>MATCH($BA1026,NoteCommaRef!$B$4:$B$10,0)</f>
        <v>#N/A</v>
      </c>
      <c r="BI1026" s="47">
        <f>MATCH($BK1026,NoteCommaRef!$H$4:$H$1000,0)</f>
        <v>11</v>
      </c>
      <c r="BJ1026" s="47">
        <f>MATCH($BL1026,NoteCommaRef!$H$4:$H$1000,0)</f>
        <v>11</v>
      </c>
      <c r="BK1026" s="47">
        <f t="shared" si="403"/>
        <v>1</v>
      </c>
      <c r="BL1026" s="47">
        <f t="shared" si="404"/>
        <v>1</v>
      </c>
      <c r="BM1026" s="48">
        <f ca="1">IF(ISNA($BH1026),1,OFFSET(NoteCommaRef!$E$3,$BH1026,0))</f>
        <v>1</v>
      </c>
      <c r="BN1026" s="48">
        <f t="shared" si="405"/>
        <v>1</v>
      </c>
      <c r="BO1026" s="48">
        <f t="shared" si="406"/>
        <v>1</v>
      </c>
      <c r="BP1026" s="48">
        <f t="shared" si="407"/>
        <v>1</v>
      </c>
      <c r="BQ1026" s="48">
        <f ca="1">IF(ISNA($BI1026),1,OFFSET(NoteCommaRef!$K$3,$BI1026,0))</f>
        <v>1</v>
      </c>
      <c r="BR1026" s="48">
        <f ca="1">IF(ISNA($BJ1026),1,OFFSET(NoteCommaRef!$K$3,$BJ1026,0))</f>
        <v>1</v>
      </c>
    </row>
    <row r="1027" spans="3:70" x14ac:dyDescent="0.2">
      <c r="C1027" s="1" t="str">
        <f t="shared" si="422"/>
        <v/>
      </c>
      <c r="D1027" s="1" t="str">
        <f t="shared" si="423"/>
        <v/>
      </c>
      <c r="E1027" s="1" t="str">
        <f t="shared" si="414"/>
        <v/>
      </c>
      <c r="F1027" s="32" t="str">
        <f t="shared" si="415"/>
        <v/>
      </c>
      <c r="G1027" s="1" t="str">
        <f t="shared" si="416"/>
        <v/>
      </c>
      <c r="H1027" s="1" t="str">
        <f t="shared" si="417"/>
        <v/>
      </c>
      <c r="I1027" s="1" t="str">
        <f t="shared" si="418"/>
        <v/>
      </c>
      <c r="J1027" s="1" t="str">
        <f t="shared" si="419"/>
        <v/>
      </c>
      <c r="K1027" s="1" t="str">
        <f t="shared" si="420"/>
        <v/>
      </c>
      <c r="L1027" s="1" t="str">
        <f ca="1">IF(COUNTBLANK($AO1027),IF(COUNTBLANK($D1027),"",OFFSET(ChannelSetup!$E$6,0,$D1027-1)),$AO1027)</f>
        <v/>
      </c>
      <c r="M1027" s="1" t="str">
        <f ca="1">IF(COUNTBLANK($AP1027),IF(COUNTBLANK($D1027),"",OFFSET(ChannelSetup!$E$7,0,$D1027-1)),$AP1027)</f>
        <v/>
      </c>
      <c r="N1027" s="1" t="str">
        <f ca="1">IF(COUNTBLANK($D1027),"",IF(COUNTBLANK($AI1027),OFFSET(ChannelSetup!$E$4,0,$D1027-1),$AI1027))</f>
        <v/>
      </c>
      <c r="O1027" s="1" t="str">
        <f t="shared" si="421"/>
        <v/>
      </c>
      <c r="Q1027" s="32">
        <f t="shared" ref="Q1027:Q1090" si="424">Q1026+IF($D1027=Q$3,IF(COUNTBLANK($E1027),0,$E1027/$AF$2),0)</f>
        <v>6</v>
      </c>
      <c r="R1027" s="32">
        <f t="shared" ref="R1027:R1090" si="425">R1026+IF($D1027=R$3,IF(COUNTBLANK($E1027),0,$E1027/$AF$2),0)</f>
        <v>4</v>
      </c>
      <c r="S1027" s="32">
        <f t="shared" ref="S1027:S1090" si="426">S1026+IF($D1027=S$3,IF(COUNTBLANK($E1027),0,$E1027/$AF$2),0)</f>
        <v>4</v>
      </c>
      <c r="T1027" s="32">
        <f t="shared" ref="T1027:T1090" si="427">T1026+IF($D1027=T$3,IF(COUNTBLANK($E1027),0,$E1027/$AF$2),0)</f>
        <v>2</v>
      </c>
      <c r="U1027" s="32">
        <f t="shared" ref="U1027:U1090" si="428">U1026+IF($D1027=U$3,IF(COUNTBLANK($E1027),0,$E1027/$AF$2),0)</f>
        <v>2</v>
      </c>
      <c r="V1027" s="32">
        <f t="shared" ref="V1027:V1090" si="429">V1026+IF($D1027=V$3,IF(COUNTBLANK($E1027),0,$E1027/$AF$2),0)</f>
        <v>2</v>
      </c>
      <c r="W1027" s="32">
        <f t="shared" ref="W1027:W1090" si="430">W1026+IF($D1027=W$3,IF(COUNTBLANK($E1027),0,$E1027/$AF$2),0)</f>
        <v>2</v>
      </c>
      <c r="X1027" s="32">
        <f t="shared" ref="X1027:X1090" si="431">X1026+IF($D1027=X$3,IF(COUNTBLANK($E1027),0,$E1027/$AF$2),0)</f>
        <v>2</v>
      </c>
      <c r="Y1027" s="32">
        <f t="shared" ref="Y1027:Y1090" si="432">Y1026+IF($D1027=Y$3,IF(COUNTBLANK($E1027),0,$E1027/$AF$2),0)</f>
        <v>2</v>
      </c>
      <c r="Z1027" s="32">
        <f t="shared" ref="Z1027:Z1090" si="433">Z1026+IF($D1027=Z$3,IF(COUNTBLANK($E1027),0,$E1027/$AF$2),0)</f>
        <v>2</v>
      </c>
      <c r="AA1027" s="32">
        <f t="shared" ref="AA1027:AA1090" si="434">AA1026+IF($D1027=AA$3,IF(COUNTBLANK($E1027),0,$E1027/$AF$2),0)</f>
        <v>2</v>
      </c>
      <c r="AB1027" s="32">
        <f t="shared" ref="AB1027:AB1090" si="435">AB1026+IF($D1027=AB$3,IF(COUNTBLANK($E1027),0,$E1027/$AF$2),0)</f>
        <v>2</v>
      </c>
      <c r="AD1027" s="64"/>
      <c r="AE1027" s="51"/>
      <c r="AF1027" s="51"/>
      <c r="AG1027" s="61"/>
      <c r="AH1027" s="62"/>
      <c r="AI1027" s="61"/>
      <c r="AJ1027" s="62"/>
      <c r="AK1027" s="61"/>
      <c r="AL1027" s="62"/>
      <c r="AM1027" s="60"/>
      <c r="AN1027" s="60"/>
      <c r="AO1027" s="60"/>
      <c r="AP1027" s="60"/>
      <c r="AQ1027" s="51"/>
      <c r="AT1027" s="39" t="str">
        <f t="shared" si="395"/>
        <v/>
      </c>
      <c r="AU1027" s="49" t="str">
        <f t="shared" si="401"/>
        <v/>
      </c>
      <c r="AV1027" s="41">
        <f t="shared" ca="1" si="408"/>
        <v>256</v>
      </c>
      <c r="AW1027" s="40">
        <f t="shared" ca="1" si="402"/>
        <v>1</v>
      </c>
      <c r="AX1027" s="41">
        <f t="shared" ca="1" si="396"/>
        <v>0</v>
      </c>
      <c r="AY1027" s="41">
        <f t="shared" ca="1" si="397"/>
        <v>0</v>
      </c>
      <c r="AZ1027" s="42">
        <f t="shared" ca="1" si="398"/>
        <v>1</v>
      </c>
      <c r="BA1027" s="47" t="str">
        <f t="shared" si="399"/>
        <v/>
      </c>
      <c r="BB1027" s="47" t="e">
        <f t="shared" si="400"/>
        <v>#VALUE!</v>
      </c>
      <c r="BC1027" s="47">
        <f t="shared" si="409"/>
        <v>0</v>
      </c>
      <c r="BD1027" s="47">
        <f t="shared" si="410"/>
        <v>0</v>
      </c>
      <c r="BE1027" s="47" t="e">
        <f t="shared" si="411"/>
        <v>#VALUE!</v>
      </c>
      <c r="BF1027" s="47" t="e">
        <f t="shared" si="412"/>
        <v>#VALUE!</v>
      </c>
      <c r="BG1027" s="47" t="e">
        <f t="shared" si="413"/>
        <v>#VALUE!</v>
      </c>
      <c r="BH1027" s="47" t="e">
        <f>MATCH($BA1027,NoteCommaRef!$B$4:$B$10,0)</f>
        <v>#N/A</v>
      </c>
      <c r="BI1027" s="47">
        <f>MATCH($BK1027,NoteCommaRef!$H$4:$H$1000,0)</f>
        <v>11</v>
      </c>
      <c r="BJ1027" s="47">
        <f>MATCH($BL1027,NoteCommaRef!$H$4:$H$1000,0)</f>
        <v>11</v>
      </c>
      <c r="BK1027" s="47">
        <f t="shared" si="403"/>
        <v>1</v>
      </c>
      <c r="BL1027" s="47">
        <f t="shared" si="404"/>
        <v>1</v>
      </c>
      <c r="BM1027" s="48">
        <f ca="1">IF(ISNA($BH1027),1,OFFSET(NoteCommaRef!$E$3,$BH1027,0))</f>
        <v>1</v>
      </c>
      <c r="BN1027" s="48">
        <f t="shared" si="405"/>
        <v>1</v>
      </c>
      <c r="BO1027" s="48">
        <f t="shared" si="406"/>
        <v>1</v>
      </c>
      <c r="BP1027" s="48">
        <f t="shared" si="407"/>
        <v>1</v>
      </c>
      <c r="BQ1027" s="48">
        <f ca="1">IF(ISNA($BI1027),1,OFFSET(NoteCommaRef!$K$3,$BI1027,0))</f>
        <v>1</v>
      </c>
      <c r="BR1027" s="48">
        <f ca="1">IF(ISNA($BJ1027),1,OFFSET(NoteCommaRef!$K$3,$BJ1027,0))</f>
        <v>1</v>
      </c>
    </row>
    <row r="1028" spans="3:70" x14ac:dyDescent="0.2">
      <c r="C1028" s="1" t="str">
        <f t="shared" si="422"/>
        <v/>
      </c>
      <c r="D1028" s="1" t="str">
        <f t="shared" si="423"/>
        <v/>
      </c>
      <c r="E1028" s="1" t="str">
        <f t="shared" si="414"/>
        <v/>
      </c>
      <c r="F1028" s="32" t="str">
        <f t="shared" si="415"/>
        <v/>
      </c>
      <c r="G1028" s="1" t="str">
        <f t="shared" si="416"/>
        <v/>
      </c>
      <c r="H1028" s="1" t="str">
        <f t="shared" si="417"/>
        <v/>
      </c>
      <c r="I1028" s="1" t="str">
        <f t="shared" si="418"/>
        <v/>
      </c>
      <c r="J1028" s="1" t="str">
        <f t="shared" si="419"/>
        <v/>
      </c>
      <c r="K1028" s="1" t="str">
        <f t="shared" si="420"/>
        <v/>
      </c>
      <c r="L1028" s="1" t="str">
        <f ca="1">IF(COUNTBLANK($AO1028),IF(COUNTBLANK($D1028),"",OFFSET(ChannelSetup!$E$6,0,$D1028-1)),$AO1028)</f>
        <v/>
      </c>
      <c r="M1028" s="1" t="str">
        <f ca="1">IF(COUNTBLANK($AP1028),IF(COUNTBLANK($D1028),"",OFFSET(ChannelSetup!$E$7,0,$D1028-1)),$AP1028)</f>
        <v/>
      </c>
      <c r="N1028" s="1" t="str">
        <f ca="1">IF(COUNTBLANK($D1028),"",IF(COUNTBLANK($AI1028),OFFSET(ChannelSetup!$E$4,0,$D1028-1),$AI1028))</f>
        <v/>
      </c>
      <c r="O1028" s="1" t="str">
        <f t="shared" si="421"/>
        <v/>
      </c>
      <c r="Q1028" s="32">
        <f t="shared" si="424"/>
        <v>6</v>
      </c>
      <c r="R1028" s="32">
        <f t="shared" si="425"/>
        <v>4</v>
      </c>
      <c r="S1028" s="32">
        <f t="shared" si="426"/>
        <v>4</v>
      </c>
      <c r="T1028" s="32">
        <f t="shared" si="427"/>
        <v>2</v>
      </c>
      <c r="U1028" s="32">
        <f t="shared" si="428"/>
        <v>2</v>
      </c>
      <c r="V1028" s="32">
        <f t="shared" si="429"/>
        <v>2</v>
      </c>
      <c r="W1028" s="32">
        <f t="shared" si="430"/>
        <v>2</v>
      </c>
      <c r="X1028" s="32">
        <f t="shared" si="431"/>
        <v>2</v>
      </c>
      <c r="Y1028" s="32">
        <f t="shared" si="432"/>
        <v>2</v>
      </c>
      <c r="Z1028" s="32">
        <f t="shared" si="433"/>
        <v>2</v>
      </c>
      <c r="AA1028" s="32">
        <f t="shared" si="434"/>
        <v>2</v>
      </c>
      <c r="AB1028" s="32">
        <f t="shared" si="435"/>
        <v>2</v>
      </c>
      <c r="AD1028" s="64"/>
      <c r="AE1028" s="51"/>
      <c r="AF1028" s="51"/>
      <c r="AG1028" s="61"/>
      <c r="AH1028" s="62"/>
      <c r="AI1028" s="61"/>
      <c r="AJ1028" s="62"/>
      <c r="AK1028" s="61"/>
      <c r="AL1028" s="62"/>
      <c r="AM1028" s="60"/>
      <c r="AN1028" s="60"/>
      <c r="AO1028" s="60"/>
      <c r="AP1028" s="60"/>
      <c r="AQ1028" s="51"/>
      <c r="AT1028" s="39" t="str">
        <f t="shared" si="395"/>
        <v/>
      </c>
      <c r="AU1028" s="49" t="str">
        <f t="shared" si="401"/>
        <v/>
      </c>
      <c r="AV1028" s="41">
        <f t="shared" ca="1" si="408"/>
        <v>256</v>
      </c>
      <c r="AW1028" s="40">
        <f t="shared" ca="1" si="402"/>
        <v>1</v>
      </c>
      <c r="AX1028" s="41">
        <f t="shared" ca="1" si="396"/>
        <v>0</v>
      </c>
      <c r="AY1028" s="41">
        <f t="shared" ca="1" si="397"/>
        <v>0</v>
      </c>
      <c r="AZ1028" s="42">
        <f t="shared" ca="1" si="398"/>
        <v>1</v>
      </c>
      <c r="BA1028" s="47" t="str">
        <f t="shared" si="399"/>
        <v/>
      </c>
      <c r="BB1028" s="47" t="e">
        <f t="shared" si="400"/>
        <v>#VALUE!</v>
      </c>
      <c r="BC1028" s="47">
        <f t="shared" si="409"/>
        <v>0</v>
      </c>
      <c r="BD1028" s="47">
        <f t="shared" si="410"/>
        <v>0</v>
      </c>
      <c r="BE1028" s="47" t="e">
        <f t="shared" si="411"/>
        <v>#VALUE!</v>
      </c>
      <c r="BF1028" s="47" t="e">
        <f t="shared" si="412"/>
        <v>#VALUE!</v>
      </c>
      <c r="BG1028" s="47" t="e">
        <f t="shared" si="413"/>
        <v>#VALUE!</v>
      </c>
      <c r="BH1028" s="47" t="e">
        <f>MATCH($BA1028,NoteCommaRef!$B$4:$B$10,0)</f>
        <v>#N/A</v>
      </c>
      <c r="BI1028" s="47">
        <f>MATCH($BK1028,NoteCommaRef!$H$4:$H$1000,0)</f>
        <v>11</v>
      </c>
      <c r="BJ1028" s="47">
        <f>MATCH($BL1028,NoteCommaRef!$H$4:$H$1000,0)</f>
        <v>11</v>
      </c>
      <c r="BK1028" s="47">
        <f t="shared" si="403"/>
        <v>1</v>
      </c>
      <c r="BL1028" s="47">
        <f t="shared" si="404"/>
        <v>1</v>
      </c>
      <c r="BM1028" s="48">
        <f ca="1">IF(ISNA($BH1028),1,OFFSET(NoteCommaRef!$E$3,$BH1028,0))</f>
        <v>1</v>
      </c>
      <c r="BN1028" s="48">
        <f t="shared" si="405"/>
        <v>1</v>
      </c>
      <c r="BO1028" s="48">
        <f t="shared" si="406"/>
        <v>1</v>
      </c>
      <c r="BP1028" s="48">
        <f t="shared" si="407"/>
        <v>1</v>
      </c>
      <c r="BQ1028" s="48">
        <f ca="1">IF(ISNA($BI1028),1,OFFSET(NoteCommaRef!$K$3,$BI1028,0))</f>
        <v>1</v>
      </c>
      <c r="BR1028" s="48">
        <f ca="1">IF(ISNA($BJ1028),1,OFFSET(NoteCommaRef!$K$3,$BJ1028,0))</f>
        <v>1</v>
      </c>
    </row>
    <row r="1029" spans="3:70" x14ac:dyDescent="0.2">
      <c r="C1029" s="1" t="str">
        <f t="shared" si="422"/>
        <v/>
      </c>
      <c r="D1029" s="1" t="str">
        <f t="shared" si="423"/>
        <v/>
      </c>
      <c r="E1029" s="1" t="str">
        <f t="shared" si="414"/>
        <v/>
      </c>
      <c r="F1029" s="32" t="str">
        <f t="shared" si="415"/>
        <v/>
      </c>
      <c r="G1029" s="1" t="str">
        <f t="shared" si="416"/>
        <v/>
      </c>
      <c r="H1029" s="1" t="str">
        <f t="shared" si="417"/>
        <v/>
      </c>
      <c r="I1029" s="1" t="str">
        <f t="shared" si="418"/>
        <v/>
      </c>
      <c r="J1029" s="1" t="str">
        <f t="shared" si="419"/>
        <v/>
      </c>
      <c r="K1029" s="1" t="str">
        <f t="shared" si="420"/>
        <v/>
      </c>
      <c r="L1029" s="1" t="str">
        <f ca="1">IF(COUNTBLANK($AO1029),IF(COUNTBLANK($D1029),"",OFFSET(ChannelSetup!$E$6,0,$D1029-1)),$AO1029)</f>
        <v/>
      </c>
      <c r="M1029" s="1" t="str">
        <f ca="1">IF(COUNTBLANK($AP1029),IF(COUNTBLANK($D1029),"",OFFSET(ChannelSetup!$E$7,0,$D1029-1)),$AP1029)</f>
        <v/>
      </c>
      <c r="N1029" s="1" t="str">
        <f ca="1">IF(COUNTBLANK($D1029),"",IF(COUNTBLANK($AI1029),OFFSET(ChannelSetup!$E$4,0,$D1029-1),$AI1029))</f>
        <v/>
      </c>
      <c r="O1029" s="1" t="str">
        <f t="shared" si="421"/>
        <v/>
      </c>
      <c r="Q1029" s="32">
        <f t="shared" si="424"/>
        <v>6</v>
      </c>
      <c r="R1029" s="32">
        <f t="shared" si="425"/>
        <v>4</v>
      </c>
      <c r="S1029" s="32">
        <f t="shared" si="426"/>
        <v>4</v>
      </c>
      <c r="T1029" s="32">
        <f t="shared" si="427"/>
        <v>2</v>
      </c>
      <c r="U1029" s="32">
        <f t="shared" si="428"/>
        <v>2</v>
      </c>
      <c r="V1029" s="32">
        <f t="shared" si="429"/>
        <v>2</v>
      </c>
      <c r="W1029" s="32">
        <f t="shared" si="430"/>
        <v>2</v>
      </c>
      <c r="X1029" s="32">
        <f t="shared" si="431"/>
        <v>2</v>
      </c>
      <c r="Y1029" s="32">
        <f t="shared" si="432"/>
        <v>2</v>
      </c>
      <c r="Z1029" s="32">
        <f t="shared" si="433"/>
        <v>2</v>
      </c>
      <c r="AA1029" s="32">
        <f t="shared" si="434"/>
        <v>2</v>
      </c>
      <c r="AB1029" s="32">
        <f t="shared" si="435"/>
        <v>2</v>
      </c>
      <c r="AD1029" s="64"/>
      <c r="AE1029" s="51"/>
      <c r="AF1029" s="51"/>
      <c r="AG1029" s="61"/>
      <c r="AH1029" s="62"/>
      <c r="AI1029" s="61"/>
      <c r="AJ1029" s="62"/>
      <c r="AK1029" s="61"/>
      <c r="AL1029" s="62"/>
      <c r="AM1029" s="60"/>
      <c r="AN1029" s="60"/>
      <c r="AO1029" s="60"/>
      <c r="AP1029" s="60"/>
      <c r="AQ1029" s="51"/>
      <c r="AR1029" s="88">
        <f t="shared" ref="AR1029" si="436">R1028</f>
        <v>4</v>
      </c>
      <c r="AT1029" s="39" t="str">
        <f t="shared" si="395"/>
        <v/>
      </c>
      <c r="AU1029" s="49" t="str">
        <f t="shared" si="401"/>
        <v/>
      </c>
      <c r="AV1029" s="41">
        <f t="shared" ca="1" si="408"/>
        <v>256</v>
      </c>
      <c r="AW1029" s="40">
        <f t="shared" ca="1" si="402"/>
        <v>1</v>
      </c>
      <c r="AX1029" s="41">
        <f t="shared" ca="1" si="396"/>
        <v>0</v>
      </c>
      <c r="AY1029" s="41">
        <f t="shared" ca="1" si="397"/>
        <v>0</v>
      </c>
      <c r="AZ1029" s="42">
        <f t="shared" ca="1" si="398"/>
        <v>1</v>
      </c>
      <c r="BA1029" s="47" t="str">
        <f t="shared" si="399"/>
        <v/>
      </c>
      <c r="BB1029" s="47" t="e">
        <f t="shared" si="400"/>
        <v>#VALUE!</v>
      </c>
      <c r="BC1029" s="47">
        <f t="shared" si="409"/>
        <v>0</v>
      </c>
      <c r="BD1029" s="47">
        <f t="shared" si="410"/>
        <v>0</v>
      </c>
      <c r="BE1029" s="47" t="e">
        <f t="shared" si="411"/>
        <v>#VALUE!</v>
      </c>
      <c r="BF1029" s="47" t="e">
        <f t="shared" si="412"/>
        <v>#VALUE!</v>
      </c>
      <c r="BG1029" s="47" t="e">
        <f t="shared" si="413"/>
        <v>#VALUE!</v>
      </c>
      <c r="BH1029" s="47" t="e">
        <f>MATCH($BA1029,NoteCommaRef!$B$4:$B$10,0)</f>
        <v>#N/A</v>
      </c>
      <c r="BI1029" s="47">
        <f>MATCH($BK1029,NoteCommaRef!$H$4:$H$1000,0)</f>
        <v>11</v>
      </c>
      <c r="BJ1029" s="47">
        <f>MATCH($BL1029,NoteCommaRef!$H$4:$H$1000,0)</f>
        <v>11</v>
      </c>
      <c r="BK1029" s="47">
        <f t="shared" si="403"/>
        <v>1</v>
      </c>
      <c r="BL1029" s="47">
        <f t="shared" si="404"/>
        <v>1</v>
      </c>
      <c r="BM1029" s="48">
        <f ca="1">IF(ISNA($BH1029),1,OFFSET(NoteCommaRef!$E$3,$BH1029,0))</f>
        <v>1</v>
      </c>
      <c r="BN1029" s="48">
        <f t="shared" si="405"/>
        <v>1</v>
      </c>
      <c r="BO1029" s="48">
        <f t="shared" si="406"/>
        <v>1</v>
      </c>
      <c r="BP1029" s="48">
        <f t="shared" si="407"/>
        <v>1</v>
      </c>
      <c r="BQ1029" s="48">
        <f ca="1">IF(ISNA($BI1029),1,OFFSET(NoteCommaRef!$K$3,$BI1029,0))</f>
        <v>1</v>
      </c>
      <c r="BR1029" s="48">
        <f ca="1">IF(ISNA($BJ1029),1,OFFSET(NoteCommaRef!$K$3,$BJ1029,0))</f>
        <v>1</v>
      </c>
    </row>
    <row r="1030" spans="3:70" x14ac:dyDescent="0.2">
      <c r="C1030" s="1" t="str">
        <f t="shared" si="422"/>
        <v/>
      </c>
      <c r="D1030" s="1" t="str">
        <f t="shared" si="423"/>
        <v/>
      </c>
      <c r="E1030" s="1" t="str">
        <f t="shared" si="414"/>
        <v/>
      </c>
      <c r="F1030" s="32" t="str">
        <f t="shared" si="415"/>
        <v/>
      </c>
      <c r="G1030" s="1" t="str">
        <f t="shared" si="416"/>
        <v/>
      </c>
      <c r="H1030" s="1" t="str">
        <f t="shared" si="417"/>
        <v/>
      </c>
      <c r="I1030" s="1" t="str">
        <f t="shared" si="418"/>
        <v/>
      </c>
      <c r="J1030" s="1" t="str">
        <f t="shared" si="419"/>
        <v/>
      </c>
      <c r="K1030" s="1" t="str">
        <f t="shared" si="420"/>
        <v/>
      </c>
      <c r="L1030" s="1" t="str">
        <f ca="1">IF(COUNTBLANK($AO1030),IF(COUNTBLANK($D1030),"",OFFSET(ChannelSetup!$E$6,0,$D1030-1)),$AO1030)</f>
        <v/>
      </c>
      <c r="M1030" s="1" t="str">
        <f ca="1">IF(COUNTBLANK($AP1030),IF(COUNTBLANK($D1030),"",OFFSET(ChannelSetup!$E$7,0,$D1030-1)),$AP1030)</f>
        <v/>
      </c>
      <c r="N1030" s="1" t="str">
        <f ca="1">IF(COUNTBLANK($D1030),"",IF(COUNTBLANK($AI1030),OFFSET(ChannelSetup!$E$4,0,$D1030-1),$AI1030))</f>
        <v/>
      </c>
      <c r="O1030" s="1" t="str">
        <f t="shared" si="421"/>
        <v/>
      </c>
      <c r="Q1030" s="32">
        <f t="shared" si="424"/>
        <v>6</v>
      </c>
      <c r="R1030" s="32">
        <f t="shared" si="425"/>
        <v>4</v>
      </c>
      <c r="S1030" s="32">
        <f t="shared" si="426"/>
        <v>4</v>
      </c>
      <c r="T1030" s="32">
        <f t="shared" si="427"/>
        <v>2</v>
      </c>
      <c r="U1030" s="32">
        <f t="shared" si="428"/>
        <v>2</v>
      </c>
      <c r="V1030" s="32">
        <f t="shared" si="429"/>
        <v>2</v>
      </c>
      <c r="W1030" s="32">
        <f t="shared" si="430"/>
        <v>2</v>
      </c>
      <c r="X1030" s="32">
        <f t="shared" si="431"/>
        <v>2</v>
      </c>
      <c r="Y1030" s="32">
        <f t="shared" si="432"/>
        <v>2</v>
      </c>
      <c r="Z1030" s="32">
        <f t="shared" si="433"/>
        <v>2</v>
      </c>
      <c r="AA1030" s="32">
        <f t="shared" si="434"/>
        <v>2</v>
      </c>
      <c r="AB1030" s="32">
        <f t="shared" si="435"/>
        <v>2</v>
      </c>
      <c r="AD1030" s="64"/>
      <c r="AE1030" s="51"/>
      <c r="AF1030" s="51"/>
      <c r="AG1030" s="61"/>
      <c r="AH1030" s="62"/>
      <c r="AI1030" s="61"/>
      <c r="AJ1030" s="62"/>
      <c r="AK1030" s="61"/>
      <c r="AL1030" s="62"/>
      <c r="AM1030" s="60"/>
      <c r="AN1030" s="60"/>
      <c r="AO1030" s="60"/>
      <c r="AP1030" s="60"/>
      <c r="AQ1030" s="51"/>
      <c r="AR1030" s="88">
        <f t="shared" ref="AR1030" si="437">S1028</f>
        <v>4</v>
      </c>
      <c r="AT1030" s="39" t="str">
        <f t="shared" si="395"/>
        <v/>
      </c>
      <c r="AU1030" s="49" t="str">
        <f t="shared" si="401"/>
        <v/>
      </c>
      <c r="AV1030" s="41">
        <f t="shared" ca="1" si="408"/>
        <v>256</v>
      </c>
      <c r="AW1030" s="40">
        <f t="shared" ca="1" si="402"/>
        <v>1</v>
      </c>
      <c r="AX1030" s="41">
        <f t="shared" ca="1" si="396"/>
        <v>0</v>
      </c>
      <c r="AY1030" s="41">
        <f t="shared" ca="1" si="397"/>
        <v>0</v>
      </c>
      <c r="AZ1030" s="42">
        <f t="shared" ca="1" si="398"/>
        <v>1</v>
      </c>
      <c r="BA1030" s="47" t="str">
        <f t="shared" si="399"/>
        <v/>
      </c>
      <c r="BB1030" s="47" t="e">
        <f t="shared" si="400"/>
        <v>#VALUE!</v>
      </c>
      <c r="BC1030" s="47">
        <f t="shared" si="409"/>
        <v>0</v>
      </c>
      <c r="BD1030" s="47">
        <f t="shared" si="410"/>
        <v>0</v>
      </c>
      <c r="BE1030" s="47" t="e">
        <f t="shared" si="411"/>
        <v>#VALUE!</v>
      </c>
      <c r="BF1030" s="47" t="e">
        <f t="shared" si="412"/>
        <v>#VALUE!</v>
      </c>
      <c r="BG1030" s="47" t="e">
        <f t="shared" si="413"/>
        <v>#VALUE!</v>
      </c>
      <c r="BH1030" s="47" t="e">
        <f>MATCH($BA1030,NoteCommaRef!$B$4:$B$10,0)</f>
        <v>#N/A</v>
      </c>
      <c r="BI1030" s="47">
        <f>MATCH($BK1030,NoteCommaRef!$H$4:$H$1000,0)</f>
        <v>11</v>
      </c>
      <c r="BJ1030" s="47">
        <f>MATCH($BL1030,NoteCommaRef!$H$4:$H$1000,0)</f>
        <v>11</v>
      </c>
      <c r="BK1030" s="47">
        <f t="shared" si="403"/>
        <v>1</v>
      </c>
      <c r="BL1030" s="47">
        <f t="shared" si="404"/>
        <v>1</v>
      </c>
      <c r="BM1030" s="48">
        <f ca="1">IF(ISNA($BH1030),1,OFFSET(NoteCommaRef!$E$3,$BH1030,0))</f>
        <v>1</v>
      </c>
      <c r="BN1030" s="48">
        <f t="shared" si="405"/>
        <v>1</v>
      </c>
      <c r="BO1030" s="48">
        <f t="shared" si="406"/>
        <v>1</v>
      </c>
      <c r="BP1030" s="48">
        <f t="shared" si="407"/>
        <v>1</v>
      </c>
      <c r="BQ1030" s="48">
        <f ca="1">IF(ISNA($BI1030),1,OFFSET(NoteCommaRef!$K$3,$BI1030,0))</f>
        <v>1</v>
      </c>
      <c r="BR1030" s="48">
        <f ca="1">IF(ISNA($BJ1030),1,OFFSET(NoteCommaRef!$K$3,$BJ1030,0))</f>
        <v>1</v>
      </c>
    </row>
    <row r="1031" spans="3:70" x14ac:dyDescent="0.2">
      <c r="C1031" s="1" t="str">
        <f t="shared" si="422"/>
        <v/>
      </c>
      <c r="D1031" s="1" t="str">
        <f t="shared" si="423"/>
        <v/>
      </c>
      <c r="E1031" s="1" t="str">
        <f t="shared" si="414"/>
        <v/>
      </c>
      <c r="F1031" s="32" t="str">
        <f t="shared" si="415"/>
        <v/>
      </c>
      <c r="G1031" s="1" t="str">
        <f t="shared" si="416"/>
        <v/>
      </c>
      <c r="H1031" s="1" t="str">
        <f t="shared" si="417"/>
        <v/>
      </c>
      <c r="I1031" s="1" t="str">
        <f t="shared" si="418"/>
        <v/>
      </c>
      <c r="J1031" s="1" t="str">
        <f t="shared" si="419"/>
        <v/>
      </c>
      <c r="K1031" s="1" t="str">
        <f t="shared" si="420"/>
        <v/>
      </c>
      <c r="L1031" s="1" t="str">
        <f ca="1">IF(COUNTBLANK($AO1031),IF(COUNTBLANK($D1031),"",OFFSET(ChannelSetup!$E$6,0,$D1031-1)),$AO1031)</f>
        <v/>
      </c>
      <c r="M1031" s="1" t="str">
        <f ca="1">IF(COUNTBLANK($AP1031),IF(COUNTBLANK($D1031),"",OFFSET(ChannelSetup!$E$7,0,$D1031-1)),$AP1031)</f>
        <v/>
      </c>
      <c r="N1031" s="1" t="str">
        <f ca="1">IF(COUNTBLANK($D1031),"",IF(COUNTBLANK($AI1031),OFFSET(ChannelSetup!$E$4,0,$D1031-1),$AI1031))</f>
        <v/>
      </c>
      <c r="O1031" s="1" t="str">
        <f t="shared" si="421"/>
        <v/>
      </c>
      <c r="Q1031" s="32">
        <f t="shared" si="424"/>
        <v>6</v>
      </c>
      <c r="R1031" s="32">
        <f t="shared" si="425"/>
        <v>4</v>
      </c>
      <c r="S1031" s="32">
        <f t="shared" si="426"/>
        <v>4</v>
      </c>
      <c r="T1031" s="32">
        <f t="shared" si="427"/>
        <v>2</v>
      </c>
      <c r="U1031" s="32">
        <f t="shared" si="428"/>
        <v>2</v>
      </c>
      <c r="V1031" s="32">
        <f t="shared" si="429"/>
        <v>2</v>
      </c>
      <c r="W1031" s="32">
        <f t="shared" si="430"/>
        <v>2</v>
      </c>
      <c r="X1031" s="32">
        <f t="shared" si="431"/>
        <v>2</v>
      </c>
      <c r="Y1031" s="32">
        <f t="shared" si="432"/>
        <v>2</v>
      </c>
      <c r="Z1031" s="32">
        <f t="shared" si="433"/>
        <v>2</v>
      </c>
      <c r="AA1031" s="32">
        <f t="shared" si="434"/>
        <v>2</v>
      </c>
      <c r="AB1031" s="32">
        <f t="shared" si="435"/>
        <v>2</v>
      </c>
      <c r="AD1031" s="64"/>
      <c r="AE1031" s="51"/>
      <c r="AF1031" s="51"/>
      <c r="AG1031" s="61"/>
      <c r="AH1031" s="62"/>
      <c r="AI1031" s="61"/>
      <c r="AJ1031" s="62"/>
      <c r="AK1031" s="61"/>
      <c r="AL1031" s="62"/>
      <c r="AM1031" s="60"/>
      <c r="AN1031" s="60"/>
      <c r="AO1031" s="60"/>
      <c r="AP1031" s="60"/>
      <c r="AQ1031" s="51"/>
      <c r="AT1031" s="39" t="str">
        <f t="shared" si="395"/>
        <v/>
      </c>
      <c r="AU1031" s="49" t="str">
        <f t="shared" si="401"/>
        <v/>
      </c>
      <c r="AV1031" s="41">
        <f t="shared" ca="1" si="408"/>
        <v>256</v>
      </c>
      <c r="AW1031" s="40">
        <f t="shared" ca="1" si="402"/>
        <v>1</v>
      </c>
      <c r="AX1031" s="41">
        <f t="shared" ca="1" si="396"/>
        <v>0</v>
      </c>
      <c r="AY1031" s="41">
        <f t="shared" ca="1" si="397"/>
        <v>0</v>
      </c>
      <c r="AZ1031" s="42">
        <f t="shared" ca="1" si="398"/>
        <v>1</v>
      </c>
      <c r="BA1031" s="47" t="str">
        <f t="shared" si="399"/>
        <v/>
      </c>
      <c r="BB1031" s="47" t="e">
        <f t="shared" si="400"/>
        <v>#VALUE!</v>
      </c>
      <c r="BC1031" s="47">
        <f t="shared" si="409"/>
        <v>0</v>
      </c>
      <c r="BD1031" s="47">
        <f t="shared" si="410"/>
        <v>0</v>
      </c>
      <c r="BE1031" s="47" t="e">
        <f t="shared" si="411"/>
        <v>#VALUE!</v>
      </c>
      <c r="BF1031" s="47" t="e">
        <f t="shared" si="412"/>
        <v>#VALUE!</v>
      </c>
      <c r="BG1031" s="47" t="e">
        <f t="shared" si="413"/>
        <v>#VALUE!</v>
      </c>
      <c r="BH1031" s="47" t="e">
        <f>MATCH($BA1031,NoteCommaRef!$B$4:$B$10,0)</f>
        <v>#N/A</v>
      </c>
      <c r="BI1031" s="47">
        <f>MATCH($BK1031,NoteCommaRef!$H$4:$H$1000,0)</f>
        <v>11</v>
      </c>
      <c r="BJ1031" s="47">
        <f>MATCH($BL1031,NoteCommaRef!$H$4:$H$1000,0)</f>
        <v>11</v>
      </c>
      <c r="BK1031" s="47">
        <f t="shared" si="403"/>
        <v>1</v>
      </c>
      <c r="BL1031" s="47">
        <f t="shared" si="404"/>
        <v>1</v>
      </c>
      <c r="BM1031" s="48">
        <f ca="1">IF(ISNA($BH1031),1,OFFSET(NoteCommaRef!$E$3,$BH1031,0))</f>
        <v>1</v>
      </c>
      <c r="BN1031" s="48">
        <f t="shared" si="405"/>
        <v>1</v>
      </c>
      <c r="BO1031" s="48">
        <f t="shared" si="406"/>
        <v>1</v>
      </c>
      <c r="BP1031" s="48">
        <f t="shared" si="407"/>
        <v>1</v>
      </c>
      <c r="BQ1031" s="48">
        <f ca="1">IF(ISNA($BI1031),1,OFFSET(NoteCommaRef!$K$3,$BI1031,0))</f>
        <v>1</v>
      </c>
      <c r="BR1031" s="48">
        <f ca="1">IF(ISNA($BJ1031),1,OFFSET(NoteCommaRef!$K$3,$BJ1031,0))</f>
        <v>1</v>
      </c>
    </row>
    <row r="1032" spans="3:70" x14ac:dyDescent="0.2">
      <c r="C1032" s="1" t="str">
        <f t="shared" si="422"/>
        <v/>
      </c>
      <c r="D1032" s="1" t="str">
        <f t="shared" si="423"/>
        <v/>
      </c>
      <c r="E1032" s="1" t="str">
        <f t="shared" si="414"/>
        <v/>
      </c>
      <c r="F1032" s="32" t="str">
        <f t="shared" si="415"/>
        <v/>
      </c>
      <c r="G1032" s="1" t="str">
        <f t="shared" si="416"/>
        <v/>
      </c>
      <c r="H1032" s="1" t="str">
        <f t="shared" si="417"/>
        <v/>
      </c>
      <c r="I1032" s="1" t="str">
        <f t="shared" si="418"/>
        <v/>
      </c>
      <c r="J1032" s="1" t="str">
        <f t="shared" si="419"/>
        <v/>
      </c>
      <c r="K1032" s="1" t="str">
        <f t="shared" si="420"/>
        <v/>
      </c>
      <c r="L1032" s="1" t="str">
        <f ca="1">IF(COUNTBLANK($AO1032),IF(COUNTBLANK($D1032),"",OFFSET(ChannelSetup!$E$6,0,$D1032-1)),$AO1032)</f>
        <v/>
      </c>
      <c r="M1032" s="1" t="str">
        <f ca="1">IF(COUNTBLANK($AP1032),IF(COUNTBLANK($D1032),"",OFFSET(ChannelSetup!$E$7,0,$D1032-1)),$AP1032)</f>
        <v/>
      </c>
      <c r="N1032" s="1" t="str">
        <f ca="1">IF(COUNTBLANK($D1032),"",IF(COUNTBLANK($AI1032),OFFSET(ChannelSetup!$E$4,0,$D1032-1),$AI1032))</f>
        <v/>
      </c>
      <c r="O1032" s="1" t="str">
        <f t="shared" si="421"/>
        <v/>
      </c>
      <c r="Q1032" s="32">
        <f t="shared" si="424"/>
        <v>6</v>
      </c>
      <c r="R1032" s="32">
        <f t="shared" si="425"/>
        <v>4</v>
      </c>
      <c r="S1032" s="32">
        <f t="shared" si="426"/>
        <v>4</v>
      </c>
      <c r="T1032" s="32">
        <f t="shared" si="427"/>
        <v>2</v>
      </c>
      <c r="U1032" s="32">
        <f t="shared" si="428"/>
        <v>2</v>
      </c>
      <c r="V1032" s="32">
        <f t="shared" si="429"/>
        <v>2</v>
      </c>
      <c r="W1032" s="32">
        <f t="shared" si="430"/>
        <v>2</v>
      </c>
      <c r="X1032" s="32">
        <f t="shared" si="431"/>
        <v>2</v>
      </c>
      <c r="Y1032" s="32">
        <f t="shared" si="432"/>
        <v>2</v>
      </c>
      <c r="Z1032" s="32">
        <f t="shared" si="433"/>
        <v>2</v>
      </c>
      <c r="AA1032" s="32">
        <f t="shared" si="434"/>
        <v>2</v>
      </c>
      <c r="AB1032" s="32">
        <f t="shared" si="435"/>
        <v>2</v>
      </c>
      <c r="AD1032" s="64"/>
      <c r="AE1032" s="51"/>
      <c r="AF1032" s="51"/>
      <c r="AG1032" s="61"/>
      <c r="AH1032" s="62"/>
      <c r="AI1032" s="61"/>
      <c r="AJ1032" s="62"/>
      <c r="AK1032" s="61"/>
      <c r="AL1032" s="62"/>
      <c r="AM1032" s="60"/>
      <c r="AN1032" s="60"/>
      <c r="AO1032" s="60"/>
      <c r="AP1032" s="60"/>
      <c r="AQ1032" s="51"/>
      <c r="AR1032" s="95" t="str">
        <f t="shared" ref="AR1032" si="438">IF(COUNTBLANK(AG1032),"",IF(AG1032="x","",60*AV1032/AV$605))</f>
        <v/>
      </c>
      <c r="AT1032" s="39" t="str">
        <f t="shared" si="395"/>
        <v/>
      </c>
      <c r="AU1032" s="49" t="str">
        <f t="shared" si="401"/>
        <v/>
      </c>
      <c r="AV1032" s="41">
        <f t="shared" ca="1" si="408"/>
        <v>256</v>
      </c>
      <c r="AW1032" s="40">
        <f t="shared" ca="1" si="402"/>
        <v>1</v>
      </c>
      <c r="AX1032" s="41">
        <f t="shared" ca="1" si="396"/>
        <v>0</v>
      </c>
      <c r="AY1032" s="41">
        <f t="shared" ca="1" si="397"/>
        <v>0</v>
      </c>
      <c r="AZ1032" s="42">
        <f t="shared" ca="1" si="398"/>
        <v>1</v>
      </c>
      <c r="BA1032" s="47" t="str">
        <f t="shared" si="399"/>
        <v/>
      </c>
      <c r="BB1032" s="47" t="e">
        <f t="shared" si="400"/>
        <v>#VALUE!</v>
      </c>
      <c r="BC1032" s="47">
        <f t="shared" si="409"/>
        <v>0</v>
      </c>
      <c r="BD1032" s="47">
        <f t="shared" si="410"/>
        <v>0</v>
      </c>
      <c r="BE1032" s="47" t="e">
        <f t="shared" si="411"/>
        <v>#VALUE!</v>
      </c>
      <c r="BF1032" s="47" t="e">
        <f t="shared" si="412"/>
        <v>#VALUE!</v>
      </c>
      <c r="BG1032" s="47" t="e">
        <f t="shared" si="413"/>
        <v>#VALUE!</v>
      </c>
      <c r="BH1032" s="47" t="e">
        <f>MATCH($BA1032,NoteCommaRef!$B$4:$B$10,0)</f>
        <v>#N/A</v>
      </c>
      <c r="BI1032" s="47">
        <f>MATCH($BK1032,NoteCommaRef!$H$4:$H$1000,0)</f>
        <v>11</v>
      </c>
      <c r="BJ1032" s="47">
        <f>MATCH($BL1032,NoteCommaRef!$H$4:$H$1000,0)</f>
        <v>11</v>
      </c>
      <c r="BK1032" s="47">
        <f t="shared" si="403"/>
        <v>1</v>
      </c>
      <c r="BL1032" s="47">
        <f t="shared" si="404"/>
        <v>1</v>
      </c>
      <c r="BM1032" s="48">
        <f ca="1">IF(ISNA($BH1032),1,OFFSET(NoteCommaRef!$E$3,$BH1032,0))</f>
        <v>1</v>
      </c>
      <c r="BN1032" s="48">
        <f t="shared" si="405"/>
        <v>1</v>
      </c>
      <c r="BO1032" s="48">
        <f t="shared" si="406"/>
        <v>1</v>
      </c>
      <c r="BP1032" s="48">
        <f t="shared" si="407"/>
        <v>1</v>
      </c>
      <c r="BQ1032" s="48">
        <f ca="1">IF(ISNA($BI1032),1,OFFSET(NoteCommaRef!$K$3,$BI1032,0))</f>
        <v>1</v>
      </c>
      <c r="BR1032" s="48">
        <f ca="1">IF(ISNA($BJ1032),1,OFFSET(NoteCommaRef!$K$3,$BJ1032,0))</f>
        <v>1</v>
      </c>
    </row>
    <row r="1033" spans="3:70" x14ac:dyDescent="0.2">
      <c r="C1033" s="1" t="str">
        <f t="shared" si="422"/>
        <v/>
      </c>
      <c r="D1033" s="1" t="str">
        <f t="shared" si="423"/>
        <v/>
      </c>
      <c r="E1033" s="1" t="str">
        <f t="shared" si="414"/>
        <v/>
      </c>
      <c r="F1033" s="32" t="str">
        <f t="shared" si="415"/>
        <v/>
      </c>
      <c r="G1033" s="1" t="str">
        <f t="shared" si="416"/>
        <v/>
      </c>
      <c r="H1033" s="1" t="str">
        <f t="shared" si="417"/>
        <v/>
      </c>
      <c r="I1033" s="1" t="str">
        <f t="shared" si="418"/>
        <v/>
      </c>
      <c r="J1033" s="1" t="str">
        <f t="shared" si="419"/>
        <v/>
      </c>
      <c r="K1033" s="1" t="str">
        <f t="shared" si="420"/>
        <v/>
      </c>
      <c r="L1033" s="1" t="str">
        <f ca="1">IF(COUNTBLANK($AO1033),IF(COUNTBLANK($D1033),"",OFFSET(ChannelSetup!$E$6,0,$D1033-1)),$AO1033)</f>
        <v/>
      </c>
      <c r="M1033" s="1" t="str">
        <f ca="1">IF(COUNTBLANK($AP1033),IF(COUNTBLANK($D1033),"",OFFSET(ChannelSetup!$E$7,0,$D1033-1)),$AP1033)</f>
        <v/>
      </c>
      <c r="N1033" s="1" t="str">
        <f ca="1">IF(COUNTBLANK($D1033),"",IF(COUNTBLANK($AI1033),OFFSET(ChannelSetup!$E$4,0,$D1033-1),$AI1033))</f>
        <v/>
      </c>
      <c r="O1033" s="1" t="str">
        <f t="shared" si="421"/>
        <v/>
      </c>
      <c r="Q1033" s="32">
        <f t="shared" si="424"/>
        <v>6</v>
      </c>
      <c r="R1033" s="32">
        <f t="shared" si="425"/>
        <v>4</v>
      </c>
      <c r="S1033" s="32">
        <f t="shared" si="426"/>
        <v>4</v>
      </c>
      <c r="T1033" s="32">
        <f t="shared" si="427"/>
        <v>2</v>
      </c>
      <c r="U1033" s="32">
        <f t="shared" si="428"/>
        <v>2</v>
      </c>
      <c r="V1033" s="32">
        <f t="shared" si="429"/>
        <v>2</v>
      </c>
      <c r="W1033" s="32">
        <f t="shared" si="430"/>
        <v>2</v>
      </c>
      <c r="X1033" s="32">
        <f t="shared" si="431"/>
        <v>2</v>
      </c>
      <c r="Y1033" s="32">
        <f t="shared" si="432"/>
        <v>2</v>
      </c>
      <c r="Z1033" s="32">
        <f t="shared" si="433"/>
        <v>2</v>
      </c>
      <c r="AA1033" s="32">
        <f t="shared" si="434"/>
        <v>2</v>
      </c>
      <c r="AB1033" s="32">
        <f t="shared" si="435"/>
        <v>2</v>
      </c>
      <c r="AD1033" s="64"/>
      <c r="AE1033" s="51"/>
      <c r="AF1033" s="51"/>
      <c r="AG1033" s="61"/>
      <c r="AH1033" s="62"/>
      <c r="AI1033" s="61"/>
      <c r="AJ1033" s="62"/>
      <c r="AK1033" s="61"/>
      <c r="AL1033" s="62"/>
      <c r="AM1033" s="60"/>
      <c r="AN1033" s="60"/>
      <c r="AO1033" s="60"/>
      <c r="AP1033" s="60"/>
      <c r="AQ1033" s="51"/>
      <c r="AT1033" s="39" t="str">
        <f t="shared" si="395"/>
        <v/>
      </c>
      <c r="AU1033" s="49" t="str">
        <f t="shared" si="401"/>
        <v/>
      </c>
      <c r="AV1033" s="41">
        <f t="shared" ca="1" si="408"/>
        <v>256</v>
      </c>
      <c r="AW1033" s="40">
        <f t="shared" ca="1" si="402"/>
        <v>1</v>
      </c>
      <c r="AX1033" s="41">
        <f t="shared" ca="1" si="396"/>
        <v>0</v>
      </c>
      <c r="AY1033" s="41">
        <f t="shared" ca="1" si="397"/>
        <v>0</v>
      </c>
      <c r="AZ1033" s="42">
        <f t="shared" ca="1" si="398"/>
        <v>1</v>
      </c>
      <c r="BA1033" s="47" t="str">
        <f t="shared" si="399"/>
        <v/>
      </c>
      <c r="BB1033" s="47" t="e">
        <f t="shared" si="400"/>
        <v>#VALUE!</v>
      </c>
      <c r="BC1033" s="47">
        <f t="shared" si="409"/>
        <v>0</v>
      </c>
      <c r="BD1033" s="47">
        <f t="shared" si="410"/>
        <v>0</v>
      </c>
      <c r="BE1033" s="47" t="e">
        <f t="shared" si="411"/>
        <v>#VALUE!</v>
      </c>
      <c r="BF1033" s="47" t="e">
        <f t="shared" si="412"/>
        <v>#VALUE!</v>
      </c>
      <c r="BG1033" s="47" t="e">
        <f t="shared" si="413"/>
        <v>#VALUE!</v>
      </c>
      <c r="BH1033" s="47" t="e">
        <f>MATCH($BA1033,NoteCommaRef!$B$4:$B$10,0)</f>
        <v>#N/A</v>
      </c>
      <c r="BI1033" s="47">
        <f>MATCH($BK1033,NoteCommaRef!$H$4:$H$1000,0)</f>
        <v>11</v>
      </c>
      <c r="BJ1033" s="47">
        <f>MATCH($BL1033,NoteCommaRef!$H$4:$H$1000,0)</f>
        <v>11</v>
      </c>
      <c r="BK1033" s="47">
        <f t="shared" si="403"/>
        <v>1</v>
      </c>
      <c r="BL1033" s="47">
        <f t="shared" si="404"/>
        <v>1</v>
      </c>
      <c r="BM1033" s="48">
        <f ca="1">IF(ISNA($BH1033),1,OFFSET(NoteCommaRef!$E$3,$BH1033,0))</f>
        <v>1</v>
      </c>
      <c r="BN1033" s="48">
        <f t="shared" si="405"/>
        <v>1</v>
      </c>
      <c r="BO1033" s="48">
        <f t="shared" si="406"/>
        <v>1</v>
      </c>
      <c r="BP1033" s="48">
        <f t="shared" si="407"/>
        <v>1</v>
      </c>
      <c r="BQ1033" s="48">
        <f ca="1">IF(ISNA($BI1033),1,OFFSET(NoteCommaRef!$K$3,$BI1033,0))</f>
        <v>1</v>
      </c>
      <c r="BR1033" s="48">
        <f ca="1">IF(ISNA($BJ1033),1,OFFSET(NoteCommaRef!$K$3,$BJ1033,0))</f>
        <v>1</v>
      </c>
    </row>
    <row r="1034" spans="3:70" x14ac:dyDescent="0.2">
      <c r="C1034" s="1" t="str">
        <f t="shared" si="422"/>
        <v/>
      </c>
      <c r="D1034" s="1" t="str">
        <f t="shared" si="423"/>
        <v/>
      </c>
      <c r="E1034" s="1" t="str">
        <f t="shared" si="414"/>
        <v/>
      </c>
      <c r="F1034" s="32" t="str">
        <f t="shared" si="415"/>
        <v/>
      </c>
      <c r="G1034" s="1" t="str">
        <f t="shared" si="416"/>
        <v/>
      </c>
      <c r="H1034" s="1" t="str">
        <f t="shared" si="417"/>
        <v/>
      </c>
      <c r="I1034" s="1" t="str">
        <f t="shared" si="418"/>
        <v/>
      </c>
      <c r="J1034" s="1" t="str">
        <f t="shared" si="419"/>
        <v/>
      </c>
      <c r="K1034" s="1" t="str">
        <f t="shared" si="420"/>
        <v/>
      </c>
      <c r="L1034" s="1" t="str">
        <f ca="1">IF(COUNTBLANK($AO1034),IF(COUNTBLANK($D1034),"",OFFSET(ChannelSetup!$E$6,0,$D1034-1)),$AO1034)</f>
        <v/>
      </c>
      <c r="M1034" s="1" t="str">
        <f ca="1">IF(COUNTBLANK($AP1034),IF(COUNTBLANK($D1034),"",OFFSET(ChannelSetup!$E$7,0,$D1034-1)),$AP1034)</f>
        <v/>
      </c>
      <c r="N1034" s="1" t="str">
        <f ca="1">IF(COUNTBLANK($D1034),"",IF(COUNTBLANK($AI1034),OFFSET(ChannelSetup!$E$4,0,$D1034-1),$AI1034))</f>
        <v/>
      </c>
      <c r="O1034" s="1" t="str">
        <f t="shared" si="421"/>
        <v/>
      </c>
      <c r="Q1034" s="32">
        <f t="shared" si="424"/>
        <v>6</v>
      </c>
      <c r="R1034" s="32">
        <f t="shared" si="425"/>
        <v>4</v>
      </c>
      <c r="S1034" s="32">
        <f t="shared" si="426"/>
        <v>4</v>
      </c>
      <c r="T1034" s="32">
        <f t="shared" si="427"/>
        <v>2</v>
      </c>
      <c r="U1034" s="32">
        <f t="shared" si="428"/>
        <v>2</v>
      </c>
      <c r="V1034" s="32">
        <f t="shared" si="429"/>
        <v>2</v>
      </c>
      <c r="W1034" s="32">
        <f t="shared" si="430"/>
        <v>2</v>
      </c>
      <c r="X1034" s="32">
        <f t="shared" si="431"/>
        <v>2</v>
      </c>
      <c r="Y1034" s="32">
        <f t="shared" si="432"/>
        <v>2</v>
      </c>
      <c r="Z1034" s="32">
        <f t="shared" si="433"/>
        <v>2</v>
      </c>
      <c r="AA1034" s="32">
        <f t="shared" si="434"/>
        <v>2</v>
      </c>
      <c r="AB1034" s="32">
        <f t="shared" si="435"/>
        <v>2</v>
      </c>
      <c r="AD1034" s="64"/>
      <c r="AE1034" s="51"/>
      <c r="AF1034" s="51"/>
      <c r="AG1034" s="61"/>
      <c r="AH1034" s="62"/>
      <c r="AI1034" s="61"/>
      <c r="AJ1034" s="62"/>
      <c r="AK1034" s="61"/>
      <c r="AL1034" s="62"/>
      <c r="AM1034" s="60"/>
      <c r="AN1034" s="60"/>
      <c r="AO1034" s="60"/>
      <c r="AP1034" s="60"/>
      <c r="AQ1034" s="51"/>
      <c r="AT1034" s="39" t="str">
        <f t="shared" si="395"/>
        <v/>
      </c>
      <c r="AU1034" s="49" t="str">
        <f t="shared" si="401"/>
        <v/>
      </c>
      <c r="AV1034" s="41">
        <f t="shared" ca="1" si="408"/>
        <v>256</v>
      </c>
      <c r="AW1034" s="40">
        <f t="shared" ca="1" si="402"/>
        <v>1</v>
      </c>
      <c r="AX1034" s="41">
        <f t="shared" ca="1" si="396"/>
        <v>0</v>
      </c>
      <c r="AY1034" s="41">
        <f t="shared" ca="1" si="397"/>
        <v>0</v>
      </c>
      <c r="AZ1034" s="42">
        <f t="shared" ca="1" si="398"/>
        <v>1</v>
      </c>
      <c r="BA1034" s="47" t="str">
        <f t="shared" si="399"/>
        <v/>
      </c>
      <c r="BB1034" s="47" t="e">
        <f t="shared" si="400"/>
        <v>#VALUE!</v>
      </c>
      <c r="BC1034" s="47">
        <f t="shared" si="409"/>
        <v>0</v>
      </c>
      <c r="BD1034" s="47">
        <f t="shared" si="410"/>
        <v>0</v>
      </c>
      <c r="BE1034" s="47" t="e">
        <f t="shared" si="411"/>
        <v>#VALUE!</v>
      </c>
      <c r="BF1034" s="47" t="e">
        <f t="shared" si="412"/>
        <v>#VALUE!</v>
      </c>
      <c r="BG1034" s="47" t="e">
        <f t="shared" si="413"/>
        <v>#VALUE!</v>
      </c>
      <c r="BH1034" s="47" t="e">
        <f>MATCH($BA1034,NoteCommaRef!$B$4:$B$10,0)</f>
        <v>#N/A</v>
      </c>
      <c r="BI1034" s="47">
        <f>MATCH($BK1034,NoteCommaRef!$H$4:$H$1000,0)</f>
        <v>11</v>
      </c>
      <c r="BJ1034" s="47">
        <f>MATCH($BL1034,NoteCommaRef!$H$4:$H$1000,0)</f>
        <v>11</v>
      </c>
      <c r="BK1034" s="47">
        <f t="shared" si="403"/>
        <v>1</v>
      </c>
      <c r="BL1034" s="47">
        <f t="shared" si="404"/>
        <v>1</v>
      </c>
      <c r="BM1034" s="48">
        <f ca="1">IF(ISNA($BH1034),1,OFFSET(NoteCommaRef!$E$3,$BH1034,0))</f>
        <v>1</v>
      </c>
      <c r="BN1034" s="48">
        <f t="shared" si="405"/>
        <v>1</v>
      </c>
      <c r="BO1034" s="48">
        <f t="shared" si="406"/>
        <v>1</v>
      </c>
      <c r="BP1034" s="48">
        <f t="shared" si="407"/>
        <v>1</v>
      </c>
      <c r="BQ1034" s="48">
        <f ca="1">IF(ISNA($BI1034),1,OFFSET(NoteCommaRef!$K$3,$BI1034,0))</f>
        <v>1</v>
      </c>
      <c r="BR1034" s="48">
        <f ca="1">IF(ISNA($BJ1034),1,OFFSET(NoteCommaRef!$K$3,$BJ1034,0))</f>
        <v>1</v>
      </c>
    </row>
    <row r="1035" spans="3:70" x14ac:dyDescent="0.2">
      <c r="C1035" s="1" t="str">
        <f t="shared" si="422"/>
        <v/>
      </c>
      <c r="D1035" s="1" t="str">
        <f t="shared" si="423"/>
        <v/>
      </c>
      <c r="E1035" s="1" t="str">
        <f t="shared" si="414"/>
        <v/>
      </c>
      <c r="F1035" s="32" t="str">
        <f t="shared" si="415"/>
        <v/>
      </c>
      <c r="G1035" s="1" t="str">
        <f t="shared" si="416"/>
        <v/>
      </c>
      <c r="H1035" s="1" t="str">
        <f t="shared" si="417"/>
        <v/>
      </c>
      <c r="I1035" s="1" t="str">
        <f t="shared" si="418"/>
        <v/>
      </c>
      <c r="J1035" s="1" t="str">
        <f t="shared" si="419"/>
        <v/>
      </c>
      <c r="K1035" s="1" t="str">
        <f t="shared" si="420"/>
        <v/>
      </c>
      <c r="L1035" s="1" t="str">
        <f ca="1">IF(COUNTBLANK($AO1035),IF(COUNTBLANK($D1035),"",OFFSET(ChannelSetup!$E$6,0,$D1035-1)),$AO1035)</f>
        <v/>
      </c>
      <c r="M1035" s="1" t="str">
        <f ca="1">IF(COUNTBLANK($AP1035),IF(COUNTBLANK($D1035),"",OFFSET(ChannelSetup!$E$7,0,$D1035-1)),$AP1035)</f>
        <v/>
      </c>
      <c r="N1035" s="1" t="str">
        <f ca="1">IF(COUNTBLANK($D1035),"",IF(COUNTBLANK($AI1035),OFFSET(ChannelSetup!$E$4,0,$D1035-1),$AI1035))</f>
        <v/>
      </c>
      <c r="O1035" s="1" t="str">
        <f t="shared" si="421"/>
        <v/>
      </c>
      <c r="Q1035" s="32">
        <f t="shared" si="424"/>
        <v>6</v>
      </c>
      <c r="R1035" s="32">
        <f t="shared" si="425"/>
        <v>4</v>
      </c>
      <c r="S1035" s="32">
        <f t="shared" si="426"/>
        <v>4</v>
      </c>
      <c r="T1035" s="32">
        <f t="shared" si="427"/>
        <v>2</v>
      </c>
      <c r="U1035" s="32">
        <f t="shared" si="428"/>
        <v>2</v>
      </c>
      <c r="V1035" s="32">
        <f t="shared" si="429"/>
        <v>2</v>
      </c>
      <c r="W1035" s="32">
        <f t="shared" si="430"/>
        <v>2</v>
      </c>
      <c r="X1035" s="32">
        <f t="shared" si="431"/>
        <v>2</v>
      </c>
      <c r="Y1035" s="32">
        <f t="shared" si="432"/>
        <v>2</v>
      </c>
      <c r="Z1035" s="32">
        <f t="shared" si="433"/>
        <v>2</v>
      </c>
      <c r="AA1035" s="32">
        <f t="shared" si="434"/>
        <v>2</v>
      </c>
      <c r="AB1035" s="32">
        <f t="shared" si="435"/>
        <v>2</v>
      </c>
      <c r="AD1035" s="64"/>
      <c r="AE1035" s="51"/>
      <c r="AF1035" s="51"/>
      <c r="AG1035" s="61"/>
      <c r="AH1035" s="62"/>
      <c r="AI1035" s="61"/>
      <c r="AJ1035" s="62"/>
      <c r="AK1035" s="61"/>
      <c r="AL1035" s="62"/>
      <c r="AM1035" s="60"/>
      <c r="AN1035" s="60"/>
      <c r="AO1035" s="60"/>
      <c r="AP1035" s="60"/>
      <c r="AQ1035" s="51"/>
      <c r="AT1035" s="39" t="str">
        <f t="shared" si="395"/>
        <v/>
      </c>
      <c r="AU1035" s="49" t="str">
        <f t="shared" si="401"/>
        <v/>
      </c>
      <c r="AV1035" s="41">
        <f t="shared" ca="1" si="408"/>
        <v>256</v>
      </c>
      <c r="AW1035" s="40">
        <f t="shared" ca="1" si="402"/>
        <v>1</v>
      </c>
      <c r="AX1035" s="41">
        <f t="shared" ca="1" si="396"/>
        <v>0</v>
      </c>
      <c r="AY1035" s="41">
        <f t="shared" ca="1" si="397"/>
        <v>0</v>
      </c>
      <c r="AZ1035" s="42">
        <f t="shared" ca="1" si="398"/>
        <v>1</v>
      </c>
      <c r="BA1035" s="47" t="str">
        <f t="shared" si="399"/>
        <v/>
      </c>
      <c r="BB1035" s="47" t="e">
        <f t="shared" si="400"/>
        <v>#VALUE!</v>
      </c>
      <c r="BC1035" s="47">
        <f t="shared" si="409"/>
        <v>0</v>
      </c>
      <c r="BD1035" s="47">
        <f t="shared" si="410"/>
        <v>0</v>
      </c>
      <c r="BE1035" s="47" t="e">
        <f t="shared" si="411"/>
        <v>#VALUE!</v>
      </c>
      <c r="BF1035" s="47" t="e">
        <f t="shared" si="412"/>
        <v>#VALUE!</v>
      </c>
      <c r="BG1035" s="47" t="e">
        <f t="shared" si="413"/>
        <v>#VALUE!</v>
      </c>
      <c r="BH1035" s="47" t="e">
        <f>MATCH($BA1035,NoteCommaRef!$B$4:$B$10,0)</f>
        <v>#N/A</v>
      </c>
      <c r="BI1035" s="47">
        <f>MATCH($BK1035,NoteCommaRef!$H$4:$H$1000,0)</f>
        <v>11</v>
      </c>
      <c r="BJ1035" s="47">
        <f>MATCH($BL1035,NoteCommaRef!$H$4:$H$1000,0)</f>
        <v>11</v>
      </c>
      <c r="BK1035" s="47">
        <f t="shared" si="403"/>
        <v>1</v>
      </c>
      <c r="BL1035" s="47">
        <f t="shared" si="404"/>
        <v>1</v>
      </c>
      <c r="BM1035" s="48">
        <f ca="1">IF(ISNA($BH1035),1,OFFSET(NoteCommaRef!$E$3,$BH1035,0))</f>
        <v>1</v>
      </c>
      <c r="BN1035" s="48">
        <f t="shared" si="405"/>
        <v>1</v>
      </c>
      <c r="BO1035" s="48">
        <f t="shared" si="406"/>
        <v>1</v>
      </c>
      <c r="BP1035" s="48">
        <f t="shared" si="407"/>
        <v>1</v>
      </c>
      <c r="BQ1035" s="48">
        <f ca="1">IF(ISNA($BI1035),1,OFFSET(NoteCommaRef!$K$3,$BI1035,0))</f>
        <v>1</v>
      </c>
      <c r="BR1035" s="48">
        <f ca="1">IF(ISNA($BJ1035),1,OFFSET(NoteCommaRef!$K$3,$BJ1035,0))</f>
        <v>1</v>
      </c>
    </row>
    <row r="1036" spans="3:70" x14ac:dyDescent="0.2">
      <c r="C1036" s="1" t="str">
        <f t="shared" si="422"/>
        <v/>
      </c>
      <c r="D1036" s="1" t="str">
        <f t="shared" si="423"/>
        <v/>
      </c>
      <c r="E1036" s="1" t="str">
        <f t="shared" si="414"/>
        <v/>
      </c>
      <c r="F1036" s="32" t="str">
        <f t="shared" si="415"/>
        <v/>
      </c>
      <c r="G1036" s="1" t="str">
        <f t="shared" si="416"/>
        <v/>
      </c>
      <c r="H1036" s="1" t="str">
        <f t="shared" si="417"/>
        <v/>
      </c>
      <c r="I1036" s="1" t="str">
        <f t="shared" si="418"/>
        <v/>
      </c>
      <c r="J1036" s="1" t="str">
        <f t="shared" si="419"/>
        <v/>
      </c>
      <c r="K1036" s="1" t="str">
        <f t="shared" si="420"/>
        <v/>
      </c>
      <c r="L1036" s="1" t="str">
        <f ca="1">IF(COUNTBLANK($AO1036),IF(COUNTBLANK($D1036),"",OFFSET(ChannelSetup!$E$6,0,$D1036-1)),$AO1036)</f>
        <v/>
      </c>
      <c r="M1036" s="1" t="str">
        <f ca="1">IF(COUNTBLANK($AP1036),IF(COUNTBLANK($D1036),"",OFFSET(ChannelSetup!$E$7,0,$D1036-1)),$AP1036)</f>
        <v/>
      </c>
      <c r="N1036" s="1" t="str">
        <f ca="1">IF(COUNTBLANK($D1036),"",IF(COUNTBLANK($AI1036),OFFSET(ChannelSetup!$E$4,0,$D1036-1),$AI1036))</f>
        <v/>
      </c>
      <c r="O1036" s="1" t="str">
        <f t="shared" si="421"/>
        <v/>
      </c>
      <c r="Q1036" s="32">
        <f t="shared" si="424"/>
        <v>6</v>
      </c>
      <c r="R1036" s="32">
        <f t="shared" si="425"/>
        <v>4</v>
      </c>
      <c r="S1036" s="32">
        <f t="shared" si="426"/>
        <v>4</v>
      </c>
      <c r="T1036" s="32">
        <f t="shared" si="427"/>
        <v>2</v>
      </c>
      <c r="U1036" s="32">
        <f t="shared" si="428"/>
        <v>2</v>
      </c>
      <c r="V1036" s="32">
        <f t="shared" si="429"/>
        <v>2</v>
      </c>
      <c r="W1036" s="32">
        <f t="shared" si="430"/>
        <v>2</v>
      </c>
      <c r="X1036" s="32">
        <f t="shared" si="431"/>
        <v>2</v>
      </c>
      <c r="Y1036" s="32">
        <f t="shared" si="432"/>
        <v>2</v>
      </c>
      <c r="Z1036" s="32">
        <f t="shared" si="433"/>
        <v>2</v>
      </c>
      <c r="AA1036" s="32">
        <f t="shared" si="434"/>
        <v>2</v>
      </c>
      <c r="AB1036" s="32">
        <f t="shared" si="435"/>
        <v>2</v>
      </c>
      <c r="AD1036" s="64"/>
      <c r="AE1036" s="51"/>
      <c r="AF1036" s="51"/>
      <c r="AG1036" s="61"/>
      <c r="AH1036" s="62"/>
      <c r="AI1036" s="61"/>
      <c r="AJ1036" s="62"/>
      <c r="AK1036" s="61"/>
      <c r="AL1036" s="62"/>
      <c r="AM1036" s="60"/>
      <c r="AN1036" s="60"/>
      <c r="AO1036" s="60"/>
      <c r="AP1036" s="60"/>
      <c r="AQ1036" s="51"/>
      <c r="AT1036" s="39" t="str">
        <f t="shared" si="395"/>
        <v/>
      </c>
      <c r="AU1036" s="49" t="str">
        <f t="shared" si="401"/>
        <v/>
      </c>
      <c r="AV1036" s="41">
        <f t="shared" ca="1" si="408"/>
        <v>256</v>
      </c>
      <c r="AW1036" s="40">
        <f t="shared" ca="1" si="402"/>
        <v>1</v>
      </c>
      <c r="AX1036" s="41">
        <f t="shared" ca="1" si="396"/>
        <v>0</v>
      </c>
      <c r="AY1036" s="41">
        <f t="shared" ca="1" si="397"/>
        <v>0</v>
      </c>
      <c r="AZ1036" s="42">
        <f t="shared" ca="1" si="398"/>
        <v>1</v>
      </c>
      <c r="BA1036" s="47" t="str">
        <f t="shared" si="399"/>
        <v/>
      </c>
      <c r="BB1036" s="47" t="e">
        <f t="shared" si="400"/>
        <v>#VALUE!</v>
      </c>
      <c r="BC1036" s="47">
        <f t="shared" si="409"/>
        <v>0</v>
      </c>
      <c r="BD1036" s="47">
        <f t="shared" si="410"/>
        <v>0</v>
      </c>
      <c r="BE1036" s="47" t="e">
        <f t="shared" si="411"/>
        <v>#VALUE!</v>
      </c>
      <c r="BF1036" s="47" t="e">
        <f t="shared" si="412"/>
        <v>#VALUE!</v>
      </c>
      <c r="BG1036" s="47" t="e">
        <f t="shared" si="413"/>
        <v>#VALUE!</v>
      </c>
      <c r="BH1036" s="47" t="e">
        <f>MATCH($BA1036,NoteCommaRef!$B$4:$B$10,0)</f>
        <v>#N/A</v>
      </c>
      <c r="BI1036" s="47">
        <f>MATCH($BK1036,NoteCommaRef!$H$4:$H$1000,0)</f>
        <v>11</v>
      </c>
      <c r="BJ1036" s="47">
        <f>MATCH($BL1036,NoteCommaRef!$H$4:$H$1000,0)</f>
        <v>11</v>
      </c>
      <c r="BK1036" s="47">
        <f t="shared" si="403"/>
        <v>1</v>
      </c>
      <c r="BL1036" s="47">
        <f t="shared" si="404"/>
        <v>1</v>
      </c>
      <c r="BM1036" s="48">
        <f ca="1">IF(ISNA($BH1036),1,OFFSET(NoteCommaRef!$E$3,$BH1036,0))</f>
        <v>1</v>
      </c>
      <c r="BN1036" s="48">
        <f t="shared" si="405"/>
        <v>1</v>
      </c>
      <c r="BO1036" s="48">
        <f t="shared" si="406"/>
        <v>1</v>
      </c>
      <c r="BP1036" s="48">
        <f t="shared" si="407"/>
        <v>1</v>
      </c>
      <c r="BQ1036" s="48">
        <f ca="1">IF(ISNA($BI1036),1,OFFSET(NoteCommaRef!$K$3,$BI1036,0))</f>
        <v>1</v>
      </c>
      <c r="BR1036" s="48">
        <f ca="1">IF(ISNA($BJ1036),1,OFFSET(NoteCommaRef!$K$3,$BJ1036,0))</f>
        <v>1</v>
      </c>
    </row>
    <row r="1037" spans="3:70" x14ac:dyDescent="0.2">
      <c r="C1037" s="1" t="str">
        <f t="shared" si="422"/>
        <v/>
      </c>
      <c r="D1037" s="1" t="str">
        <f t="shared" si="423"/>
        <v/>
      </c>
      <c r="E1037" s="1" t="str">
        <f t="shared" si="414"/>
        <v/>
      </c>
      <c r="F1037" s="32" t="str">
        <f t="shared" si="415"/>
        <v/>
      </c>
      <c r="G1037" s="1" t="str">
        <f t="shared" si="416"/>
        <v/>
      </c>
      <c r="H1037" s="1" t="str">
        <f t="shared" si="417"/>
        <v/>
      </c>
      <c r="I1037" s="1" t="str">
        <f t="shared" si="418"/>
        <v/>
      </c>
      <c r="J1037" s="1" t="str">
        <f t="shared" si="419"/>
        <v/>
      </c>
      <c r="K1037" s="1" t="str">
        <f t="shared" si="420"/>
        <v/>
      </c>
      <c r="L1037" s="1" t="str">
        <f ca="1">IF(COUNTBLANK($AO1037),IF(COUNTBLANK($D1037),"",OFFSET(ChannelSetup!$E$6,0,$D1037-1)),$AO1037)</f>
        <v/>
      </c>
      <c r="M1037" s="1" t="str">
        <f ca="1">IF(COUNTBLANK($AP1037),IF(COUNTBLANK($D1037),"",OFFSET(ChannelSetup!$E$7,0,$D1037-1)),$AP1037)</f>
        <v/>
      </c>
      <c r="N1037" s="1" t="str">
        <f ca="1">IF(COUNTBLANK($D1037),"",IF(COUNTBLANK($AI1037),OFFSET(ChannelSetup!$E$4,0,$D1037-1),$AI1037))</f>
        <v/>
      </c>
      <c r="O1037" s="1" t="str">
        <f t="shared" si="421"/>
        <v/>
      </c>
      <c r="Q1037" s="32">
        <f t="shared" si="424"/>
        <v>6</v>
      </c>
      <c r="R1037" s="32">
        <f t="shared" si="425"/>
        <v>4</v>
      </c>
      <c r="S1037" s="32">
        <f t="shared" si="426"/>
        <v>4</v>
      </c>
      <c r="T1037" s="32">
        <f t="shared" si="427"/>
        <v>2</v>
      </c>
      <c r="U1037" s="32">
        <f t="shared" si="428"/>
        <v>2</v>
      </c>
      <c r="V1037" s="32">
        <f t="shared" si="429"/>
        <v>2</v>
      </c>
      <c r="W1037" s="32">
        <f t="shared" si="430"/>
        <v>2</v>
      </c>
      <c r="X1037" s="32">
        <f t="shared" si="431"/>
        <v>2</v>
      </c>
      <c r="Y1037" s="32">
        <f t="shared" si="432"/>
        <v>2</v>
      </c>
      <c r="Z1037" s="32">
        <f t="shared" si="433"/>
        <v>2</v>
      </c>
      <c r="AA1037" s="32">
        <f t="shared" si="434"/>
        <v>2</v>
      </c>
      <c r="AB1037" s="32">
        <f t="shared" si="435"/>
        <v>2</v>
      </c>
      <c r="AD1037" s="64"/>
      <c r="AE1037" s="51"/>
      <c r="AF1037" s="51"/>
      <c r="AG1037" s="61"/>
      <c r="AH1037" s="62"/>
      <c r="AI1037" s="61"/>
      <c r="AJ1037" s="62"/>
      <c r="AK1037" s="61"/>
      <c r="AL1037" s="62"/>
      <c r="AM1037" s="60"/>
      <c r="AN1037" s="60"/>
      <c r="AO1037" s="60"/>
      <c r="AP1037" s="60"/>
      <c r="AQ1037" s="51"/>
      <c r="AT1037" s="39" t="str">
        <f t="shared" si="395"/>
        <v/>
      </c>
      <c r="AU1037" s="49" t="str">
        <f t="shared" si="401"/>
        <v/>
      </c>
      <c r="AV1037" s="41">
        <f t="shared" ca="1" si="408"/>
        <v>256</v>
      </c>
      <c r="AW1037" s="40">
        <f t="shared" ca="1" si="402"/>
        <v>1</v>
      </c>
      <c r="AX1037" s="41">
        <f t="shared" ca="1" si="396"/>
        <v>0</v>
      </c>
      <c r="AY1037" s="41">
        <f t="shared" ca="1" si="397"/>
        <v>0</v>
      </c>
      <c r="AZ1037" s="42">
        <f t="shared" ca="1" si="398"/>
        <v>1</v>
      </c>
      <c r="BA1037" s="47" t="str">
        <f t="shared" si="399"/>
        <v/>
      </c>
      <c r="BB1037" s="47" t="e">
        <f t="shared" si="400"/>
        <v>#VALUE!</v>
      </c>
      <c r="BC1037" s="47">
        <f t="shared" si="409"/>
        <v>0</v>
      </c>
      <c r="BD1037" s="47">
        <f t="shared" si="410"/>
        <v>0</v>
      </c>
      <c r="BE1037" s="47" t="e">
        <f t="shared" si="411"/>
        <v>#VALUE!</v>
      </c>
      <c r="BF1037" s="47" t="e">
        <f t="shared" si="412"/>
        <v>#VALUE!</v>
      </c>
      <c r="BG1037" s="47" t="e">
        <f t="shared" si="413"/>
        <v>#VALUE!</v>
      </c>
      <c r="BH1037" s="47" t="e">
        <f>MATCH($BA1037,NoteCommaRef!$B$4:$B$10,0)</f>
        <v>#N/A</v>
      </c>
      <c r="BI1037" s="47">
        <f>MATCH($BK1037,NoteCommaRef!$H$4:$H$1000,0)</f>
        <v>11</v>
      </c>
      <c r="BJ1037" s="47">
        <f>MATCH($BL1037,NoteCommaRef!$H$4:$H$1000,0)</f>
        <v>11</v>
      </c>
      <c r="BK1037" s="47">
        <f t="shared" si="403"/>
        <v>1</v>
      </c>
      <c r="BL1037" s="47">
        <f t="shared" si="404"/>
        <v>1</v>
      </c>
      <c r="BM1037" s="48">
        <f ca="1">IF(ISNA($BH1037),1,OFFSET(NoteCommaRef!$E$3,$BH1037,0))</f>
        <v>1</v>
      </c>
      <c r="BN1037" s="48">
        <f t="shared" si="405"/>
        <v>1</v>
      </c>
      <c r="BO1037" s="48">
        <f t="shared" si="406"/>
        <v>1</v>
      </c>
      <c r="BP1037" s="48">
        <f t="shared" si="407"/>
        <v>1</v>
      </c>
      <c r="BQ1037" s="48">
        <f ca="1">IF(ISNA($BI1037),1,OFFSET(NoteCommaRef!$K$3,$BI1037,0))</f>
        <v>1</v>
      </c>
      <c r="BR1037" s="48">
        <f ca="1">IF(ISNA($BJ1037),1,OFFSET(NoteCommaRef!$K$3,$BJ1037,0))</f>
        <v>1</v>
      </c>
    </row>
    <row r="1038" spans="3:70" x14ac:dyDescent="0.2">
      <c r="C1038" s="1" t="str">
        <f t="shared" si="422"/>
        <v/>
      </c>
      <c r="D1038" s="1" t="str">
        <f t="shared" si="423"/>
        <v/>
      </c>
      <c r="E1038" s="1" t="str">
        <f t="shared" si="414"/>
        <v/>
      </c>
      <c r="F1038" s="32" t="str">
        <f t="shared" si="415"/>
        <v/>
      </c>
      <c r="G1038" s="1" t="str">
        <f t="shared" si="416"/>
        <v/>
      </c>
      <c r="H1038" s="1" t="str">
        <f t="shared" si="417"/>
        <v/>
      </c>
      <c r="I1038" s="1" t="str">
        <f t="shared" si="418"/>
        <v/>
      </c>
      <c r="J1038" s="1" t="str">
        <f t="shared" si="419"/>
        <v/>
      </c>
      <c r="K1038" s="1" t="str">
        <f t="shared" si="420"/>
        <v/>
      </c>
      <c r="L1038" s="1" t="str">
        <f ca="1">IF(COUNTBLANK($AO1038),IF(COUNTBLANK($D1038),"",OFFSET(ChannelSetup!$E$6,0,$D1038-1)),$AO1038)</f>
        <v/>
      </c>
      <c r="M1038" s="1" t="str">
        <f ca="1">IF(COUNTBLANK($AP1038),IF(COUNTBLANK($D1038),"",OFFSET(ChannelSetup!$E$7,0,$D1038-1)),$AP1038)</f>
        <v/>
      </c>
      <c r="N1038" s="1" t="str">
        <f ca="1">IF(COUNTBLANK($D1038),"",IF(COUNTBLANK($AI1038),OFFSET(ChannelSetup!$E$4,0,$D1038-1),$AI1038))</f>
        <v/>
      </c>
      <c r="O1038" s="1" t="str">
        <f t="shared" si="421"/>
        <v/>
      </c>
      <c r="Q1038" s="32">
        <f t="shared" si="424"/>
        <v>6</v>
      </c>
      <c r="R1038" s="32">
        <f t="shared" si="425"/>
        <v>4</v>
      </c>
      <c r="S1038" s="32">
        <f t="shared" si="426"/>
        <v>4</v>
      </c>
      <c r="T1038" s="32">
        <f t="shared" si="427"/>
        <v>2</v>
      </c>
      <c r="U1038" s="32">
        <f t="shared" si="428"/>
        <v>2</v>
      </c>
      <c r="V1038" s="32">
        <f t="shared" si="429"/>
        <v>2</v>
      </c>
      <c r="W1038" s="32">
        <f t="shared" si="430"/>
        <v>2</v>
      </c>
      <c r="X1038" s="32">
        <f t="shared" si="431"/>
        <v>2</v>
      </c>
      <c r="Y1038" s="32">
        <f t="shared" si="432"/>
        <v>2</v>
      </c>
      <c r="Z1038" s="32">
        <f t="shared" si="433"/>
        <v>2</v>
      </c>
      <c r="AA1038" s="32">
        <f t="shared" si="434"/>
        <v>2</v>
      </c>
      <c r="AB1038" s="32">
        <f t="shared" si="435"/>
        <v>2</v>
      </c>
      <c r="AD1038" s="64"/>
      <c r="AE1038" s="51"/>
      <c r="AF1038" s="51"/>
      <c r="AG1038" s="61"/>
      <c r="AH1038" s="62"/>
      <c r="AI1038" s="61"/>
      <c r="AJ1038" s="62"/>
      <c r="AK1038" s="61"/>
      <c r="AL1038" s="62"/>
      <c r="AM1038" s="60"/>
      <c r="AN1038" s="60"/>
      <c r="AO1038" s="60"/>
      <c r="AP1038" s="60"/>
      <c r="AQ1038" s="51"/>
      <c r="AT1038" s="39" t="str">
        <f t="shared" si="395"/>
        <v/>
      </c>
      <c r="AU1038" s="49" t="str">
        <f t="shared" si="401"/>
        <v/>
      </c>
      <c r="AV1038" s="41">
        <f t="shared" ca="1" si="408"/>
        <v>256</v>
      </c>
      <c r="AW1038" s="40">
        <f t="shared" ca="1" si="402"/>
        <v>1</v>
      </c>
      <c r="AX1038" s="41">
        <f t="shared" ca="1" si="396"/>
        <v>0</v>
      </c>
      <c r="AY1038" s="41">
        <f t="shared" ca="1" si="397"/>
        <v>0</v>
      </c>
      <c r="AZ1038" s="42">
        <f t="shared" ca="1" si="398"/>
        <v>1</v>
      </c>
      <c r="BA1038" s="47" t="str">
        <f t="shared" si="399"/>
        <v/>
      </c>
      <c r="BB1038" s="47" t="e">
        <f t="shared" si="400"/>
        <v>#VALUE!</v>
      </c>
      <c r="BC1038" s="47">
        <f t="shared" si="409"/>
        <v>0</v>
      </c>
      <c r="BD1038" s="47">
        <f t="shared" si="410"/>
        <v>0</v>
      </c>
      <c r="BE1038" s="47" t="e">
        <f t="shared" si="411"/>
        <v>#VALUE!</v>
      </c>
      <c r="BF1038" s="47" t="e">
        <f t="shared" si="412"/>
        <v>#VALUE!</v>
      </c>
      <c r="BG1038" s="47" t="e">
        <f t="shared" si="413"/>
        <v>#VALUE!</v>
      </c>
      <c r="BH1038" s="47" t="e">
        <f>MATCH($BA1038,NoteCommaRef!$B$4:$B$10,0)</f>
        <v>#N/A</v>
      </c>
      <c r="BI1038" s="47">
        <f>MATCH($BK1038,NoteCommaRef!$H$4:$H$1000,0)</f>
        <v>11</v>
      </c>
      <c r="BJ1038" s="47">
        <f>MATCH($BL1038,NoteCommaRef!$H$4:$H$1000,0)</f>
        <v>11</v>
      </c>
      <c r="BK1038" s="47">
        <f t="shared" si="403"/>
        <v>1</v>
      </c>
      <c r="BL1038" s="47">
        <f t="shared" si="404"/>
        <v>1</v>
      </c>
      <c r="BM1038" s="48">
        <f ca="1">IF(ISNA($BH1038),1,OFFSET(NoteCommaRef!$E$3,$BH1038,0))</f>
        <v>1</v>
      </c>
      <c r="BN1038" s="48">
        <f t="shared" si="405"/>
        <v>1</v>
      </c>
      <c r="BO1038" s="48">
        <f t="shared" si="406"/>
        <v>1</v>
      </c>
      <c r="BP1038" s="48">
        <f t="shared" si="407"/>
        <v>1</v>
      </c>
      <c r="BQ1038" s="48">
        <f ca="1">IF(ISNA($BI1038),1,OFFSET(NoteCommaRef!$K$3,$BI1038,0))</f>
        <v>1</v>
      </c>
      <c r="BR1038" s="48">
        <f ca="1">IF(ISNA($BJ1038),1,OFFSET(NoteCommaRef!$K$3,$BJ1038,0))</f>
        <v>1</v>
      </c>
    </row>
    <row r="1039" spans="3:70" x14ac:dyDescent="0.2">
      <c r="C1039" s="1" t="str">
        <f t="shared" si="422"/>
        <v/>
      </c>
      <c r="D1039" s="1" t="str">
        <f t="shared" si="423"/>
        <v/>
      </c>
      <c r="E1039" s="1" t="str">
        <f t="shared" si="414"/>
        <v/>
      </c>
      <c r="F1039" s="32" t="str">
        <f t="shared" si="415"/>
        <v/>
      </c>
      <c r="G1039" s="1" t="str">
        <f t="shared" si="416"/>
        <v/>
      </c>
      <c r="H1039" s="1" t="str">
        <f t="shared" si="417"/>
        <v/>
      </c>
      <c r="I1039" s="1" t="str">
        <f t="shared" si="418"/>
        <v/>
      </c>
      <c r="J1039" s="1" t="str">
        <f t="shared" si="419"/>
        <v/>
      </c>
      <c r="K1039" s="1" t="str">
        <f t="shared" si="420"/>
        <v/>
      </c>
      <c r="L1039" s="1" t="str">
        <f ca="1">IF(COUNTBLANK($AO1039),IF(COUNTBLANK($D1039),"",OFFSET(ChannelSetup!$E$6,0,$D1039-1)),$AO1039)</f>
        <v/>
      </c>
      <c r="M1039" s="1" t="str">
        <f ca="1">IF(COUNTBLANK($AP1039),IF(COUNTBLANK($D1039),"",OFFSET(ChannelSetup!$E$7,0,$D1039-1)),$AP1039)</f>
        <v/>
      </c>
      <c r="N1039" s="1" t="str">
        <f ca="1">IF(COUNTBLANK($D1039),"",IF(COUNTBLANK($AI1039),OFFSET(ChannelSetup!$E$4,0,$D1039-1),$AI1039))</f>
        <v/>
      </c>
      <c r="O1039" s="1" t="str">
        <f t="shared" si="421"/>
        <v/>
      </c>
      <c r="Q1039" s="32">
        <f t="shared" si="424"/>
        <v>6</v>
      </c>
      <c r="R1039" s="32">
        <f t="shared" si="425"/>
        <v>4</v>
      </c>
      <c r="S1039" s="32">
        <f t="shared" si="426"/>
        <v>4</v>
      </c>
      <c r="T1039" s="32">
        <f t="shared" si="427"/>
        <v>2</v>
      </c>
      <c r="U1039" s="32">
        <f t="shared" si="428"/>
        <v>2</v>
      </c>
      <c r="V1039" s="32">
        <f t="shared" si="429"/>
        <v>2</v>
      </c>
      <c r="W1039" s="32">
        <f t="shared" si="430"/>
        <v>2</v>
      </c>
      <c r="X1039" s="32">
        <f t="shared" si="431"/>
        <v>2</v>
      </c>
      <c r="Y1039" s="32">
        <f t="shared" si="432"/>
        <v>2</v>
      </c>
      <c r="Z1039" s="32">
        <f t="shared" si="433"/>
        <v>2</v>
      </c>
      <c r="AA1039" s="32">
        <f t="shared" si="434"/>
        <v>2</v>
      </c>
      <c r="AB1039" s="32">
        <f t="shared" si="435"/>
        <v>2</v>
      </c>
      <c r="AD1039" s="64"/>
      <c r="AE1039" s="51"/>
      <c r="AF1039" s="51"/>
      <c r="AG1039" s="61"/>
      <c r="AH1039" s="62"/>
      <c r="AI1039" s="61"/>
      <c r="AJ1039" s="62"/>
      <c r="AK1039" s="61"/>
      <c r="AL1039" s="62"/>
      <c r="AM1039" s="60"/>
      <c r="AN1039" s="60"/>
      <c r="AO1039" s="60"/>
      <c r="AP1039" s="60"/>
      <c r="AQ1039" s="51"/>
      <c r="AT1039" s="39" t="str">
        <f t="shared" si="395"/>
        <v/>
      </c>
      <c r="AU1039" s="49" t="str">
        <f t="shared" si="401"/>
        <v/>
      </c>
      <c r="AV1039" s="41">
        <f t="shared" ca="1" si="408"/>
        <v>256</v>
      </c>
      <c r="AW1039" s="40">
        <f t="shared" ca="1" si="402"/>
        <v>1</v>
      </c>
      <c r="AX1039" s="41">
        <f t="shared" ca="1" si="396"/>
        <v>0</v>
      </c>
      <c r="AY1039" s="41">
        <f t="shared" ca="1" si="397"/>
        <v>0</v>
      </c>
      <c r="AZ1039" s="42">
        <f t="shared" ca="1" si="398"/>
        <v>1</v>
      </c>
      <c r="BA1039" s="47" t="str">
        <f t="shared" si="399"/>
        <v/>
      </c>
      <c r="BB1039" s="47" t="e">
        <f t="shared" si="400"/>
        <v>#VALUE!</v>
      </c>
      <c r="BC1039" s="47">
        <f t="shared" si="409"/>
        <v>0</v>
      </c>
      <c r="BD1039" s="47">
        <f t="shared" si="410"/>
        <v>0</v>
      </c>
      <c r="BE1039" s="47" t="e">
        <f t="shared" si="411"/>
        <v>#VALUE!</v>
      </c>
      <c r="BF1039" s="47" t="e">
        <f t="shared" si="412"/>
        <v>#VALUE!</v>
      </c>
      <c r="BG1039" s="47" t="e">
        <f t="shared" si="413"/>
        <v>#VALUE!</v>
      </c>
      <c r="BH1039" s="47" t="e">
        <f>MATCH($BA1039,NoteCommaRef!$B$4:$B$10,0)</f>
        <v>#N/A</v>
      </c>
      <c r="BI1039" s="47">
        <f>MATCH($BK1039,NoteCommaRef!$H$4:$H$1000,0)</f>
        <v>11</v>
      </c>
      <c r="BJ1039" s="47">
        <f>MATCH($BL1039,NoteCommaRef!$H$4:$H$1000,0)</f>
        <v>11</v>
      </c>
      <c r="BK1039" s="47">
        <f t="shared" si="403"/>
        <v>1</v>
      </c>
      <c r="BL1039" s="47">
        <f t="shared" si="404"/>
        <v>1</v>
      </c>
      <c r="BM1039" s="48">
        <f ca="1">IF(ISNA($BH1039),1,OFFSET(NoteCommaRef!$E$3,$BH1039,0))</f>
        <v>1</v>
      </c>
      <c r="BN1039" s="48">
        <f t="shared" si="405"/>
        <v>1</v>
      </c>
      <c r="BO1039" s="48">
        <f t="shared" si="406"/>
        <v>1</v>
      </c>
      <c r="BP1039" s="48">
        <f t="shared" si="407"/>
        <v>1</v>
      </c>
      <c r="BQ1039" s="48">
        <f ca="1">IF(ISNA($BI1039),1,OFFSET(NoteCommaRef!$K$3,$BI1039,0))</f>
        <v>1</v>
      </c>
      <c r="BR1039" s="48">
        <f ca="1">IF(ISNA($BJ1039),1,OFFSET(NoteCommaRef!$K$3,$BJ1039,0))</f>
        <v>1</v>
      </c>
    </row>
    <row r="1040" spans="3:70" x14ac:dyDescent="0.2">
      <c r="C1040" s="1" t="str">
        <f t="shared" si="422"/>
        <v/>
      </c>
      <c r="D1040" s="1" t="str">
        <f t="shared" si="423"/>
        <v/>
      </c>
      <c r="E1040" s="1" t="str">
        <f t="shared" si="414"/>
        <v/>
      </c>
      <c r="F1040" s="32" t="str">
        <f t="shared" si="415"/>
        <v/>
      </c>
      <c r="G1040" s="1" t="str">
        <f t="shared" si="416"/>
        <v/>
      </c>
      <c r="H1040" s="1" t="str">
        <f t="shared" si="417"/>
        <v/>
      </c>
      <c r="I1040" s="1" t="str">
        <f t="shared" si="418"/>
        <v/>
      </c>
      <c r="J1040" s="1" t="str">
        <f t="shared" si="419"/>
        <v/>
      </c>
      <c r="K1040" s="1" t="str">
        <f t="shared" si="420"/>
        <v/>
      </c>
      <c r="L1040" s="1" t="str">
        <f ca="1">IF(COUNTBLANK($AO1040),IF(COUNTBLANK($D1040),"",OFFSET(ChannelSetup!$E$6,0,$D1040-1)),$AO1040)</f>
        <v/>
      </c>
      <c r="M1040" s="1" t="str">
        <f ca="1">IF(COUNTBLANK($AP1040),IF(COUNTBLANK($D1040),"",OFFSET(ChannelSetup!$E$7,0,$D1040-1)),$AP1040)</f>
        <v/>
      </c>
      <c r="N1040" s="1" t="str">
        <f ca="1">IF(COUNTBLANK($D1040),"",IF(COUNTBLANK($AI1040),OFFSET(ChannelSetup!$E$4,0,$D1040-1),$AI1040))</f>
        <v/>
      </c>
      <c r="O1040" s="1" t="str">
        <f t="shared" si="421"/>
        <v/>
      </c>
      <c r="Q1040" s="32">
        <f t="shared" si="424"/>
        <v>6</v>
      </c>
      <c r="R1040" s="32">
        <f t="shared" si="425"/>
        <v>4</v>
      </c>
      <c r="S1040" s="32">
        <f t="shared" si="426"/>
        <v>4</v>
      </c>
      <c r="T1040" s="32">
        <f t="shared" si="427"/>
        <v>2</v>
      </c>
      <c r="U1040" s="32">
        <f t="shared" si="428"/>
        <v>2</v>
      </c>
      <c r="V1040" s="32">
        <f t="shared" si="429"/>
        <v>2</v>
      </c>
      <c r="W1040" s="32">
        <f t="shared" si="430"/>
        <v>2</v>
      </c>
      <c r="X1040" s="32">
        <f t="shared" si="431"/>
        <v>2</v>
      </c>
      <c r="Y1040" s="32">
        <f t="shared" si="432"/>
        <v>2</v>
      </c>
      <c r="Z1040" s="32">
        <f t="shared" si="433"/>
        <v>2</v>
      </c>
      <c r="AA1040" s="32">
        <f t="shared" si="434"/>
        <v>2</v>
      </c>
      <c r="AB1040" s="32">
        <f t="shared" si="435"/>
        <v>2</v>
      </c>
      <c r="AD1040" s="64"/>
      <c r="AE1040" s="51"/>
      <c r="AF1040" s="51"/>
      <c r="AG1040" s="61"/>
      <c r="AH1040" s="62"/>
      <c r="AI1040" s="61"/>
      <c r="AJ1040" s="62"/>
      <c r="AK1040" s="61"/>
      <c r="AL1040" s="62"/>
      <c r="AM1040" s="60"/>
      <c r="AN1040" s="60"/>
      <c r="AO1040" s="60"/>
      <c r="AP1040" s="60"/>
      <c r="AQ1040" s="51"/>
      <c r="AT1040" s="39" t="str">
        <f t="shared" si="395"/>
        <v/>
      </c>
      <c r="AU1040" s="49" t="str">
        <f t="shared" si="401"/>
        <v/>
      </c>
      <c r="AV1040" s="41">
        <f t="shared" ca="1" si="408"/>
        <v>256</v>
      </c>
      <c r="AW1040" s="40">
        <f t="shared" ca="1" si="402"/>
        <v>1</v>
      </c>
      <c r="AX1040" s="41">
        <f t="shared" ca="1" si="396"/>
        <v>0</v>
      </c>
      <c r="AY1040" s="41">
        <f t="shared" ca="1" si="397"/>
        <v>0</v>
      </c>
      <c r="AZ1040" s="42">
        <f t="shared" ca="1" si="398"/>
        <v>1</v>
      </c>
      <c r="BA1040" s="47" t="str">
        <f t="shared" si="399"/>
        <v/>
      </c>
      <c r="BB1040" s="47" t="e">
        <f t="shared" si="400"/>
        <v>#VALUE!</v>
      </c>
      <c r="BC1040" s="47">
        <f t="shared" si="409"/>
        <v>0</v>
      </c>
      <c r="BD1040" s="47">
        <f t="shared" si="410"/>
        <v>0</v>
      </c>
      <c r="BE1040" s="47" t="e">
        <f t="shared" si="411"/>
        <v>#VALUE!</v>
      </c>
      <c r="BF1040" s="47" t="e">
        <f t="shared" si="412"/>
        <v>#VALUE!</v>
      </c>
      <c r="BG1040" s="47" t="e">
        <f t="shared" si="413"/>
        <v>#VALUE!</v>
      </c>
      <c r="BH1040" s="47" t="e">
        <f>MATCH($BA1040,NoteCommaRef!$B$4:$B$10,0)</f>
        <v>#N/A</v>
      </c>
      <c r="BI1040" s="47">
        <f>MATCH($BK1040,NoteCommaRef!$H$4:$H$1000,0)</f>
        <v>11</v>
      </c>
      <c r="BJ1040" s="47">
        <f>MATCH($BL1040,NoteCommaRef!$H$4:$H$1000,0)</f>
        <v>11</v>
      </c>
      <c r="BK1040" s="47">
        <f t="shared" si="403"/>
        <v>1</v>
      </c>
      <c r="BL1040" s="47">
        <f t="shared" si="404"/>
        <v>1</v>
      </c>
      <c r="BM1040" s="48">
        <f ca="1">IF(ISNA($BH1040),1,OFFSET(NoteCommaRef!$E$3,$BH1040,0))</f>
        <v>1</v>
      </c>
      <c r="BN1040" s="48">
        <f t="shared" si="405"/>
        <v>1</v>
      </c>
      <c r="BO1040" s="48">
        <f t="shared" si="406"/>
        <v>1</v>
      </c>
      <c r="BP1040" s="48">
        <f t="shared" si="407"/>
        <v>1</v>
      </c>
      <c r="BQ1040" s="48">
        <f ca="1">IF(ISNA($BI1040),1,OFFSET(NoteCommaRef!$K$3,$BI1040,0))</f>
        <v>1</v>
      </c>
      <c r="BR1040" s="48">
        <f ca="1">IF(ISNA($BJ1040),1,OFFSET(NoteCommaRef!$K$3,$BJ1040,0))</f>
        <v>1</v>
      </c>
    </row>
    <row r="1041" spans="3:70" x14ac:dyDescent="0.2">
      <c r="C1041" s="1" t="str">
        <f t="shared" si="422"/>
        <v/>
      </c>
      <c r="D1041" s="1" t="str">
        <f t="shared" si="423"/>
        <v/>
      </c>
      <c r="E1041" s="1" t="str">
        <f t="shared" si="414"/>
        <v/>
      </c>
      <c r="F1041" s="32" t="str">
        <f t="shared" si="415"/>
        <v/>
      </c>
      <c r="G1041" s="1" t="str">
        <f t="shared" si="416"/>
        <v/>
      </c>
      <c r="H1041" s="1" t="str">
        <f t="shared" si="417"/>
        <v/>
      </c>
      <c r="I1041" s="1" t="str">
        <f t="shared" si="418"/>
        <v/>
      </c>
      <c r="J1041" s="1" t="str">
        <f t="shared" si="419"/>
        <v/>
      </c>
      <c r="K1041" s="1" t="str">
        <f t="shared" si="420"/>
        <v/>
      </c>
      <c r="L1041" s="1" t="str">
        <f ca="1">IF(COUNTBLANK($AO1041),IF(COUNTBLANK($D1041),"",OFFSET(ChannelSetup!$E$6,0,$D1041-1)),$AO1041)</f>
        <v/>
      </c>
      <c r="M1041" s="1" t="str">
        <f ca="1">IF(COUNTBLANK($AP1041),IF(COUNTBLANK($D1041),"",OFFSET(ChannelSetup!$E$7,0,$D1041-1)),$AP1041)</f>
        <v/>
      </c>
      <c r="N1041" s="1" t="str">
        <f ca="1">IF(COUNTBLANK($D1041),"",IF(COUNTBLANK($AI1041),OFFSET(ChannelSetup!$E$4,0,$D1041-1),$AI1041))</f>
        <v/>
      </c>
      <c r="O1041" s="1" t="str">
        <f t="shared" si="421"/>
        <v/>
      </c>
      <c r="Q1041" s="32">
        <f t="shared" si="424"/>
        <v>6</v>
      </c>
      <c r="R1041" s="32">
        <f t="shared" si="425"/>
        <v>4</v>
      </c>
      <c r="S1041" s="32">
        <f t="shared" si="426"/>
        <v>4</v>
      </c>
      <c r="T1041" s="32">
        <f t="shared" si="427"/>
        <v>2</v>
      </c>
      <c r="U1041" s="32">
        <f t="shared" si="428"/>
        <v>2</v>
      </c>
      <c r="V1041" s="32">
        <f t="shared" si="429"/>
        <v>2</v>
      </c>
      <c r="W1041" s="32">
        <f t="shared" si="430"/>
        <v>2</v>
      </c>
      <c r="X1041" s="32">
        <f t="shared" si="431"/>
        <v>2</v>
      </c>
      <c r="Y1041" s="32">
        <f t="shared" si="432"/>
        <v>2</v>
      </c>
      <c r="Z1041" s="32">
        <f t="shared" si="433"/>
        <v>2</v>
      </c>
      <c r="AA1041" s="32">
        <f t="shared" si="434"/>
        <v>2</v>
      </c>
      <c r="AB1041" s="32">
        <f t="shared" si="435"/>
        <v>2</v>
      </c>
      <c r="AD1041" s="64"/>
      <c r="AE1041" s="51"/>
      <c r="AF1041" s="51"/>
      <c r="AG1041" s="61"/>
      <c r="AH1041" s="62"/>
      <c r="AI1041" s="61"/>
      <c r="AJ1041" s="62"/>
      <c r="AK1041" s="61"/>
      <c r="AL1041" s="62"/>
      <c r="AM1041" s="60"/>
      <c r="AN1041" s="60"/>
      <c r="AO1041" s="60"/>
      <c r="AP1041" s="60"/>
      <c r="AQ1041" s="51"/>
      <c r="AT1041" s="39" t="str">
        <f t="shared" ref="AT1041:AT1104" si="439">IF(OR(ISNA(BI1041),ISNA(BJ1041)),"ERR","")</f>
        <v/>
      </c>
      <c r="AU1041" s="49" t="str">
        <f t="shared" si="401"/>
        <v/>
      </c>
      <c r="AV1041" s="41">
        <f t="shared" ca="1" si="408"/>
        <v>256</v>
      </c>
      <c r="AW1041" s="40">
        <f t="shared" ca="1" si="402"/>
        <v>1</v>
      </c>
      <c r="AX1041" s="41">
        <f t="shared" ref="AX1041:AX1104" ca="1" si="440">1200*LOG(AW1041,2)</f>
        <v>0</v>
      </c>
      <c r="AY1041" s="41">
        <f t="shared" ref="AY1041:AY1104" ca="1" si="441">MOD(AX1041,1200)</f>
        <v>0</v>
      </c>
      <c r="AZ1041" s="42">
        <f t="shared" ref="AZ1041:AZ1104" ca="1" si="442">AW1041</f>
        <v>1</v>
      </c>
      <c r="BA1041" s="47" t="str">
        <f t="shared" ref="BA1041:BA1104" si="443">LEFT(AU1041,1)</f>
        <v/>
      </c>
      <c r="BB1041" s="47" t="e">
        <f t="shared" ref="BB1041:BB1104" si="444">RIGHT(AU1041,1)-4</f>
        <v>#VALUE!</v>
      </c>
      <c r="BC1041" s="47">
        <f t="shared" si="409"/>
        <v>0</v>
      </c>
      <c r="BD1041" s="47">
        <f t="shared" si="410"/>
        <v>0</v>
      </c>
      <c r="BE1041" s="47" t="e">
        <f t="shared" si="411"/>
        <v>#VALUE!</v>
      </c>
      <c r="BF1041" s="47" t="e">
        <f t="shared" si="412"/>
        <v>#VALUE!</v>
      </c>
      <c r="BG1041" s="47" t="e">
        <f t="shared" si="413"/>
        <v>#VALUE!</v>
      </c>
      <c r="BH1041" s="47" t="e">
        <f>MATCH($BA1041,NoteCommaRef!$B$4:$B$10,0)</f>
        <v>#N/A</v>
      </c>
      <c r="BI1041" s="47">
        <f>MATCH($BK1041,NoteCommaRef!$H$4:$H$1000,0)</f>
        <v>11</v>
      </c>
      <c r="BJ1041" s="47">
        <f>MATCH($BL1041,NoteCommaRef!$H$4:$H$1000,0)</f>
        <v>11</v>
      </c>
      <c r="BK1041" s="47">
        <f t="shared" si="403"/>
        <v>1</v>
      </c>
      <c r="BL1041" s="47">
        <f t="shared" si="404"/>
        <v>1</v>
      </c>
      <c r="BM1041" s="48">
        <f ca="1">IF(ISNA($BH1041),1,OFFSET(NoteCommaRef!$E$3,$BH1041,0))</f>
        <v>1</v>
      </c>
      <c r="BN1041" s="48">
        <f t="shared" si="405"/>
        <v>1</v>
      </c>
      <c r="BO1041" s="48">
        <f t="shared" si="406"/>
        <v>1</v>
      </c>
      <c r="BP1041" s="48">
        <f t="shared" si="407"/>
        <v>1</v>
      </c>
      <c r="BQ1041" s="48">
        <f ca="1">IF(ISNA($BI1041),1,OFFSET(NoteCommaRef!$K$3,$BI1041,0))</f>
        <v>1</v>
      </c>
      <c r="BR1041" s="48">
        <f ca="1">IF(ISNA($BJ1041),1,OFFSET(NoteCommaRef!$K$3,$BJ1041,0))</f>
        <v>1</v>
      </c>
    </row>
    <row r="1042" spans="3:70" x14ac:dyDescent="0.2">
      <c r="C1042" s="1" t="str">
        <f t="shared" si="422"/>
        <v/>
      </c>
      <c r="D1042" s="1" t="str">
        <f t="shared" si="423"/>
        <v/>
      </c>
      <c r="E1042" s="1" t="str">
        <f t="shared" si="414"/>
        <v/>
      </c>
      <c r="F1042" s="32" t="str">
        <f t="shared" si="415"/>
        <v/>
      </c>
      <c r="G1042" s="1" t="str">
        <f t="shared" si="416"/>
        <v/>
      </c>
      <c r="H1042" s="1" t="str">
        <f t="shared" si="417"/>
        <v/>
      </c>
      <c r="I1042" s="1" t="str">
        <f t="shared" si="418"/>
        <v/>
      </c>
      <c r="J1042" s="1" t="str">
        <f t="shared" si="419"/>
        <v/>
      </c>
      <c r="K1042" s="1" t="str">
        <f t="shared" si="420"/>
        <v/>
      </c>
      <c r="L1042" s="1" t="str">
        <f ca="1">IF(COUNTBLANK($AO1042),IF(COUNTBLANK($D1042),"",OFFSET(ChannelSetup!$E$6,0,$D1042-1)),$AO1042)</f>
        <v/>
      </c>
      <c r="M1042" s="1" t="str">
        <f ca="1">IF(COUNTBLANK($AP1042),IF(COUNTBLANK($D1042),"",OFFSET(ChannelSetup!$E$7,0,$D1042-1)),$AP1042)</f>
        <v/>
      </c>
      <c r="N1042" s="1" t="str">
        <f ca="1">IF(COUNTBLANK($D1042),"",IF(COUNTBLANK($AI1042),OFFSET(ChannelSetup!$E$4,0,$D1042-1),$AI1042))</f>
        <v/>
      </c>
      <c r="O1042" s="1" t="str">
        <f t="shared" si="421"/>
        <v/>
      </c>
      <c r="Q1042" s="32">
        <f t="shared" si="424"/>
        <v>6</v>
      </c>
      <c r="R1042" s="32">
        <f t="shared" si="425"/>
        <v>4</v>
      </c>
      <c r="S1042" s="32">
        <f t="shared" si="426"/>
        <v>4</v>
      </c>
      <c r="T1042" s="32">
        <f t="shared" si="427"/>
        <v>2</v>
      </c>
      <c r="U1042" s="32">
        <f t="shared" si="428"/>
        <v>2</v>
      </c>
      <c r="V1042" s="32">
        <f t="shared" si="429"/>
        <v>2</v>
      </c>
      <c r="W1042" s="32">
        <f t="shared" si="430"/>
        <v>2</v>
      </c>
      <c r="X1042" s="32">
        <f t="shared" si="431"/>
        <v>2</v>
      </c>
      <c r="Y1042" s="32">
        <f t="shared" si="432"/>
        <v>2</v>
      </c>
      <c r="Z1042" s="32">
        <f t="shared" si="433"/>
        <v>2</v>
      </c>
      <c r="AA1042" s="32">
        <f t="shared" si="434"/>
        <v>2</v>
      </c>
      <c r="AB1042" s="32">
        <f t="shared" si="435"/>
        <v>2</v>
      </c>
      <c r="AD1042" s="64"/>
      <c r="AE1042" s="51"/>
      <c r="AF1042" s="51"/>
      <c r="AG1042" s="61"/>
      <c r="AH1042" s="62"/>
      <c r="AI1042" s="61"/>
      <c r="AJ1042" s="62"/>
      <c r="AK1042" s="61"/>
      <c r="AL1042" s="62"/>
      <c r="AM1042" s="60"/>
      <c r="AN1042" s="60"/>
      <c r="AO1042" s="60"/>
      <c r="AP1042" s="60"/>
      <c r="AQ1042" s="51"/>
      <c r="AT1042" s="39" t="str">
        <f t="shared" si="439"/>
        <v/>
      </c>
      <c r="AU1042" s="49" t="str">
        <f t="shared" si="401"/>
        <v/>
      </c>
      <c r="AV1042" s="41">
        <f t="shared" ca="1" si="408"/>
        <v>256</v>
      </c>
      <c r="AW1042" s="40">
        <f t="shared" ca="1" si="402"/>
        <v>1</v>
      </c>
      <c r="AX1042" s="41">
        <f t="shared" ca="1" si="440"/>
        <v>0</v>
      </c>
      <c r="AY1042" s="41">
        <f t="shared" ca="1" si="441"/>
        <v>0</v>
      </c>
      <c r="AZ1042" s="42">
        <f t="shared" ca="1" si="442"/>
        <v>1</v>
      </c>
      <c r="BA1042" s="47" t="str">
        <f t="shared" si="443"/>
        <v/>
      </c>
      <c r="BB1042" s="47" t="e">
        <f t="shared" si="444"/>
        <v>#VALUE!</v>
      </c>
      <c r="BC1042" s="47">
        <f t="shared" si="409"/>
        <v>0</v>
      </c>
      <c r="BD1042" s="47">
        <f t="shared" si="410"/>
        <v>0</v>
      </c>
      <c r="BE1042" s="47" t="e">
        <f t="shared" si="411"/>
        <v>#VALUE!</v>
      </c>
      <c r="BF1042" s="47" t="e">
        <f t="shared" si="412"/>
        <v>#VALUE!</v>
      </c>
      <c r="BG1042" s="47" t="e">
        <f t="shared" si="413"/>
        <v>#VALUE!</v>
      </c>
      <c r="BH1042" s="47" t="e">
        <f>MATCH($BA1042,NoteCommaRef!$B$4:$B$10,0)</f>
        <v>#N/A</v>
      </c>
      <c r="BI1042" s="47">
        <f>MATCH($BK1042,NoteCommaRef!$H$4:$H$1000,0)</f>
        <v>11</v>
      </c>
      <c r="BJ1042" s="47">
        <f>MATCH($BL1042,NoteCommaRef!$H$4:$H$1000,0)</f>
        <v>11</v>
      </c>
      <c r="BK1042" s="47">
        <f t="shared" si="403"/>
        <v>1</v>
      </c>
      <c r="BL1042" s="47">
        <f t="shared" si="404"/>
        <v>1</v>
      </c>
      <c r="BM1042" s="48">
        <f ca="1">IF(ISNA($BH1042),1,OFFSET(NoteCommaRef!$E$3,$BH1042,0))</f>
        <v>1</v>
      </c>
      <c r="BN1042" s="48">
        <f t="shared" si="405"/>
        <v>1</v>
      </c>
      <c r="BO1042" s="48">
        <f t="shared" si="406"/>
        <v>1</v>
      </c>
      <c r="BP1042" s="48">
        <f t="shared" si="407"/>
        <v>1</v>
      </c>
      <c r="BQ1042" s="48">
        <f ca="1">IF(ISNA($BI1042),1,OFFSET(NoteCommaRef!$K$3,$BI1042,0))</f>
        <v>1</v>
      </c>
      <c r="BR1042" s="48">
        <f ca="1">IF(ISNA($BJ1042),1,OFFSET(NoteCommaRef!$K$3,$BJ1042,0))</f>
        <v>1</v>
      </c>
    </row>
    <row r="1043" spans="3:70" x14ac:dyDescent="0.2">
      <c r="C1043" s="1" t="str">
        <f t="shared" si="422"/>
        <v/>
      </c>
      <c r="D1043" s="1" t="str">
        <f t="shared" si="423"/>
        <v/>
      </c>
      <c r="E1043" s="1" t="str">
        <f t="shared" si="414"/>
        <v/>
      </c>
      <c r="F1043" s="32" t="str">
        <f t="shared" si="415"/>
        <v/>
      </c>
      <c r="G1043" s="1" t="str">
        <f t="shared" si="416"/>
        <v/>
      </c>
      <c r="H1043" s="1" t="str">
        <f t="shared" si="417"/>
        <v/>
      </c>
      <c r="I1043" s="1" t="str">
        <f t="shared" si="418"/>
        <v/>
      </c>
      <c r="J1043" s="1" t="str">
        <f t="shared" si="419"/>
        <v/>
      </c>
      <c r="K1043" s="1" t="str">
        <f t="shared" si="420"/>
        <v/>
      </c>
      <c r="L1043" s="1" t="str">
        <f ca="1">IF(COUNTBLANK($AO1043),IF(COUNTBLANK($D1043),"",OFFSET(ChannelSetup!$E$6,0,$D1043-1)),$AO1043)</f>
        <v/>
      </c>
      <c r="M1043" s="1" t="str">
        <f ca="1">IF(COUNTBLANK($AP1043),IF(COUNTBLANK($D1043),"",OFFSET(ChannelSetup!$E$7,0,$D1043-1)),$AP1043)</f>
        <v/>
      </c>
      <c r="N1043" s="1" t="str">
        <f ca="1">IF(COUNTBLANK($D1043),"",IF(COUNTBLANK($AI1043),OFFSET(ChannelSetup!$E$4,0,$D1043-1),$AI1043))</f>
        <v/>
      </c>
      <c r="O1043" s="1" t="str">
        <f t="shared" si="421"/>
        <v/>
      </c>
      <c r="Q1043" s="32">
        <f t="shared" si="424"/>
        <v>6</v>
      </c>
      <c r="R1043" s="32">
        <f t="shared" si="425"/>
        <v>4</v>
      </c>
      <c r="S1043" s="32">
        <f t="shared" si="426"/>
        <v>4</v>
      </c>
      <c r="T1043" s="32">
        <f t="shared" si="427"/>
        <v>2</v>
      </c>
      <c r="U1043" s="32">
        <f t="shared" si="428"/>
        <v>2</v>
      </c>
      <c r="V1043" s="32">
        <f t="shared" si="429"/>
        <v>2</v>
      </c>
      <c r="W1043" s="32">
        <f t="shared" si="430"/>
        <v>2</v>
      </c>
      <c r="X1043" s="32">
        <f t="shared" si="431"/>
        <v>2</v>
      </c>
      <c r="Y1043" s="32">
        <f t="shared" si="432"/>
        <v>2</v>
      </c>
      <c r="Z1043" s="32">
        <f t="shared" si="433"/>
        <v>2</v>
      </c>
      <c r="AA1043" s="32">
        <f t="shared" si="434"/>
        <v>2</v>
      </c>
      <c r="AB1043" s="32">
        <f t="shared" si="435"/>
        <v>2</v>
      </c>
      <c r="AD1043" s="64"/>
      <c r="AE1043" s="51"/>
      <c r="AF1043" s="51"/>
      <c r="AG1043" s="61"/>
      <c r="AH1043" s="62"/>
      <c r="AI1043" s="61"/>
      <c r="AJ1043" s="62"/>
      <c r="AK1043" s="61"/>
      <c r="AL1043" s="62"/>
      <c r="AM1043" s="60"/>
      <c r="AN1043" s="60"/>
      <c r="AO1043" s="60"/>
      <c r="AP1043" s="60"/>
      <c r="AQ1043" s="51"/>
      <c r="AT1043" s="39" t="str">
        <f t="shared" si="439"/>
        <v/>
      </c>
      <c r="AU1043" s="49" t="str">
        <f t="shared" si="401"/>
        <v/>
      </c>
      <c r="AV1043" s="41">
        <f t="shared" ca="1" si="408"/>
        <v>256</v>
      </c>
      <c r="AW1043" s="40">
        <f t="shared" ca="1" si="402"/>
        <v>1</v>
      </c>
      <c r="AX1043" s="41">
        <f t="shared" ca="1" si="440"/>
        <v>0</v>
      </c>
      <c r="AY1043" s="41">
        <f t="shared" ca="1" si="441"/>
        <v>0</v>
      </c>
      <c r="AZ1043" s="42">
        <f t="shared" ca="1" si="442"/>
        <v>1</v>
      </c>
      <c r="BA1043" s="47" t="str">
        <f t="shared" si="443"/>
        <v/>
      </c>
      <c r="BB1043" s="47" t="e">
        <f t="shared" si="444"/>
        <v>#VALUE!</v>
      </c>
      <c r="BC1043" s="47">
        <f t="shared" si="409"/>
        <v>0</v>
      </c>
      <c r="BD1043" s="47">
        <f t="shared" si="410"/>
        <v>0</v>
      </c>
      <c r="BE1043" s="47" t="e">
        <f t="shared" si="411"/>
        <v>#VALUE!</v>
      </c>
      <c r="BF1043" s="47" t="e">
        <f t="shared" si="412"/>
        <v>#VALUE!</v>
      </c>
      <c r="BG1043" s="47" t="e">
        <f t="shared" si="413"/>
        <v>#VALUE!</v>
      </c>
      <c r="BH1043" s="47" t="e">
        <f>MATCH($BA1043,NoteCommaRef!$B$4:$B$10,0)</f>
        <v>#N/A</v>
      </c>
      <c r="BI1043" s="47">
        <f>MATCH($BK1043,NoteCommaRef!$H$4:$H$1000,0)</f>
        <v>11</v>
      </c>
      <c r="BJ1043" s="47">
        <f>MATCH($BL1043,NoteCommaRef!$H$4:$H$1000,0)</f>
        <v>11</v>
      </c>
      <c r="BK1043" s="47">
        <f t="shared" si="403"/>
        <v>1</v>
      </c>
      <c r="BL1043" s="47">
        <f t="shared" si="404"/>
        <v>1</v>
      </c>
      <c r="BM1043" s="48">
        <f ca="1">IF(ISNA($BH1043),1,OFFSET(NoteCommaRef!$E$3,$BH1043,0))</f>
        <v>1</v>
      </c>
      <c r="BN1043" s="48">
        <f t="shared" si="405"/>
        <v>1</v>
      </c>
      <c r="BO1043" s="48">
        <f t="shared" si="406"/>
        <v>1</v>
      </c>
      <c r="BP1043" s="48">
        <f t="shared" si="407"/>
        <v>1</v>
      </c>
      <c r="BQ1043" s="48">
        <f ca="1">IF(ISNA($BI1043),1,OFFSET(NoteCommaRef!$K$3,$BI1043,0))</f>
        <v>1</v>
      </c>
      <c r="BR1043" s="48">
        <f ca="1">IF(ISNA($BJ1043),1,OFFSET(NoteCommaRef!$K$3,$BJ1043,0))</f>
        <v>1</v>
      </c>
    </row>
    <row r="1044" spans="3:70" x14ac:dyDescent="0.2">
      <c r="C1044" s="1" t="str">
        <f t="shared" si="422"/>
        <v/>
      </c>
      <c r="D1044" s="1" t="str">
        <f t="shared" si="423"/>
        <v/>
      </c>
      <c r="E1044" s="1" t="str">
        <f t="shared" si="414"/>
        <v/>
      </c>
      <c r="F1044" s="32" t="str">
        <f t="shared" si="415"/>
        <v/>
      </c>
      <c r="G1044" s="1" t="str">
        <f t="shared" si="416"/>
        <v/>
      </c>
      <c r="H1044" s="1" t="str">
        <f t="shared" si="417"/>
        <v/>
      </c>
      <c r="I1044" s="1" t="str">
        <f t="shared" si="418"/>
        <v/>
      </c>
      <c r="J1044" s="1" t="str">
        <f t="shared" si="419"/>
        <v/>
      </c>
      <c r="K1044" s="1" t="str">
        <f t="shared" si="420"/>
        <v/>
      </c>
      <c r="L1044" s="1" t="str">
        <f ca="1">IF(COUNTBLANK($AO1044),IF(COUNTBLANK($D1044),"",OFFSET(ChannelSetup!$E$6,0,$D1044-1)),$AO1044)</f>
        <v/>
      </c>
      <c r="M1044" s="1" t="str">
        <f ca="1">IF(COUNTBLANK($AP1044),IF(COUNTBLANK($D1044),"",OFFSET(ChannelSetup!$E$7,0,$D1044-1)),$AP1044)</f>
        <v/>
      </c>
      <c r="N1044" s="1" t="str">
        <f ca="1">IF(COUNTBLANK($D1044),"",IF(COUNTBLANK($AI1044),OFFSET(ChannelSetup!$E$4,0,$D1044-1),$AI1044))</f>
        <v/>
      </c>
      <c r="O1044" s="1" t="str">
        <f t="shared" si="421"/>
        <v/>
      </c>
      <c r="Q1044" s="32">
        <f t="shared" si="424"/>
        <v>6</v>
      </c>
      <c r="R1044" s="32">
        <f t="shared" si="425"/>
        <v>4</v>
      </c>
      <c r="S1044" s="32">
        <f t="shared" si="426"/>
        <v>4</v>
      </c>
      <c r="T1044" s="32">
        <f t="shared" si="427"/>
        <v>2</v>
      </c>
      <c r="U1044" s="32">
        <f t="shared" si="428"/>
        <v>2</v>
      </c>
      <c r="V1044" s="32">
        <f t="shared" si="429"/>
        <v>2</v>
      </c>
      <c r="W1044" s="32">
        <f t="shared" si="430"/>
        <v>2</v>
      </c>
      <c r="X1044" s="32">
        <f t="shared" si="431"/>
        <v>2</v>
      </c>
      <c r="Y1044" s="32">
        <f t="shared" si="432"/>
        <v>2</v>
      </c>
      <c r="Z1044" s="32">
        <f t="shared" si="433"/>
        <v>2</v>
      </c>
      <c r="AA1044" s="32">
        <f t="shared" si="434"/>
        <v>2</v>
      </c>
      <c r="AB1044" s="32">
        <f t="shared" si="435"/>
        <v>2</v>
      </c>
      <c r="AD1044" s="64"/>
      <c r="AE1044" s="51"/>
      <c r="AF1044" s="51"/>
      <c r="AG1044" s="61"/>
      <c r="AH1044" s="62"/>
      <c r="AI1044" s="61"/>
      <c r="AJ1044" s="62"/>
      <c r="AK1044" s="61"/>
      <c r="AL1044" s="62"/>
      <c r="AM1044" s="60"/>
      <c r="AN1044" s="60"/>
      <c r="AO1044" s="60"/>
      <c r="AP1044" s="60"/>
      <c r="AQ1044" s="51"/>
      <c r="AT1044" s="39" t="str">
        <f t="shared" si="439"/>
        <v/>
      </c>
      <c r="AU1044" s="49" t="str">
        <f t="shared" ref="AU1044:AU1107" si="445">""&amp;AG1044</f>
        <v/>
      </c>
      <c r="AV1044" s="41">
        <f t="shared" ca="1" si="408"/>
        <v>256</v>
      </c>
      <c r="AW1044" s="40">
        <f t="shared" ca="1" si="402"/>
        <v>1</v>
      </c>
      <c r="AX1044" s="41">
        <f t="shared" ca="1" si="440"/>
        <v>0</v>
      </c>
      <c r="AY1044" s="41">
        <f t="shared" ca="1" si="441"/>
        <v>0</v>
      </c>
      <c r="AZ1044" s="42">
        <f t="shared" ca="1" si="442"/>
        <v>1</v>
      </c>
      <c r="BA1044" s="47" t="str">
        <f t="shared" si="443"/>
        <v/>
      </c>
      <c r="BB1044" s="47" t="e">
        <f t="shared" si="444"/>
        <v>#VALUE!</v>
      </c>
      <c r="BC1044" s="47">
        <f t="shared" si="409"/>
        <v>0</v>
      </c>
      <c r="BD1044" s="47">
        <f t="shared" si="410"/>
        <v>0</v>
      </c>
      <c r="BE1044" s="47" t="e">
        <f t="shared" si="411"/>
        <v>#VALUE!</v>
      </c>
      <c r="BF1044" s="47" t="e">
        <f t="shared" si="412"/>
        <v>#VALUE!</v>
      </c>
      <c r="BG1044" s="47" t="e">
        <f t="shared" si="413"/>
        <v>#VALUE!</v>
      </c>
      <c r="BH1044" s="47" t="e">
        <f>MATCH($BA1044,NoteCommaRef!$B$4:$B$10,0)</f>
        <v>#N/A</v>
      </c>
      <c r="BI1044" s="47">
        <f>MATCH($BK1044,NoteCommaRef!$H$4:$H$1000,0)</f>
        <v>11</v>
      </c>
      <c r="BJ1044" s="47">
        <f>MATCH($BL1044,NoteCommaRef!$H$4:$H$1000,0)</f>
        <v>11</v>
      </c>
      <c r="BK1044" s="47">
        <f t="shared" si="403"/>
        <v>1</v>
      </c>
      <c r="BL1044" s="47">
        <f t="shared" si="404"/>
        <v>1</v>
      </c>
      <c r="BM1044" s="48">
        <f ca="1">IF(ISNA($BH1044),1,OFFSET(NoteCommaRef!$E$3,$BH1044,0))</f>
        <v>1</v>
      </c>
      <c r="BN1044" s="48">
        <f t="shared" si="405"/>
        <v>1</v>
      </c>
      <c r="BO1044" s="48">
        <f t="shared" si="406"/>
        <v>1</v>
      </c>
      <c r="BP1044" s="48">
        <f t="shared" si="407"/>
        <v>1</v>
      </c>
      <c r="BQ1044" s="48">
        <f ca="1">IF(ISNA($BI1044),1,OFFSET(NoteCommaRef!$K$3,$BI1044,0))</f>
        <v>1</v>
      </c>
      <c r="BR1044" s="48">
        <f ca="1">IF(ISNA($BJ1044),1,OFFSET(NoteCommaRef!$K$3,$BJ1044,0))</f>
        <v>1</v>
      </c>
    </row>
    <row r="1045" spans="3:70" x14ac:dyDescent="0.2">
      <c r="C1045" s="1" t="str">
        <f t="shared" si="422"/>
        <v/>
      </c>
      <c r="D1045" s="1" t="str">
        <f t="shared" si="423"/>
        <v/>
      </c>
      <c r="E1045" s="1" t="str">
        <f t="shared" si="414"/>
        <v/>
      </c>
      <c r="F1045" s="32" t="str">
        <f t="shared" si="415"/>
        <v/>
      </c>
      <c r="G1045" s="1" t="str">
        <f t="shared" si="416"/>
        <v/>
      </c>
      <c r="H1045" s="1" t="str">
        <f t="shared" si="417"/>
        <v/>
      </c>
      <c r="I1045" s="1" t="str">
        <f t="shared" si="418"/>
        <v/>
      </c>
      <c r="J1045" s="1" t="str">
        <f t="shared" si="419"/>
        <v/>
      </c>
      <c r="K1045" s="1" t="str">
        <f t="shared" si="420"/>
        <v/>
      </c>
      <c r="L1045" s="1" t="str">
        <f ca="1">IF(COUNTBLANK($AO1045),IF(COUNTBLANK($D1045),"",OFFSET(ChannelSetup!$E$6,0,$D1045-1)),$AO1045)</f>
        <v/>
      </c>
      <c r="M1045" s="1" t="str">
        <f ca="1">IF(COUNTBLANK($AP1045),IF(COUNTBLANK($D1045),"",OFFSET(ChannelSetup!$E$7,0,$D1045-1)),$AP1045)</f>
        <v/>
      </c>
      <c r="N1045" s="1" t="str">
        <f ca="1">IF(COUNTBLANK($D1045),"",IF(COUNTBLANK($AI1045),OFFSET(ChannelSetup!$E$4,0,$D1045-1),$AI1045))</f>
        <v/>
      </c>
      <c r="O1045" s="1" t="str">
        <f t="shared" si="421"/>
        <v/>
      </c>
      <c r="Q1045" s="32">
        <f t="shared" si="424"/>
        <v>6</v>
      </c>
      <c r="R1045" s="32">
        <f t="shared" si="425"/>
        <v>4</v>
      </c>
      <c r="S1045" s="32">
        <f t="shared" si="426"/>
        <v>4</v>
      </c>
      <c r="T1045" s="32">
        <f t="shared" si="427"/>
        <v>2</v>
      </c>
      <c r="U1045" s="32">
        <f t="shared" si="428"/>
        <v>2</v>
      </c>
      <c r="V1045" s="32">
        <f t="shared" si="429"/>
        <v>2</v>
      </c>
      <c r="W1045" s="32">
        <f t="shared" si="430"/>
        <v>2</v>
      </c>
      <c r="X1045" s="32">
        <f t="shared" si="431"/>
        <v>2</v>
      </c>
      <c r="Y1045" s="32">
        <f t="shared" si="432"/>
        <v>2</v>
      </c>
      <c r="Z1045" s="32">
        <f t="shared" si="433"/>
        <v>2</v>
      </c>
      <c r="AA1045" s="32">
        <f t="shared" si="434"/>
        <v>2</v>
      </c>
      <c r="AB1045" s="32">
        <f t="shared" si="435"/>
        <v>2</v>
      </c>
      <c r="AD1045" s="64"/>
      <c r="AE1045" s="51"/>
      <c r="AF1045" s="51"/>
      <c r="AG1045" s="61"/>
      <c r="AH1045" s="62"/>
      <c r="AI1045" s="61"/>
      <c r="AJ1045" s="62"/>
      <c r="AK1045" s="61"/>
      <c r="AL1045" s="62"/>
      <c r="AM1045" s="60"/>
      <c r="AN1045" s="60"/>
      <c r="AO1045" s="60"/>
      <c r="AP1045" s="60"/>
      <c r="AQ1045" s="51"/>
      <c r="AT1045" s="39" t="str">
        <f t="shared" si="439"/>
        <v/>
      </c>
      <c r="AU1045" s="49" t="str">
        <f t="shared" si="445"/>
        <v/>
      </c>
      <c r="AV1045" s="41">
        <f t="shared" ca="1" si="408"/>
        <v>256</v>
      </c>
      <c r="AW1045" s="40">
        <f t="shared" ca="1" si="402"/>
        <v>1</v>
      </c>
      <c r="AX1045" s="41">
        <f t="shared" ca="1" si="440"/>
        <v>0</v>
      </c>
      <c r="AY1045" s="41">
        <f t="shared" ca="1" si="441"/>
        <v>0</v>
      </c>
      <c r="AZ1045" s="42">
        <f t="shared" ca="1" si="442"/>
        <v>1</v>
      </c>
      <c r="BA1045" s="47" t="str">
        <f t="shared" si="443"/>
        <v/>
      </c>
      <c r="BB1045" s="47" t="e">
        <f t="shared" si="444"/>
        <v>#VALUE!</v>
      </c>
      <c r="BC1045" s="47">
        <f t="shared" si="409"/>
        <v>0</v>
      </c>
      <c r="BD1045" s="47">
        <f t="shared" si="410"/>
        <v>0</v>
      </c>
      <c r="BE1045" s="47" t="e">
        <f t="shared" si="411"/>
        <v>#VALUE!</v>
      </c>
      <c r="BF1045" s="47" t="e">
        <f t="shared" si="412"/>
        <v>#VALUE!</v>
      </c>
      <c r="BG1045" s="47" t="e">
        <f t="shared" si="413"/>
        <v>#VALUE!</v>
      </c>
      <c r="BH1045" s="47" t="e">
        <f>MATCH($BA1045,NoteCommaRef!$B$4:$B$10,0)</f>
        <v>#N/A</v>
      </c>
      <c r="BI1045" s="47">
        <f>MATCH($BK1045,NoteCommaRef!$H$4:$H$1000,0)</f>
        <v>11</v>
      </c>
      <c r="BJ1045" s="47">
        <f>MATCH($BL1045,NoteCommaRef!$H$4:$H$1000,0)</f>
        <v>11</v>
      </c>
      <c r="BK1045" s="47">
        <f t="shared" si="403"/>
        <v>1</v>
      </c>
      <c r="BL1045" s="47">
        <f t="shared" si="404"/>
        <v>1</v>
      </c>
      <c r="BM1045" s="48">
        <f ca="1">IF(ISNA($BH1045),1,OFFSET(NoteCommaRef!$E$3,$BH1045,0))</f>
        <v>1</v>
      </c>
      <c r="BN1045" s="48">
        <f t="shared" si="405"/>
        <v>1</v>
      </c>
      <c r="BO1045" s="48">
        <f t="shared" si="406"/>
        <v>1</v>
      </c>
      <c r="BP1045" s="48">
        <f t="shared" si="407"/>
        <v>1</v>
      </c>
      <c r="BQ1045" s="48">
        <f ca="1">IF(ISNA($BI1045),1,OFFSET(NoteCommaRef!$K$3,$BI1045,0))</f>
        <v>1</v>
      </c>
      <c r="BR1045" s="48">
        <f ca="1">IF(ISNA($BJ1045),1,OFFSET(NoteCommaRef!$K$3,$BJ1045,0))</f>
        <v>1</v>
      </c>
    </row>
    <row r="1046" spans="3:70" x14ac:dyDescent="0.2">
      <c r="C1046" s="1" t="str">
        <f t="shared" si="422"/>
        <v/>
      </c>
      <c r="D1046" s="1" t="str">
        <f t="shared" si="423"/>
        <v/>
      </c>
      <c r="E1046" s="1" t="str">
        <f t="shared" si="414"/>
        <v/>
      </c>
      <c r="F1046" s="32" t="str">
        <f t="shared" si="415"/>
        <v/>
      </c>
      <c r="G1046" s="1" t="str">
        <f t="shared" si="416"/>
        <v/>
      </c>
      <c r="H1046" s="1" t="str">
        <f t="shared" si="417"/>
        <v/>
      </c>
      <c r="I1046" s="1" t="str">
        <f t="shared" si="418"/>
        <v/>
      </c>
      <c r="J1046" s="1" t="str">
        <f t="shared" si="419"/>
        <v/>
      </c>
      <c r="K1046" s="1" t="str">
        <f t="shared" si="420"/>
        <v/>
      </c>
      <c r="L1046" s="1" t="str">
        <f ca="1">IF(COUNTBLANK($AO1046),IF(COUNTBLANK($D1046),"",OFFSET(ChannelSetup!$E$6,0,$D1046-1)),$AO1046)</f>
        <v/>
      </c>
      <c r="M1046" s="1" t="str">
        <f ca="1">IF(COUNTBLANK($AP1046),IF(COUNTBLANK($D1046),"",OFFSET(ChannelSetup!$E$7,0,$D1046-1)),$AP1046)</f>
        <v/>
      </c>
      <c r="N1046" s="1" t="str">
        <f ca="1">IF(COUNTBLANK($D1046),"",IF(COUNTBLANK($AI1046),OFFSET(ChannelSetup!$E$4,0,$D1046-1),$AI1046))</f>
        <v/>
      </c>
      <c r="O1046" s="1" t="str">
        <f t="shared" si="421"/>
        <v/>
      </c>
      <c r="Q1046" s="32">
        <f t="shared" si="424"/>
        <v>6</v>
      </c>
      <c r="R1046" s="32">
        <f t="shared" si="425"/>
        <v>4</v>
      </c>
      <c r="S1046" s="32">
        <f t="shared" si="426"/>
        <v>4</v>
      </c>
      <c r="T1046" s="32">
        <f t="shared" si="427"/>
        <v>2</v>
      </c>
      <c r="U1046" s="32">
        <f t="shared" si="428"/>
        <v>2</v>
      </c>
      <c r="V1046" s="32">
        <f t="shared" si="429"/>
        <v>2</v>
      </c>
      <c r="W1046" s="32">
        <f t="shared" si="430"/>
        <v>2</v>
      </c>
      <c r="X1046" s="32">
        <f t="shared" si="431"/>
        <v>2</v>
      </c>
      <c r="Y1046" s="32">
        <f t="shared" si="432"/>
        <v>2</v>
      </c>
      <c r="Z1046" s="32">
        <f t="shared" si="433"/>
        <v>2</v>
      </c>
      <c r="AA1046" s="32">
        <f t="shared" si="434"/>
        <v>2</v>
      </c>
      <c r="AB1046" s="32">
        <f t="shared" si="435"/>
        <v>2</v>
      </c>
      <c r="AD1046" s="64"/>
      <c r="AE1046" s="51"/>
      <c r="AF1046" s="51"/>
      <c r="AG1046" s="61"/>
      <c r="AH1046" s="62"/>
      <c r="AI1046" s="61"/>
      <c r="AJ1046" s="62"/>
      <c r="AK1046" s="61"/>
      <c r="AL1046" s="62"/>
      <c r="AM1046" s="60"/>
      <c r="AN1046" s="60"/>
      <c r="AO1046" s="60"/>
      <c r="AP1046" s="60"/>
      <c r="AQ1046" s="51"/>
      <c r="AT1046" s="39" t="str">
        <f t="shared" si="439"/>
        <v/>
      </c>
      <c r="AU1046" s="49" t="str">
        <f t="shared" si="445"/>
        <v/>
      </c>
      <c r="AV1046" s="41">
        <f t="shared" ca="1" si="408"/>
        <v>256</v>
      </c>
      <c r="AW1046" s="40">
        <f t="shared" ca="1" si="402"/>
        <v>1</v>
      </c>
      <c r="AX1046" s="41">
        <f t="shared" ca="1" si="440"/>
        <v>0</v>
      </c>
      <c r="AY1046" s="41">
        <f t="shared" ca="1" si="441"/>
        <v>0</v>
      </c>
      <c r="AZ1046" s="42">
        <f t="shared" ca="1" si="442"/>
        <v>1</v>
      </c>
      <c r="BA1046" s="47" t="str">
        <f t="shared" si="443"/>
        <v/>
      </c>
      <c r="BB1046" s="47" t="e">
        <f t="shared" si="444"/>
        <v>#VALUE!</v>
      </c>
      <c r="BC1046" s="47">
        <f t="shared" si="409"/>
        <v>0</v>
      </c>
      <c r="BD1046" s="47">
        <f t="shared" si="410"/>
        <v>0</v>
      </c>
      <c r="BE1046" s="47" t="e">
        <f t="shared" si="411"/>
        <v>#VALUE!</v>
      </c>
      <c r="BF1046" s="47" t="e">
        <f t="shared" si="412"/>
        <v>#VALUE!</v>
      </c>
      <c r="BG1046" s="47" t="e">
        <f t="shared" si="413"/>
        <v>#VALUE!</v>
      </c>
      <c r="BH1046" s="47" t="e">
        <f>MATCH($BA1046,NoteCommaRef!$B$4:$B$10,0)</f>
        <v>#N/A</v>
      </c>
      <c r="BI1046" s="47">
        <f>MATCH($BK1046,NoteCommaRef!$H$4:$H$1000,0)</f>
        <v>11</v>
      </c>
      <c r="BJ1046" s="47">
        <f>MATCH($BL1046,NoteCommaRef!$H$4:$H$1000,0)</f>
        <v>11</v>
      </c>
      <c r="BK1046" s="47">
        <f t="shared" si="403"/>
        <v>1</v>
      </c>
      <c r="BL1046" s="47">
        <f t="shared" si="404"/>
        <v>1</v>
      </c>
      <c r="BM1046" s="48">
        <f ca="1">IF(ISNA($BH1046),1,OFFSET(NoteCommaRef!$E$3,$BH1046,0))</f>
        <v>1</v>
      </c>
      <c r="BN1046" s="48">
        <f t="shared" si="405"/>
        <v>1</v>
      </c>
      <c r="BO1046" s="48">
        <f t="shared" si="406"/>
        <v>1</v>
      </c>
      <c r="BP1046" s="48">
        <f t="shared" si="407"/>
        <v>1</v>
      </c>
      <c r="BQ1046" s="48">
        <f ca="1">IF(ISNA($BI1046),1,OFFSET(NoteCommaRef!$K$3,$BI1046,0))</f>
        <v>1</v>
      </c>
      <c r="BR1046" s="48">
        <f ca="1">IF(ISNA($BJ1046),1,OFFSET(NoteCommaRef!$K$3,$BJ1046,0))</f>
        <v>1</v>
      </c>
    </row>
    <row r="1047" spans="3:70" x14ac:dyDescent="0.2">
      <c r="C1047" s="1" t="str">
        <f t="shared" si="422"/>
        <v/>
      </c>
      <c r="D1047" s="1" t="str">
        <f t="shared" si="423"/>
        <v/>
      </c>
      <c r="E1047" s="1" t="str">
        <f t="shared" si="414"/>
        <v/>
      </c>
      <c r="F1047" s="32" t="str">
        <f t="shared" si="415"/>
        <v/>
      </c>
      <c r="G1047" s="1" t="str">
        <f t="shared" si="416"/>
        <v/>
      </c>
      <c r="H1047" s="1" t="str">
        <f t="shared" si="417"/>
        <v/>
      </c>
      <c r="I1047" s="1" t="str">
        <f t="shared" si="418"/>
        <v/>
      </c>
      <c r="J1047" s="1" t="str">
        <f t="shared" si="419"/>
        <v/>
      </c>
      <c r="K1047" s="1" t="str">
        <f t="shared" si="420"/>
        <v/>
      </c>
      <c r="L1047" s="1" t="str">
        <f ca="1">IF(COUNTBLANK($AO1047),IF(COUNTBLANK($D1047),"",OFFSET(ChannelSetup!$E$6,0,$D1047-1)),$AO1047)</f>
        <v/>
      </c>
      <c r="M1047" s="1" t="str">
        <f ca="1">IF(COUNTBLANK($AP1047),IF(COUNTBLANK($D1047),"",OFFSET(ChannelSetup!$E$7,0,$D1047-1)),$AP1047)</f>
        <v/>
      </c>
      <c r="N1047" s="1" t="str">
        <f ca="1">IF(COUNTBLANK($D1047),"",IF(COUNTBLANK($AI1047),OFFSET(ChannelSetup!$E$4,0,$D1047-1),$AI1047))</f>
        <v/>
      </c>
      <c r="O1047" s="1" t="str">
        <f t="shared" si="421"/>
        <v/>
      </c>
      <c r="Q1047" s="32">
        <f t="shared" si="424"/>
        <v>6</v>
      </c>
      <c r="R1047" s="32">
        <f t="shared" si="425"/>
        <v>4</v>
      </c>
      <c r="S1047" s="32">
        <f t="shared" si="426"/>
        <v>4</v>
      </c>
      <c r="T1047" s="32">
        <f t="shared" si="427"/>
        <v>2</v>
      </c>
      <c r="U1047" s="32">
        <f t="shared" si="428"/>
        <v>2</v>
      </c>
      <c r="V1047" s="32">
        <f t="shared" si="429"/>
        <v>2</v>
      </c>
      <c r="W1047" s="32">
        <f t="shared" si="430"/>
        <v>2</v>
      </c>
      <c r="X1047" s="32">
        <f t="shared" si="431"/>
        <v>2</v>
      </c>
      <c r="Y1047" s="32">
        <f t="shared" si="432"/>
        <v>2</v>
      </c>
      <c r="Z1047" s="32">
        <f t="shared" si="433"/>
        <v>2</v>
      </c>
      <c r="AA1047" s="32">
        <f t="shared" si="434"/>
        <v>2</v>
      </c>
      <c r="AB1047" s="32">
        <f t="shared" si="435"/>
        <v>2</v>
      </c>
      <c r="AD1047" s="64"/>
      <c r="AE1047" s="51"/>
      <c r="AF1047" s="51"/>
      <c r="AG1047" s="61"/>
      <c r="AH1047" s="62"/>
      <c r="AI1047" s="61"/>
      <c r="AJ1047" s="62"/>
      <c r="AK1047" s="61"/>
      <c r="AL1047" s="62"/>
      <c r="AM1047" s="60"/>
      <c r="AN1047" s="60"/>
      <c r="AO1047" s="60"/>
      <c r="AP1047" s="60"/>
      <c r="AQ1047" s="51"/>
      <c r="AT1047" s="39" t="str">
        <f t="shared" si="439"/>
        <v/>
      </c>
      <c r="AU1047" s="49" t="str">
        <f t="shared" si="445"/>
        <v/>
      </c>
      <c r="AV1047" s="41">
        <f t="shared" ca="1" si="408"/>
        <v>256</v>
      </c>
      <c r="AW1047" s="40">
        <f t="shared" ca="1" si="402"/>
        <v>1</v>
      </c>
      <c r="AX1047" s="41">
        <f t="shared" ca="1" si="440"/>
        <v>0</v>
      </c>
      <c r="AY1047" s="41">
        <f t="shared" ca="1" si="441"/>
        <v>0</v>
      </c>
      <c r="AZ1047" s="42">
        <f t="shared" ca="1" si="442"/>
        <v>1</v>
      </c>
      <c r="BA1047" s="47" t="str">
        <f t="shared" si="443"/>
        <v/>
      </c>
      <c r="BB1047" s="47" t="e">
        <f t="shared" si="444"/>
        <v>#VALUE!</v>
      </c>
      <c r="BC1047" s="47">
        <f t="shared" si="409"/>
        <v>0</v>
      </c>
      <c r="BD1047" s="47">
        <f t="shared" si="410"/>
        <v>0</v>
      </c>
      <c r="BE1047" s="47" t="e">
        <f t="shared" si="411"/>
        <v>#VALUE!</v>
      </c>
      <c r="BF1047" s="47" t="e">
        <f t="shared" si="412"/>
        <v>#VALUE!</v>
      </c>
      <c r="BG1047" s="47" t="e">
        <f t="shared" si="413"/>
        <v>#VALUE!</v>
      </c>
      <c r="BH1047" s="47" t="e">
        <f>MATCH($BA1047,NoteCommaRef!$B$4:$B$10,0)</f>
        <v>#N/A</v>
      </c>
      <c r="BI1047" s="47">
        <f>MATCH($BK1047,NoteCommaRef!$H$4:$H$1000,0)</f>
        <v>11</v>
      </c>
      <c r="BJ1047" s="47">
        <f>MATCH($BL1047,NoteCommaRef!$H$4:$H$1000,0)</f>
        <v>11</v>
      </c>
      <c r="BK1047" s="47">
        <f t="shared" si="403"/>
        <v>1</v>
      </c>
      <c r="BL1047" s="47">
        <f t="shared" si="404"/>
        <v>1</v>
      </c>
      <c r="BM1047" s="48">
        <f ca="1">IF(ISNA($BH1047),1,OFFSET(NoteCommaRef!$E$3,$BH1047,0))</f>
        <v>1</v>
      </c>
      <c r="BN1047" s="48">
        <f t="shared" si="405"/>
        <v>1</v>
      </c>
      <c r="BO1047" s="48">
        <f t="shared" si="406"/>
        <v>1</v>
      </c>
      <c r="BP1047" s="48">
        <f t="shared" si="407"/>
        <v>1</v>
      </c>
      <c r="BQ1047" s="48">
        <f ca="1">IF(ISNA($BI1047),1,OFFSET(NoteCommaRef!$K$3,$BI1047,0))</f>
        <v>1</v>
      </c>
      <c r="BR1047" s="48">
        <f ca="1">IF(ISNA($BJ1047),1,OFFSET(NoteCommaRef!$K$3,$BJ1047,0))</f>
        <v>1</v>
      </c>
    </row>
    <row r="1048" spans="3:70" x14ac:dyDescent="0.2">
      <c r="C1048" s="1" t="str">
        <f t="shared" si="422"/>
        <v/>
      </c>
      <c r="D1048" s="1" t="str">
        <f t="shared" si="423"/>
        <v/>
      </c>
      <c r="E1048" s="1" t="str">
        <f t="shared" si="414"/>
        <v/>
      </c>
      <c r="F1048" s="32" t="str">
        <f t="shared" si="415"/>
        <v/>
      </c>
      <c r="G1048" s="1" t="str">
        <f t="shared" si="416"/>
        <v/>
      </c>
      <c r="H1048" s="1" t="str">
        <f t="shared" si="417"/>
        <v/>
      </c>
      <c r="I1048" s="1" t="str">
        <f t="shared" si="418"/>
        <v/>
      </c>
      <c r="J1048" s="1" t="str">
        <f t="shared" si="419"/>
        <v/>
      </c>
      <c r="K1048" s="1" t="str">
        <f t="shared" si="420"/>
        <v/>
      </c>
      <c r="L1048" s="1" t="str">
        <f ca="1">IF(COUNTBLANK($AO1048),IF(COUNTBLANK($D1048),"",OFFSET(ChannelSetup!$E$6,0,$D1048-1)),$AO1048)</f>
        <v/>
      </c>
      <c r="M1048" s="1" t="str">
        <f ca="1">IF(COUNTBLANK($AP1048),IF(COUNTBLANK($D1048),"",OFFSET(ChannelSetup!$E$7,0,$D1048-1)),$AP1048)</f>
        <v/>
      </c>
      <c r="N1048" s="1" t="str">
        <f ca="1">IF(COUNTBLANK($D1048),"",IF(COUNTBLANK($AI1048),OFFSET(ChannelSetup!$E$4,0,$D1048-1),$AI1048))</f>
        <v/>
      </c>
      <c r="O1048" s="1" t="str">
        <f t="shared" si="421"/>
        <v/>
      </c>
      <c r="Q1048" s="32">
        <f t="shared" si="424"/>
        <v>6</v>
      </c>
      <c r="R1048" s="32">
        <f t="shared" si="425"/>
        <v>4</v>
      </c>
      <c r="S1048" s="32">
        <f t="shared" si="426"/>
        <v>4</v>
      </c>
      <c r="T1048" s="32">
        <f t="shared" si="427"/>
        <v>2</v>
      </c>
      <c r="U1048" s="32">
        <f t="shared" si="428"/>
        <v>2</v>
      </c>
      <c r="V1048" s="32">
        <f t="shared" si="429"/>
        <v>2</v>
      </c>
      <c r="W1048" s="32">
        <f t="shared" si="430"/>
        <v>2</v>
      </c>
      <c r="X1048" s="32">
        <f t="shared" si="431"/>
        <v>2</v>
      </c>
      <c r="Y1048" s="32">
        <f t="shared" si="432"/>
        <v>2</v>
      </c>
      <c r="Z1048" s="32">
        <f t="shared" si="433"/>
        <v>2</v>
      </c>
      <c r="AA1048" s="32">
        <f t="shared" si="434"/>
        <v>2</v>
      </c>
      <c r="AB1048" s="32">
        <f t="shared" si="435"/>
        <v>2</v>
      </c>
      <c r="AD1048" s="64"/>
      <c r="AE1048" s="51"/>
      <c r="AF1048" s="51"/>
      <c r="AG1048" s="61"/>
      <c r="AH1048" s="62"/>
      <c r="AI1048" s="61"/>
      <c r="AJ1048" s="62"/>
      <c r="AK1048" s="61"/>
      <c r="AL1048" s="62"/>
      <c r="AM1048" s="60"/>
      <c r="AN1048" s="60"/>
      <c r="AO1048" s="60"/>
      <c r="AP1048" s="60"/>
      <c r="AQ1048" s="51"/>
      <c r="AT1048" s="39" t="str">
        <f t="shared" si="439"/>
        <v/>
      </c>
      <c r="AU1048" s="49" t="str">
        <f t="shared" si="445"/>
        <v/>
      </c>
      <c r="AV1048" s="41">
        <f t="shared" ca="1" si="408"/>
        <v>256</v>
      </c>
      <c r="AW1048" s="40">
        <f t="shared" ca="1" si="402"/>
        <v>1</v>
      </c>
      <c r="AX1048" s="41">
        <f t="shared" ca="1" si="440"/>
        <v>0</v>
      </c>
      <c r="AY1048" s="41">
        <f t="shared" ca="1" si="441"/>
        <v>0</v>
      </c>
      <c r="AZ1048" s="42">
        <f t="shared" ca="1" si="442"/>
        <v>1</v>
      </c>
      <c r="BA1048" s="47" t="str">
        <f t="shared" si="443"/>
        <v/>
      </c>
      <c r="BB1048" s="47" t="e">
        <f t="shared" si="444"/>
        <v>#VALUE!</v>
      </c>
      <c r="BC1048" s="47">
        <f t="shared" si="409"/>
        <v>0</v>
      </c>
      <c r="BD1048" s="47">
        <f t="shared" si="410"/>
        <v>0</v>
      </c>
      <c r="BE1048" s="47" t="e">
        <f t="shared" si="411"/>
        <v>#VALUE!</v>
      </c>
      <c r="BF1048" s="47" t="e">
        <f t="shared" si="412"/>
        <v>#VALUE!</v>
      </c>
      <c r="BG1048" s="47" t="e">
        <f t="shared" si="413"/>
        <v>#VALUE!</v>
      </c>
      <c r="BH1048" s="47" t="e">
        <f>MATCH($BA1048,NoteCommaRef!$B$4:$B$10,0)</f>
        <v>#N/A</v>
      </c>
      <c r="BI1048" s="47">
        <f>MATCH($BK1048,NoteCommaRef!$H$4:$H$1000,0)</f>
        <v>11</v>
      </c>
      <c r="BJ1048" s="47">
        <f>MATCH($BL1048,NoteCommaRef!$H$4:$H$1000,0)</f>
        <v>11</v>
      </c>
      <c r="BK1048" s="47">
        <f t="shared" si="403"/>
        <v>1</v>
      </c>
      <c r="BL1048" s="47">
        <f t="shared" si="404"/>
        <v>1</v>
      </c>
      <c r="BM1048" s="48">
        <f ca="1">IF(ISNA($BH1048),1,OFFSET(NoteCommaRef!$E$3,$BH1048,0))</f>
        <v>1</v>
      </c>
      <c r="BN1048" s="48">
        <f t="shared" si="405"/>
        <v>1</v>
      </c>
      <c r="BO1048" s="48">
        <f t="shared" si="406"/>
        <v>1</v>
      </c>
      <c r="BP1048" s="48">
        <f t="shared" si="407"/>
        <v>1</v>
      </c>
      <c r="BQ1048" s="48">
        <f ca="1">IF(ISNA($BI1048),1,OFFSET(NoteCommaRef!$K$3,$BI1048,0))</f>
        <v>1</v>
      </c>
      <c r="BR1048" s="48">
        <f ca="1">IF(ISNA($BJ1048),1,OFFSET(NoteCommaRef!$K$3,$BJ1048,0))</f>
        <v>1</v>
      </c>
    </row>
    <row r="1049" spans="3:70" x14ac:dyDescent="0.2">
      <c r="C1049" s="1" t="str">
        <f t="shared" si="422"/>
        <v/>
      </c>
      <c r="D1049" s="1" t="str">
        <f t="shared" si="423"/>
        <v/>
      </c>
      <c r="E1049" s="1" t="str">
        <f t="shared" si="414"/>
        <v/>
      </c>
      <c r="F1049" s="32" t="str">
        <f t="shared" si="415"/>
        <v/>
      </c>
      <c r="G1049" s="1" t="str">
        <f t="shared" si="416"/>
        <v/>
      </c>
      <c r="H1049" s="1" t="str">
        <f t="shared" si="417"/>
        <v/>
      </c>
      <c r="I1049" s="1" t="str">
        <f t="shared" si="418"/>
        <v/>
      </c>
      <c r="J1049" s="1" t="str">
        <f t="shared" si="419"/>
        <v/>
      </c>
      <c r="K1049" s="1" t="str">
        <f t="shared" si="420"/>
        <v/>
      </c>
      <c r="L1049" s="1" t="str">
        <f ca="1">IF(COUNTBLANK($AO1049),IF(COUNTBLANK($D1049),"",OFFSET(ChannelSetup!$E$6,0,$D1049-1)),$AO1049)</f>
        <v/>
      </c>
      <c r="M1049" s="1" t="str">
        <f ca="1">IF(COUNTBLANK($AP1049),IF(COUNTBLANK($D1049),"",OFFSET(ChannelSetup!$E$7,0,$D1049-1)),$AP1049)</f>
        <v/>
      </c>
      <c r="N1049" s="1" t="str">
        <f ca="1">IF(COUNTBLANK($D1049),"",IF(COUNTBLANK($AI1049),OFFSET(ChannelSetup!$E$4,0,$D1049-1),$AI1049))</f>
        <v/>
      </c>
      <c r="O1049" s="1" t="str">
        <f t="shared" si="421"/>
        <v/>
      </c>
      <c r="Q1049" s="32">
        <f t="shared" si="424"/>
        <v>6</v>
      </c>
      <c r="R1049" s="32">
        <f t="shared" si="425"/>
        <v>4</v>
      </c>
      <c r="S1049" s="32">
        <f t="shared" si="426"/>
        <v>4</v>
      </c>
      <c r="T1049" s="32">
        <f t="shared" si="427"/>
        <v>2</v>
      </c>
      <c r="U1049" s="32">
        <f t="shared" si="428"/>
        <v>2</v>
      </c>
      <c r="V1049" s="32">
        <f t="shared" si="429"/>
        <v>2</v>
      </c>
      <c r="W1049" s="32">
        <f t="shared" si="430"/>
        <v>2</v>
      </c>
      <c r="X1049" s="32">
        <f t="shared" si="431"/>
        <v>2</v>
      </c>
      <c r="Y1049" s="32">
        <f t="shared" si="432"/>
        <v>2</v>
      </c>
      <c r="Z1049" s="32">
        <f t="shared" si="433"/>
        <v>2</v>
      </c>
      <c r="AA1049" s="32">
        <f t="shared" si="434"/>
        <v>2</v>
      </c>
      <c r="AB1049" s="32">
        <f t="shared" si="435"/>
        <v>2</v>
      </c>
      <c r="AD1049" s="64"/>
      <c r="AE1049" s="51"/>
      <c r="AF1049" s="51"/>
      <c r="AG1049" s="61"/>
      <c r="AH1049" s="62"/>
      <c r="AI1049" s="61"/>
      <c r="AJ1049" s="62"/>
      <c r="AK1049" s="61"/>
      <c r="AL1049" s="62"/>
      <c r="AM1049" s="60"/>
      <c r="AN1049" s="60"/>
      <c r="AO1049" s="60"/>
      <c r="AP1049" s="60"/>
      <c r="AQ1049" s="51"/>
      <c r="AT1049" s="39" t="str">
        <f t="shared" si="439"/>
        <v/>
      </c>
      <c r="AU1049" s="49" t="str">
        <f t="shared" si="445"/>
        <v/>
      </c>
      <c r="AV1049" s="41">
        <f t="shared" ca="1" si="408"/>
        <v>256</v>
      </c>
      <c r="AW1049" s="40">
        <f t="shared" ca="1" si="402"/>
        <v>1</v>
      </c>
      <c r="AX1049" s="41">
        <f t="shared" ca="1" si="440"/>
        <v>0</v>
      </c>
      <c r="AY1049" s="41">
        <f t="shared" ca="1" si="441"/>
        <v>0</v>
      </c>
      <c r="AZ1049" s="42">
        <f t="shared" ca="1" si="442"/>
        <v>1</v>
      </c>
      <c r="BA1049" s="47" t="str">
        <f t="shared" si="443"/>
        <v/>
      </c>
      <c r="BB1049" s="47" t="e">
        <f t="shared" si="444"/>
        <v>#VALUE!</v>
      </c>
      <c r="BC1049" s="47">
        <f t="shared" si="409"/>
        <v>0</v>
      </c>
      <c r="BD1049" s="47">
        <f t="shared" si="410"/>
        <v>0</v>
      </c>
      <c r="BE1049" s="47" t="e">
        <f t="shared" si="411"/>
        <v>#VALUE!</v>
      </c>
      <c r="BF1049" s="47" t="e">
        <f t="shared" si="412"/>
        <v>#VALUE!</v>
      </c>
      <c r="BG1049" s="47" t="e">
        <f t="shared" si="413"/>
        <v>#VALUE!</v>
      </c>
      <c r="BH1049" s="47" t="e">
        <f>MATCH($BA1049,NoteCommaRef!$B$4:$B$10,0)</f>
        <v>#N/A</v>
      </c>
      <c r="BI1049" s="47">
        <f>MATCH($BK1049,NoteCommaRef!$H$4:$H$1000,0)</f>
        <v>11</v>
      </c>
      <c r="BJ1049" s="47">
        <f>MATCH($BL1049,NoteCommaRef!$H$4:$H$1000,0)</f>
        <v>11</v>
      </c>
      <c r="BK1049" s="47">
        <f t="shared" si="403"/>
        <v>1</v>
      </c>
      <c r="BL1049" s="47">
        <f t="shared" si="404"/>
        <v>1</v>
      </c>
      <c r="BM1049" s="48">
        <f ca="1">IF(ISNA($BH1049),1,OFFSET(NoteCommaRef!$E$3,$BH1049,0))</f>
        <v>1</v>
      </c>
      <c r="BN1049" s="48">
        <f t="shared" si="405"/>
        <v>1</v>
      </c>
      <c r="BO1049" s="48">
        <f t="shared" si="406"/>
        <v>1</v>
      </c>
      <c r="BP1049" s="48">
        <f t="shared" si="407"/>
        <v>1</v>
      </c>
      <c r="BQ1049" s="48">
        <f ca="1">IF(ISNA($BI1049),1,OFFSET(NoteCommaRef!$K$3,$BI1049,0))</f>
        <v>1</v>
      </c>
      <c r="BR1049" s="48">
        <f ca="1">IF(ISNA($BJ1049),1,OFFSET(NoteCommaRef!$K$3,$BJ1049,0))</f>
        <v>1</v>
      </c>
    </row>
    <row r="1050" spans="3:70" x14ac:dyDescent="0.2">
      <c r="C1050" s="1" t="str">
        <f t="shared" si="422"/>
        <v/>
      </c>
      <c r="D1050" s="1" t="str">
        <f t="shared" si="423"/>
        <v/>
      </c>
      <c r="E1050" s="1" t="str">
        <f t="shared" si="414"/>
        <v/>
      </c>
      <c r="F1050" s="32" t="str">
        <f t="shared" si="415"/>
        <v/>
      </c>
      <c r="G1050" s="1" t="str">
        <f t="shared" si="416"/>
        <v/>
      </c>
      <c r="H1050" s="1" t="str">
        <f t="shared" si="417"/>
        <v/>
      </c>
      <c r="I1050" s="1" t="str">
        <f t="shared" si="418"/>
        <v/>
      </c>
      <c r="J1050" s="1" t="str">
        <f t="shared" si="419"/>
        <v/>
      </c>
      <c r="K1050" s="1" t="str">
        <f t="shared" si="420"/>
        <v/>
      </c>
      <c r="L1050" s="1" t="str">
        <f ca="1">IF(COUNTBLANK($AO1050),IF(COUNTBLANK($D1050),"",OFFSET(ChannelSetup!$E$6,0,$D1050-1)),$AO1050)</f>
        <v/>
      </c>
      <c r="M1050" s="1" t="str">
        <f ca="1">IF(COUNTBLANK($AP1050),IF(COUNTBLANK($D1050),"",OFFSET(ChannelSetup!$E$7,0,$D1050-1)),$AP1050)</f>
        <v/>
      </c>
      <c r="N1050" s="1" t="str">
        <f ca="1">IF(COUNTBLANK($D1050),"",IF(COUNTBLANK($AI1050),OFFSET(ChannelSetup!$E$4,0,$D1050-1),$AI1050))</f>
        <v/>
      </c>
      <c r="O1050" s="1" t="str">
        <f t="shared" si="421"/>
        <v/>
      </c>
      <c r="Q1050" s="32">
        <f t="shared" si="424"/>
        <v>6</v>
      </c>
      <c r="R1050" s="32">
        <f t="shared" si="425"/>
        <v>4</v>
      </c>
      <c r="S1050" s="32">
        <f t="shared" si="426"/>
        <v>4</v>
      </c>
      <c r="T1050" s="32">
        <f t="shared" si="427"/>
        <v>2</v>
      </c>
      <c r="U1050" s="32">
        <f t="shared" si="428"/>
        <v>2</v>
      </c>
      <c r="V1050" s="32">
        <f t="shared" si="429"/>
        <v>2</v>
      </c>
      <c r="W1050" s="32">
        <f t="shared" si="430"/>
        <v>2</v>
      </c>
      <c r="X1050" s="32">
        <f t="shared" si="431"/>
        <v>2</v>
      </c>
      <c r="Y1050" s="32">
        <f t="shared" si="432"/>
        <v>2</v>
      </c>
      <c r="Z1050" s="32">
        <f t="shared" si="433"/>
        <v>2</v>
      </c>
      <c r="AA1050" s="32">
        <f t="shared" si="434"/>
        <v>2</v>
      </c>
      <c r="AB1050" s="32">
        <f t="shared" si="435"/>
        <v>2</v>
      </c>
      <c r="AD1050" s="64"/>
      <c r="AE1050" s="51"/>
      <c r="AF1050" s="51"/>
      <c r="AG1050" s="61"/>
      <c r="AH1050" s="62"/>
      <c r="AI1050" s="61"/>
      <c r="AJ1050" s="62"/>
      <c r="AK1050" s="61"/>
      <c r="AL1050" s="62"/>
      <c r="AM1050" s="60"/>
      <c r="AN1050" s="60"/>
      <c r="AO1050" s="60"/>
      <c r="AP1050" s="60"/>
      <c r="AQ1050" s="51"/>
      <c r="AT1050" s="39" t="str">
        <f t="shared" si="439"/>
        <v/>
      </c>
      <c r="AU1050" s="49" t="str">
        <f t="shared" si="445"/>
        <v/>
      </c>
      <c r="AV1050" s="41">
        <f t="shared" ca="1" si="408"/>
        <v>256</v>
      </c>
      <c r="AW1050" s="40">
        <f t="shared" ca="1" si="402"/>
        <v>1</v>
      </c>
      <c r="AX1050" s="41">
        <f t="shared" ca="1" si="440"/>
        <v>0</v>
      </c>
      <c r="AY1050" s="41">
        <f t="shared" ca="1" si="441"/>
        <v>0</v>
      </c>
      <c r="AZ1050" s="42">
        <f t="shared" ca="1" si="442"/>
        <v>1</v>
      </c>
      <c r="BA1050" s="47" t="str">
        <f t="shared" si="443"/>
        <v/>
      </c>
      <c r="BB1050" s="47" t="e">
        <f t="shared" si="444"/>
        <v>#VALUE!</v>
      </c>
      <c r="BC1050" s="47">
        <f t="shared" si="409"/>
        <v>0</v>
      </c>
      <c r="BD1050" s="47">
        <f t="shared" si="410"/>
        <v>0</v>
      </c>
      <c r="BE1050" s="47" t="e">
        <f t="shared" si="411"/>
        <v>#VALUE!</v>
      </c>
      <c r="BF1050" s="47" t="e">
        <f t="shared" si="412"/>
        <v>#VALUE!</v>
      </c>
      <c r="BG1050" s="47" t="e">
        <f t="shared" si="413"/>
        <v>#VALUE!</v>
      </c>
      <c r="BH1050" s="47" t="e">
        <f>MATCH($BA1050,NoteCommaRef!$B$4:$B$10,0)</f>
        <v>#N/A</v>
      </c>
      <c r="BI1050" s="47">
        <f>MATCH($BK1050,NoteCommaRef!$H$4:$H$1000,0)</f>
        <v>11</v>
      </c>
      <c r="BJ1050" s="47">
        <f>MATCH($BL1050,NoteCommaRef!$H$4:$H$1000,0)</f>
        <v>11</v>
      </c>
      <c r="BK1050" s="47">
        <f t="shared" si="403"/>
        <v>1</v>
      </c>
      <c r="BL1050" s="47">
        <f t="shared" si="404"/>
        <v>1</v>
      </c>
      <c r="BM1050" s="48">
        <f ca="1">IF(ISNA($BH1050),1,OFFSET(NoteCommaRef!$E$3,$BH1050,0))</f>
        <v>1</v>
      </c>
      <c r="BN1050" s="48">
        <f t="shared" si="405"/>
        <v>1</v>
      </c>
      <c r="BO1050" s="48">
        <f t="shared" si="406"/>
        <v>1</v>
      </c>
      <c r="BP1050" s="48">
        <f t="shared" si="407"/>
        <v>1</v>
      </c>
      <c r="BQ1050" s="48">
        <f ca="1">IF(ISNA($BI1050),1,OFFSET(NoteCommaRef!$K$3,$BI1050,0))</f>
        <v>1</v>
      </c>
      <c r="BR1050" s="48">
        <f ca="1">IF(ISNA($BJ1050),1,OFFSET(NoteCommaRef!$K$3,$BJ1050,0))</f>
        <v>1</v>
      </c>
    </row>
    <row r="1051" spans="3:70" x14ac:dyDescent="0.2">
      <c r="C1051" s="1" t="str">
        <f t="shared" si="422"/>
        <v/>
      </c>
      <c r="D1051" s="1" t="str">
        <f t="shared" si="423"/>
        <v/>
      </c>
      <c r="E1051" s="1" t="str">
        <f t="shared" si="414"/>
        <v/>
      </c>
      <c r="F1051" s="32" t="str">
        <f t="shared" si="415"/>
        <v/>
      </c>
      <c r="G1051" s="1" t="str">
        <f t="shared" si="416"/>
        <v/>
      </c>
      <c r="H1051" s="1" t="str">
        <f t="shared" si="417"/>
        <v/>
      </c>
      <c r="I1051" s="1" t="str">
        <f t="shared" si="418"/>
        <v/>
      </c>
      <c r="J1051" s="1" t="str">
        <f t="shared" si="419"/>
        <v/>
      </c>
      <c r="K1051" s="1" t="str">
        <f t="shared" si="420"/>
        <v/>
      </c>
      <c r="L1051" s="1" t="str">
        <f ca="1">IF(COUNTBLANK($AO1051),IF(COUNTBLANK($D1051),"",OFFSET(ChannelSetup!$E$6,0,$D1051-1)),$AO1051)</f>
        <v/>
      </c>
      <c r="M1051" s="1" t="str">
        <f ca="1">IF(COUNTBLANK($AP1051),IF(COUNTBLANK($D1051),"",OFFSET(ChannelSetup!$E$7,0,$D1051-1)),$AP1051)</f>
        <v/>
      </c>
      <c r="N1051" s="1" t="str">
        <f ca="1">IF(COUNTBLANK($D1051),"",IF(COUNTBLANK($AI1051),OFFSET(ChannelSetup!$E$4,0,$D1051-1),$AI1051))</f>
        <v/>
      </c>
      <c r="O1051" s="1" t="str">
        <f t="shared" si="421"/>
        <v/>
      </c>
      <c r="Q1051" s="32">
        <f t="shared" si="424"/>
        <v>6</v>
      </c>
      <c r="R1051" s="32">
        <f t="shared" si="425"/>
        <v>4</v>
      </c>
      <c r="S1051" s="32">
        <f t="shared" si="426"/>
        <v>4</v>
      </c>
      <c r="T1051" s="32">
        <f t="shared" si="427"/>
        <v>2</v>
      </c>
      <c r="U1051" s="32">
        <f t="shared" si="428"/>
        <v>2</v>
      </c>
      <c r="V1051" s="32">
        <f t="shared" si="429"/>
        <v>2</v>
      </c>
      <c r="W1051" s="32">
        <f t="shared" si="430"/>
        <v>2</v>
      </c>
      <c r="X1051" s="32">
        <f t="shared" si="431"/>
        <v>2</v>
      </c>
      <c r="Y1051" s="32">
        <f t="shared" si="432"/>
        <v>2</v>
      </c>
      <c r="Z1051" s="32">
        <f t="shared" si="433"/>
        <v>2</v>
      </c>
      <c r="AA1051" s="32">
        <f t="shared" si="434"/>
        <v>2</v>
      </c>
      <c r="AB1051" s="32">
        <f t="shared" si="435"/>
        <v>2</v>
      </c>
      <c r="AD1051" s="64"/>
      <c r="AE1051" s="51"/>
      <c r="AF1051" s="51"/>
      <c r="AG1051" s="61"/>
      <c r="AH1051" s="62"/>
      <c r="AI1051" s="61"/>
      <c r="AJ1051" s="62"/>
      <c r="AK1051" s="61"/>
      <c r="AL1051" s="62"/>
      <c r="AM1051" s="60"/>
      <c r="AN1051" s="60"/>
      <c r="AO1051" s="60"/>
      <c r="AP1051" s="60"/>
      <c r="AQ1051" s="51"/>
      <c r="AT1051" s="39" t="str">
        <f t="shared" si="439"/>
        <v/>
      </c>
      <c r="AU1051" s="49" t="str">
        <f t="shared" si="445"/>
        <v/>
      </c>
      <c r="AV1051" s="41">
        <f t="shared" ca="1" si="408"/>
        <v>256</v>
      </c>
      <c r="AW1051" s="40">
        <f t="shared" ca="1" si="402"/>
        <v>1</v>
      </c>
      <c r="AX1051" s="41">
        <f t="shared" ca="1" si="440"/>
        <v>0</v>
      </c>
      <c r="AY1051" s="41">
        <f t="shared" ca="1" si="441"/>
        <v>0</v>
      </c>
      <c r="AZ1051" s="42">
        <f t="shared" ca="1" si="442"/>
        <v>1</v>
      </c>
      <c r="BA1051" s="47" t="str">
        <f t="shared" si="443"/>
        <v/>
      </c>
      <c r="BB1051" s="47" t="e">
        <f t="shared" si="444"/>
        <v>#VALUE!</v>
      </c>
      <c r="BC1051" s="47">
        <f t="shared" si="409"/>
        <v>0</v>
      </c>
      <c r="BD1051" s="47">
        <f t="shared" si="410"/>
        <v>0</v>
      </c>
      <c r="BE1051" s="47" t="e">
        <f t="shared" si="411"/>
        <v>#VALUE!</v>
      </c>
      <c r="BF1051" s="47" t="e">
        <f t="shared" si="412"/>
        <v>#VALUE!</v>
      </c>
      <c r="BG1051" s="47" t="e">
        <f t="shared" si="413"/>
        <v>#VALUE!</v>
      </c>
      <c r="BH1051" s="47" t="e">
        <f>MATCH($BA1051,NoteCommaRef!$B$4:$B$10,0)</f>
        <v>#N/A</v>
      </c>
      <c r="BI1051" s="47">
        <f>MATCH($BK1051,NoteCommaRef!$H$4:$H$1000,0)</f>
        <v>11</v>
      </c>
      <c r="BJ1051" s="47">
        <f>MATCH($BL1051,NoteCommaRef!$H$4:$H$1000,0)</f>
        <v>11</v>
      </c>
      <c r="BK1051" s="47">
        <f t="shared" si="403"/>
        <v>1</v>
      </c>
      <c r="BL1051" s="47">
        <f t="shared" si="404"/>
        <v>1</v>
      </c>
      <c r="BM1051" s="48">
        <f ca="1">IF(ISNA($BH1051),1,OFFSET(NoteCommaRef!$E$3,$BH1051,0))</f>
        <v>1</v>
      </c>
      <c r="BN1051" s="48">
        <f t="shared" si="405"/>
        <v>1</v>
      </c>
      <c r="BO1051" s="48">
        <f t="shared" si="406"/>
        <v>1</v>
      </c>
      <c r="BP1051" s="48">
        <f t="shared" si="407"/>
        <v>1</v>
      </c>
      <c r="BQ1051" s="48">
        <f ca="1">IF(ISNA($BI1051),1,OFFSET(NoteCommaRef!$K$3,$BI1051,0))</f>
        <v>1</v>
      </c>
      <c r="BR1051" s="48">
        <f ca="1">IF(ISNA($BJ1051),1,OFFSET(NoteCommaRef!$K$3,$BJ1051,0))</f>
        <v>1</v>
      </c>
    </row>
    <row r="1052" spans="3:70" x14ac:dyDescent="0.2">
      <c r="C1052" s="1" t="str">
        <f t="shared" si="422"/>
        <v/>
      </c>
      <c r="D1052" s="1" t="str">
        <f t="shared" si="423"/>
        <v/>
      </c>
      <c r="E1052" s="1" t="str">
        <f t="shared" si="414"/>
        <v/>
      </c>
      <c r="F1052" s="32" t="str">
        <f t="shared" si="415"/>
        <v/>
      </c>
      <c r="G1052" s="1" t="str">
        <f t="shared" si="416"/>
        <v/>
      </c>
      <c r="H1052" s="1" t="str">
        <f t="shared" si="417"/>
        <v/>
      </c>
      <c r="I1052" s="1" t="str">
        <f t="shared" si="418"/>
        <v/>
      </c>
      <c r="J1052" s="1" t="str">
        <f t="shared" si="419"/>
        <v/>
      </c>
      <c r="K1052" s="1" t="str">
        <f t="shared" si="420"/>
        <v/>
      </c>
      <c r="L1052" s="1" t="str">
        <f ca="1">IF(COUNTBLANK($AO1052),IF(COUNTBLANK($D1052),"",OFFSET(ChannelSetup!$E$6,0,$D1052-1)),$AO1052)</f>
        <v/>
      </c>
      <c r="M1052" s="1" t="str">
        <f ca="1">IF(COUNTBLANK($AP1052),IF(COUNTBLANK($D1052),"",OFFSET(ChannelSetup!$E$7,0,$D1052-1)),$AP1052)</f>
        <v/>
      </c>
      <c r="N1052" s="1" t="str">
        <f ca="1">IF(COUNTBLANK($D1052),"",IF(COUNTBLANK($AI1052),OFFSET(ChannelSetup!$E$4,0,$D1052-1),$AI1052))</f>
        <v/>
      </c>
      <c r="O1052" s="1" t="str">
        <f t="shared" si="421"/>
        <v/>
      </c>
      <c r="Q1052" s="32">
        <f t="shared" si="424"/>
        <v>6</v>
      </c>
      <c r="R1052" s="32">
        <f t="shared" si="425"/>
        <v>4</v>
      </c>
      <c r="S1052" s="32">
        <f t="shared" si="426"/>
        <v>4</v>
      </c>
      <c r="T1052" s="32">
        <f t="shared" si="427"/>
        <v>2</v>
      </c>
      <c r="U1052" s="32">
        <f t="shared" si="428"/>
        <v>2</v>
      </c>
      <c r="V1052" s="32">
        <f t="shared" si="429"/>
        <v>2</v>
      </c>
      <c r="W1052" s="32">
        <f t="shared" si="430"/>
        <v>2</v>
      </c>
      <c r="X1052" s="32">
        <f t="shared" si="431"/>
        <v>2</v>
      </c>
      <c r="Y1052" s="32">
        <f t="shared" si="432"/>
        <v>2</v>
      </c>
      <c r="Z1052" s="32">
        <f t="shared" si="433"/>
        <v>2</v>
      </c>
      <c r="AA1052" s="32">
        <f t="shared" si="434"/>
        <v>2</v>
      </c>
      <c r="AB1052" s="32">
        <f t="shared" si="435"/>
        <v>2</v>
      </c>
      <c r="AD1052" s="64"/>
      <c r="AE1052" s="51"/>
      <c r="AF1052" s="51"/>
      <c r="AG1052" s="61"/>
      <c r="AH1052" s="62"/>
      <c r="AI1052" s="61"/>
      <c r="AJ1052" s="62"/>
      <c r="AK1052" s="61"/>
      <c r="AL1052" s="62"/>
      <c r="AM1052" s="60"/>
      <c r="AN1052" s="60"/>
      <c r="AO1052" s="60"/>
      <c r="AP1052" s="60"/>
      <c r="AQ1052" s="51"/>
      <c r="AT1052" s="39" t="str">
        <f t="shared" si="439"/>
        <v/>
      </c>
      <c r="AU1052" s="49" t="str">
        <f t="shared" si="445"/>
        <v/>
      </c>
      <c r="AV1052" s="41">
        <f t="shared" ca="1" si="408"/>
        <v>256</v>
      </c>
      <c r="AW1052" s="40">
        <f t="shared" ca="1" si="402"/>
        <v>1</v>
      </c>
      <c r="AX1052" s="41">
        <f t="shared" ca="1" si="440"/>
        <v>0</v>
      </c>
      <c r="AY1052" s="41">
        <f t="shared" ca="1" si="441"/>
        <v>0</v>
      </c>
      <c r="AZ1052" s="42">
        <f t="shared" ca="1" si="442"/>
        <v>1</v>
      </c>
      <c r="BA1052" s="47" t="str">
        <f t="shared" si="443"/>
        <v/>
      </c>
      <c r="BB1052" s="47" t="e">
        <f t="shared" si="444"/>
        <v>#VALUE!</v>
      </c>
      <c r="BC1052" s="47">
        <f t="shared" si="409"/>
        <v>0</v>
      </c>
      <c r="BD1052" s="47">
        <f t="shared" si="410"/>
        <v>0</v>
      </c>
      <c r="BE1052" s="47" t="e">
        <f t="shared" si="411"/>
        <v>#VALUE!</v>
      </c>
      <c r="BF1052" s="47" t="e">
        <f t="shared" si="412"/>
        <v>#VALUE!</v>
      </c>
      <c r="BG1052" s="47" t="e">
        <f t="shared" si="413"/>
        <v>#VALUE!</v>
      </c>
      <c r="BH1052" s="47" t="e">
        <f>MATCH($BA1052,NoteCommaRef!$B$4:$B$10,0)</f>
        <v>#N/A</v>
      </c>
      <c r="BI1052" s="47">
        <f>MATCH($BK1052,NoteCommaRef!$H$4:$H$1000,0)</f>
        <v>11</v>
      </c>
      <c r="BJ1052" s="47">
        <f>MATCH($BL1052,NoteCommaRef!$H$4:$H$1000,0)</f>
        <v>11</v>
      </c>
      <c r="BK1052" s="47">
        <f t="shared" si="403"/>
        <v>1</v>
      </c>
      <c r="BL1052" s="47">
        <f t="shared" si="404"/>
        <v>1</v>
      </c>
      <c r="BM1052" s="48">
        <f ca="1">IF(ISNA($BH1052),1,OFFSET(NoteCommaRef!$E$3,$BH1052,0))</f>
        <v>1</v>
      </c>
      <c r="BN1052" s="48">
        <f t="shared" si="405"/>
        <v>1</v>
      </c>
      <c r="BO1052" s="48">
        <f t="shared" si="406"/>
        <v>1</v>
      </c>
      <c r="BP1052" s="48">
        <f t="shared" si="407"/>
        <v>1</v>
      </c>
      <c r="BQ1052" s="48">
        <f ca="1">IF(ISNA($BI1052),1,OFFSET(NoteCommaRef!$K$3,$BI1052,0))</f>
        <v>1</v>
      </c>
      <c r="BR1052" s="48">
        <f ca="1">IF(ISNA($BJ1052),1,OFFSET(NoteCommaRef!$K$3,$BJ1052,0))</f>
        <v>1</v>
      </c>
    </row>
    <row r="1053" spans="3:70" x14ac:dyDescent="0.2">
      <c r="C1053" s="1" t="str">
        <f t="shared" si="422"/>
        <v/>
      </c>
      <c r="D1053" s="1" t="str">
        <f t="shared" si="423"/>
        <v/>
      </c>
      <c r="E1053" s="1" t="str">
        <f t="shared" si="414"/>
        <v/>
      </c>
      <c r="F1053" s="32" t="str">
        <f t="shared" si="415"/>
        <v/>
      </c>
      <c r="G1053" s="1" t="str">
        <f t="shared" si="416"/>
        <v/>
      </c>
      <c r="H1053" s="1" t="str">
        <f t="shared" si="417"/>
        <v/>
      </c>
      <c r="I1053" s="1" t="str">
        <f t="shared" si="418"/>
        <v/>
      </c>
      <c r="J1053" s="1" t="str">
        <f t="shared" si="419"/>
        <v/>
      </c>
      <c r="K1053" s="1" t="str">
        <f t="shared" si="420"/>
        <v/>
      </c>
      <c r="L1053" s="1" t="str">
        <f ca="1">IF(COUNTBLANK($AO1053),IF(COUNTBLANK($D1053),"",OFFSET(ChannelSetup!$E$6,0,$D1053-1)),$AO1053)</f>
        <v/>
      </c>
      <c r="M1053" s="1" t="str">
        <f ca="1">IF(COUNTBLANK($AP1053),IF(COUNTBLANK($D1053),"",OFFSET(ChannelSetup!$E$7,0,$D1053-1)),$AP1053)</f>
        <v/>
      </c>
      <c r="N1053" s="1" t="str">
        <f ca="1">IF(COUNTBLANK($D1053),"",IF(COUNTBLANK($AI1053),OFFSET(ChannelSetup!$E$4,0,$D1053-1),$AI1053))</f>
        <v/>
      </c>
      <c r="O1053" s="1" t="str">
        <f t="shared" si="421"/>
        <v/>
      </c>
      <c r="Q1053" s="32">
        <f t="shared" si="424"/>
        <v>6</v>
      </c>
      <c r="R1053" s="32">
        <f t="shared" si="425"/>
        <v>4</v>
      </c>
      <c r="S1053" s="32">
        <f t="shared" si="426"/>
        <v>4</v>
      </c>
      <c r="T1053" s="32">
        <f t="shared" si="427"/>
        <v>2</v>
      </c>
      <c r="U1053" s="32">
        <f t="shared" si="428"/>
        <v>2</v>
      </c>
      <c r="V1053" s="32">
        <f t="shared" si="429"/>
        <v>2</v>
      </c>
      <c r="W1053" s="32">
        <f t="shared" si="430"/>
        <v>2</v>
      </c>
      <c r="X1053" s="32">
        <f t="shared" si="431"/>
        <v>2</v>
      </c>
      <c r="Y1053" s="32">
        <f t="shared" si="432"/>
        <v>2</v>
      </c>
      <c r="Z1053" s="32">
        <f t="shared" si="433"/>
        <v>2</v>
      </c>
      <c r="AA1053" s="32">
        <f t="shared" si="434"/>
        <v>2</v>
      </c>
      <c r="AB1053" s="32">
        <f t="shared" si="435"/>
        <v>2</v>
      </c>
      <c r="AD1053" s="64"/>
      <c r="AE1053" s="51"/>
      <c r="AF1053" s="51"/>
      <c r="AG1053" s="61"/>
      <c r="AH1053" s="62"/>
      <c r="AI1053" s="61"/>
      <c r="AJ1053" s="62"/>
      <c r="AK1053" s="61"/>
      <c r="AL1053" s="62"/>
      <c r="AM1053" s="60"/>
      <c r="AN1053" s="60"/>
      <c r="AO1053" s="60"/>
      <c r="AP1053" s="60"/>
      <c r="AQ1053" s="51"/>
      <c r="AT1053" s="39" t="str">
        <f t="shared" si="439"/>
        <v/>
      </c>
      <c r="AU1053" s="49" t="str">
        <f t="shared" si="445"/>
        <v/>
      </c>
      <c r="AV1053" s="41">
        <f t="shared" ca="1" si="408"/>
        <v>256</v>
      </c>
      <c r="AW1053" s="40">
        <f t="shared" ca="1" si="402"/>
        <v>1</v>
      </c>
      <c r="AX1053" s="41">
        <f t="shared" ca="1" si="440"/>
        <v>0</v>
      </c>
      <c r="AY1053" s="41">
        <f t="shared" ca="1" si="441"/>
        <v>0</v>
      </c>
      <c r="AZ1053" s="42">
        <f t="shared" ca="1" si="442"/>
        <v>1</v>
      </c>
      <c r="BA1053" s="47" t="str">
        <f t="shared" si="443"/>
        <v/>
      </c>
      <c r="BB1053" s="47" t="e">
        <f t="shared" si="444"/>
        <v>#VALUE!</v>
      </c>
      <c r="BC1053" s="47">
        <f t="shared" si="409"/>
        <v>0</v>
      </c>
      <c r="BD1053" s="47">
        <f t="shared" si="410"/>
        <v>0</v>
      </c>
      <c r="BE1053" s="47" t="e">
        <f t="shared" si="411"/>
        <v>#VALUE!</v>
      </c>
      <c r="BF1053" s="47" t="e">
        <f t="shared" si="412"/>
        <v>#VALUE!</v>
      </c>
      <c r="BG1053" s="47" t="e">
        <f t="shared" si="413"/>
        <v>#VALUE!</v>
      </c>
      <c r="BH1053" s="47" t="e">
        <f>MATCH($BA1053,NoteCommaRef!$B$4:$B$10,0)</f>
        <v>#N/A</v>
      </c>
      <c r="BI1053" s="47">
        <f>MATCH($BK1053,NoteCommaRef!$H$4:$H$1000,0)</f>
        <v>11</v>
      </c>
      <c r="BJ1053" s="47">
        <f>MATCH($BL1053,NoteCommaRef!$H$4:$H$1000,0)</f>
        <v>11</v>
      </c>
      <c r="BK1053" s="47">
        <f t="shared" si="403"/>
        <v>1</v>
      </c>
      <c r="BL1053" s="47">
        <f t="shared" si="404"/>
        <v>1</v>
      </c>
      <c r="BM1053" s="48">
        <f ca="1">IF(ISNA($BH1053),1,OFFSET(NoteCommaRef!$E$3,$BH1053,0))</f>
        <v>1</v>
      </c>
      <c r="BN1053" s="48">
        <f t="shared" si="405"/>
        <v>1</v>
      </c>
      <c r="BO1053" s="48">
        <f t="shared" si="406"/>
        <v>1</v>
      </c>
      <c r="BP1053" s="48">
        <f t="shared" si="407"/>
        <v>1</v>
      </c>
      <c r="BQ1053" s="48">
        <f ca="1">IF(ISNA($BI1053),1,OFFSET(NoteCommaRef!$K$3,$BI1053,0))</f>
        <v>1</v>
      </c>
      <c r="BR1053" s="48">
        <f ca="1">IF(ISNA($BJ1053),1,OFFSET(NoteCommaRef!$K$3,$BJ1053,0))</f>
        <v>1</v>
      </c>
    </row>
    <row r="1054" spans="3:70" x14ac:dyDescent="0.2">
      <c r="C1054" s="1" t="str">
        <f t="shared" si="422"/>
        <v/>
      </c>
      <c r="D1054" s="1" t="str">
        <f t="shared" si="423"/>
        <v/>
      </c>
      <c r="E1054" s="1" t="str">
        <f t="shared" si="414"/>
        <v/>
      </c>
      <c r="F1054" s="32" t="str">
        <f t="shared" si="415"/>
        <v/>
      </c>
      <c r="G1054" s="1" t="str">
        <f t="shared" si="416"/>
        <v/>
      </c>
      <c r="H1054" s="1" t="str">
        <f t="shared" si="417"/>
        <v/>
      </c>
      <c r="I1054" s="1" t="str">
        <f t="shared" si="418"/>
        <v/>
      </c>
      <c r="J1054" s="1" t="str">
        <f t="shared" si="419"/>
        <v/>
      </c>
      <c r="K1054" s="1" t="str">
        <f t="shared" si="420"/>
        <v/>
      </c>
      <c r="L1054" s="1" t="str">
        <f ca="1">IF(COUNTBLANK($AO1054),IF(COUNTBLANK($D1054),"",OFFSET(ChannelSetup!$E$6,0,$D1054-1)),$AO1054)</f>
        <v/>
      </c>
      <c r="M1054" s="1" t="str">
        <f ca="1">IF(COUNTBLANK($AP1054),IF(COUNTBLANK($D1054),"",OFFSET(ChannelSetup!$E$7,0,$D1054-1)),$AP1054)</f>
        <v/>
      </c>
      <c r="N1054" s="1" t="str">
        <f ca="1">IF(COUNTBLANK($D1054),"",IF(COUNTBLANK($AI1054),OFFSET(ChannelSetup!$E$4,0,$D1054-1),$AI1054))</f>
        <v/>
      </c>
      <c r="O1054" s="1" t="str">
        <f t="shared" si="421"/>
        <v/>
      </c>
      <c r="Q1054" s="32">
        <f t="shared" si="424"/>
        <v>6</v>
      </c>
      <c r="R1054" s="32">
        <f t="shared" si="425"/>
        <v>4</v>
      </c>
      <c r="S1054" s="32">
        <f t="shared" si="426"/>
        <v>4</v>
      </c>
      <c r="T1054" s="32">
        <f t="shared" si="427"/>
        <v>2</v>
      </c>
      <c r="U1054" s="32">
        <f t="shared" si="428"/>
        <v>2</v>
      </c>
      <c r="V1054" s="32">
        <f t="shared" si="429"/>
        <v>2</v>
      </c>
      <c r="W1054" s="32">
        <f t="shared" si="430"/>
        <v>2</v>
      </c>
      <c r="X1054" s="32">
        <f t="shared" si="431"/>
        <v>2</v>
      </c>
      <c r="Y1054" s="32">
        <f t="shared" si="432"/>
        <v>2</v>
      </c>
      <c r="Z1054" s="32">
        <f t="shared" si="433"/>
        <v>2</v>
      </c>
      <c r="AA1054" s="32">
        <f t="shared" si="434"/>
        <v>2</v>
      </c>
      <c r="AB1054" s="32">
        <f t="shared" si="435"/>
        <v>2</v>
      </c>
      <c r="AD1054" s="64"/>
      <c r="AE1054" s="51"/>
      <c r="AF1054" s="51"/>
      <c r="AG1054" s="61"/>
      <c r="AH1054" s="62"/>
      <c r="AI1054" s="61"/>
      <c r="AJ1054" s="62"/>
      <c r="AK1054" s="61"/>
      <c r="AL1054" s="62"/>
      <c r="AM1054" s="60"/>
      <c r="AN1054" s="60"/>
      <c r="AO1054" s="60"/>
      <c r="AP1054" s="60"/>
      <c r="AQ1054" s="51"/>
      <c r="AT1054" s="39" t="str">
        <f t="shared" si="439"/>
        <v/>
      </c>
      <c r="AU1054" s="49" t="str">
        <f t="shared" si="445"/>
        <v/>
      </c>
      <c r="AV1054" s="41">
        <f t="shared" ca="1" si="408"/>
        <v>256</v>
      </c>
      <c r="AW1054" s="40">
        <f t="shared" ca="1" si="402"/>
        <v>1</v>
      </c>
      <c r="AX1054" s="41">
        <f t="shared" ca="1" si="440"/>
        <v>0</v>
      </c>
      <c r="AY1054" s="41">
        <f t="shared" ca="1" si="441"/>
        <v>0</v>
      </c>
      <c r="AZ1054" s="42">
        <f t="shared" ca="1" si="442"/>
        <v>1</v>
      </c>
      <c r="BA1054" s="47" t="str">
        <f t="shared" si="443"/>
        <v/>
      </c>
      <c r="BB1054" s="47" t="e">
        <f t="shared" si="444"/>
        <v>#VALUE!</v>
      </c>
      <c r="BC1054" s="47">
        <f t="shared" si="409"/>
        <v>0</v>
      </c>
      <c r="BD1054" s="47">
        <f t="shared" si="410"/>
        <v>0</v>
      </c>
      <c r="BE1054" s="47" t="e">
        <f t="shared" si="411"/>
        <v>#VALUE!</v>
      </c>
      <c r="BF1054" s="47" t="e">
        <f t="shared" si="412"/>
        <v>#VALUE!</v>
      </c>
      <c r="BG1054" s="47" t="e">
        <f t="shared" si="413"/>
        <v>#VALUE!</v>
      </c>
      <c r="BH1054" s="47" t="e">
        <f>MATCH($BA1054,NoteCommaRef!$B$4:$B$10,0)</f>
        <v>#N/A</v>
      </c>
      <c r="BI1054" s="47">
        <f>MATCH($BK1054,NoteCommaRef!$H$4:$H$1000,0)</f>
        <v>11</v>
      </c>
      <c r="BJ1054" s="47">
        <f>MATCH($BL1054,NoteCommaRef!$H$4:$H$1000,0)</f>
        <v>11</v>
      </c>
      <c r="BK1054" s="47">
        <f t="shared" si="403"/>
        <v>1</v>
      </c>
      <c r="BL1054" s="47">
        <f t="shared" si="404"/>
        <v>1</v>
      </c>
      <c r="BM1054" s="48">
        <f ca="1">IF(ISNA($BH1054),1,OFFSET(NoteCommaRef!$E$3,$BH1054,0))</f>
        <v>1</v>
      </c>
      <c r="BN1054" s="48">
        <f t="shared" si="405"/>
        <v>1</v>
      </c>
      <c r="BO1054" s="48">
        <f t="shared" si="406"/>
        <v>1</v>
      </c>
      <c r="BP1054" s="48">
        <f t="shared" si="407"/>
        <v>1</v>
      </c>
      <c r="BQ1054" s="48">
        <f ca="1">IF(ISNA($BI1054),1,OFFSET(NoteCommaRef!$K$3,$BI1054,0))</f>
        <v>1</v>
      </c>
      <c r="BR1054" s="48">
        <f ca="1">IF(ISNA($BJ1054),1,OFFSET(NoteCommaRef!$K$3,$BJ1054,0))</f>
        <v>1</v>
      </c>
    </row>
    <row r="1055" spans="3:70" x14ac:dyDescent="0.2">
      <c r="C1055" s="1" t="str">
        <f t="shared" si="422"/>
        <v/>
      </c>
      <c r="D1055" s="1" t="str">
        <f t="shared" si="423"/>
        <v/>
      </c>
      <c r="E1055" s="1" t="str">
        <f t="shared" si="414"/>
        <v/>
      </c>
      <c r="F1055" s="32" t="str">
        <f t="shared" si="415"/>
        <v/>
      </c>
      <c r="G1055" s="1" t="str">
        <f t="shared" si="416"/>
        <v/>
      </c>
      <c r="H1055" s="1" t="str">
        <f t="shared" si="417"/>
        <v/>
      </c>
      <c r="I1055" s="1" t="str">
        <f t="shared" si="418"/>
        <v/>
      </c>
      <c r="J1055" s="1" t="str">
        <f t="shared" si="419"/>
        <v/>
      </c>
      <c r="K1055" s="1" t="str">
        <f t="shared" si="420"/>
        <v/>
      </c>
      <c r="L1055" s="1" t="str">
        <f ca="1">IF(COUNTBLANK($AO1055),IF(COUNTBLANK($D1055),"",OFFSET(ChannelSetup!$E$6,0,$D1055-1)),$AO1055)</f>
        <v/>
      </c>
      <c r="M1055" s="1" t="str">
        <f ca="1">IF(COUNTBLANK($AP1055),IF(COUNTBLANK($D1055),"",OFFSET(ChannelSetup!$E$7,0,$D1055-1)),$AP1055)</f>
        <v/>
      </c>
      <c r="N1055" s="1" t="str">
        <f ca="1">IF(COUNTBLANK($D1055),"",IF(COUNTBLANK($AI1055),OFFSET(ChannelSetup!$E$4,0,$D1055-1),$AI1055))</f>
        <v/>
      </c>
      <c r="O1055" s="1" t="str">
        <f t="shared" si="421"/>
        <v/>
      </c>
      <c r="Q1055" s="32">
        <f t="shared" si="424"/>
        <v>6</v>
      </c>
      <c r="R1055" s="32">
        <f t="shared" si="425"/>
        <v>4</v>
      </c>
      <c r="S1055" s="32">
        <f t="shared" si="426"/>
        <v>4</v>
      </c>
      <c r="T1055" s="32">
        <f t="shared" si="427"/>
        <v>2</v>
      </c>
      <c r="U1055" s="32">
        <f t="shared" si="428"/>
        <v>2</v>
      </c>
      <c r="V1055" s="32">
        <f t="shared" si="429"/>
        <v>2</v>
      </c>
      <c r="W1055" s="32">
        <f t="shared" si="430"/>
        <v>2</v>
      </c>
      <c r="X1055" s="32">
        <f t="shared" si="431"/>
        <v>2</v>
      </c>
      <c r="Y1055" s="32">
        <f t="shared" si="432"/>
        <v>2</v>
      </c>
      <c r="Z1055" s="32">
        <f t="shared" si="433"/>
        <v>2</v>
      </c>
      <c r="AA1055" s="32">
        <f t="shared" si="434"/>
        <v>2</v>
      </c>
      <c r="AB1055" s="32">
        <f t="shared" si="435"/>
        <v>2</v>
      </c>
      <c r="AD1055" s="64"/>
      <c r="AE1055" s="51"/>
      <c r="AF1055" s="51"/>
      <c r="AG1055" s="61"/>
      <c r="AH1055" s="62"/>
      <c r="AI1055" s="61"/>
      <c r="AJ1055" s="62"/>
      <c r="AK1055" s="61"/>
      <c r="AL1055" s="62"/>
      <c r="AM1055" s="60"/>
      <c r="AN1055" s="60"/>
      <c r="AO1055" s="60"/>
      <c r="AP1055" s="60"/>
      <c r="AQ1055" s="51"/>
      <c r="AT1055" s="39" t="str">
        <f t="shared" si="439"/>
        <v/>
      </c>
      <c r="AU1055" s="49" t="str">
        <f t="shared" si="445"/>
        <v/>
      </c>
      <c r="AV1055" s="41">
        <f t="shared" ca="1" si="408"/>
        <v>256</v>
      </c>
      <c r="AW1055" s="40">
        <f t="shared" ca="1" si="402"/>
        <v>1</v>
      </c>
      <c r="AX1055" s="41">
        <f t="shared" ca="1" si="440"/>
        <v>0</v>
      </c>
      <c r="AY1055" s="41">
        <f t="shared" ca="1" si="441"/>
        <v>0</v>
      </c>
      <c r="AZ1055" s="42">
        <f t="shared" ca="1" si="442"/>
        <v>1</v>
      </c>
      <c r="BA1055" s="47" t="str">
        <f t="shared" si="443"/>
        <v/>
      </c>
      <c r="BB1055" s="47" t="e">
        <f t="shared" si="444"/>
        <v>#VALUE!</v>
      </c>
      <c r="BC1055" s="47">
        <f t="shared" si="409"/>
        <v>0</v>
      </c>
      <c r="BD1055" s="47">
        <f t="shared" si="410"/>
        <v>0</v>
      </c>
      <c r="BE1055" s="47" t="e">
        <f t="shared" si="411"/>
        <v>#VALUE!</v>
      </c>
      <c r="BF1055" s="47" t="e">
        <f t="shared" si="412"/>
        <v>#VALUE!</v>
      </c>
      <c r="BG1055" s="47" t="e">
        <f t="shared" si="413"/>
        <v>#VALUE!</v>
      </c>
      <c r="BH1055" s="47" t="e">
        <f>MATCH($BA1055,NoteCommaRef!$B$4:$B$10,0)</f>
        <v>#N/A</v>
      </c>
      <c r="BI1055" s="47">
        <f>MATCH($BK1055,NoteCommaRef!$H$4:$H$1000,0)</f>
        <v>11</v>
      </c>
      <c r="BJ1055" s="47">
        <f>MATCH($BL1055,NoteCommaRef!$H$4:$H$1000,0)</f>
        <v>11</v>
      </c>
      <c r="BK1055" s="47">
        <f t="shared" si="403"/>
        <v>1</v>
      </c>
      <c r="BL1055" s="47">
        <f t="shared" si="404"/>
        <v>1</v>
      </c>
      <c r="BM1055" s="48">
        <f ca="1">IF(ISNA($BH1055),1,OFFSET(NoteCommaRef!$E$3,$BH1055,0))</f>
        <v>1</v>
      </c>
      <c r="BN1055" s="48">
        <f t="shared" si="405"/>
        <v>1</v>
      </c>
      <c r="BO1055" s="48">
        <f t="shared" si="406"/>
        <v>1</v>
      </c>
      <c r="BP1055" s="48">
        <f t="shared" si="407"/>
        <v>1</v>
      </c>
      <c r="BQ1055" s="48">
        <f ca="1">IF(ISNA($BI1055),1,OFFSET(NoteCommaRef!$K$3,$BI1055,0))</f>
        <v>1</v>
      </c>
      <c r="BR1055" s="48">
        <f ca="1">IF(ISNA($BJ1055),1,OFFSET(NoteCommaRef!$K$3,$BJ1055,0))</f>
        <v>1</v>
      </c>
    </row>
    <row r="1056" spans="3:70" x14ac:dyDescent="0.2">
      <c r="C1056" s="1" t="str">
        <f t="shared" si="422"/>
        <v/>
      </c>
      <c r="D1056" s="1" t="str">
        <f t="shared" si="423"/>
        <v/>
      </c>
      <c r="E1056" s="1" t="str">
        <f t="shared" si="414"/>
        <v/>
      </c>
      <c r="F1056" s="32" t="str">
        <f t="shared" si="415"/>
        <v/>
      </c>
      <c r="G1056" s="1" t="str">
        <f t="shared" si="416"/>
        <v/>
      </c>
      <c r="H1056" s="1" t="str">
        <f t="shared" si="417"/>
        <v/>
      </c>
      <c r="I1056" s="1" t="str">
        <f t="shared" si="418"/>
        <v/>
      </c>
      <c r="J1056" s="1" t="str">
        <f t="shared" si="419"/>
        <v/>
      </c>
      <c r="K1056" s="1" t="str">
        <f t="shared" si="420"/>
        <v/>
      </c>
      <c r="L1056" s="1" t="str">
        <f ca="1">IF(COUNTBLANK($AO1056),IF(COUNTBLANK($D1056),"",OFFSET(ChannelSetup!$E$6,0,$D1056-1)),$AO1056)</f>
        <v/>
      </c>
      <c r="M1056" s="1" t="str">
        <f ca="1">IF(COUNTBLANK($AP1056),IF(COUNTBLANK($D1056),"",OFFSET(ChannelSetup!$E$7,0,$D1056-1)),$AP1056)</f>
        <v/>
      </c>
      <c r="N1056" s="1" t="str">
        <f ca="1">IF(COUNTBLANK($D1056),"",IF(COUNTBLANK($AI1056),OFFSET(ChannelSetup!$E$4,0,$D1056-1),$AI1056))</f>
        <v/>
      </c>
      <c r="O1056" s="1" t="str">
        <f t="shared" si="421"/>
        <v/>
      </c>
      <c r="Q1056" s="32">
        <f t="shared" si="424"/>
        <v>6</v>
      </c>
      <c r="R1056" s="32">
        <f t="shared" si="425"/>
        <v>4</v>
      </c>
      <c r="S1056" s="32">
        <f t="shared" si="426"/>
        <v>4</v>
      </c>
      <c r="T1056" s="32">
        <f t="shared" si="427"/>
        <v>2</v>
      </c>
      <c r="U1056" s="32">
        <f t="shared" si="428"/>
        <v>2</v>
      </c>
      <c r="V1056" s="32">
        <f t="shared" si="429"/>
        <v>2</v>
      </c>
      <c r="W1056" s="32">
        <f t="shared" si="430"/>
        <v>2</v>
      </c>
      <c r="X1056" s="32">
        <f t="shared" si="431"/>
        <v>2</v>
      </c>
      <c r="Y1056" s="32">
        <f t="shared" si="432"/>
        <v>2</v>
      </c>
      <c r="Z1056" s="32">
        <f t="shared" si="433"/>
        <v>2</v>
      </c>
      <c r="AA1056" s="32">
        <f t="shared" si="434"/>
        <v>2</v>
      </c>
      <c r="AB1056" s="32">
        <f t="shared" si="435"/>
        <v>2</v>
      </c>
      <c r="AD1056" s="64"/>
      <c r="AE1056" s="51"/>
      <c r="AF1056" s="51"/>
      <c r="AG1056" s="61"/>
      <c r="AH1056" s="62"/>
      <c r="AI1056" s="61"/>
      <c r="AJ1056" s="62"/>
      <c r="AK1056" s="61"/>
      <c r="AL1056" s="62"/>
      <c r="AM1056" s="60"/>
      <c r="AN1056" s="60"/>
      <c r="AO1056" s="60"/>
      <c r="AP1056" s="60"/>
      <c r="AQ1056" s="51"/>
      <c r="AT1056" s="39" t="str">
        <f t="shared" si="439"/>
        <v/>
      </c>
      <c r="AU1056" s="49" t="str">
        <f t="shared" si="445"/>
        <v/>
      </c>
      <c r="AV1056" s="41">
        <f t="shared" ca="1" si="408"/>
        <v>256</v>
      </c>
      <c r="AW1056" s="40">
        <f t="shared" ca="1" si="402"/>
        <v>1</v>
      </c>
      <c r="AX1056" s="41">
        <f t="shared" ca="1" si="440"/>
        <v>0</v>
      </c>
      <c r="AY1056" s="41">
        <f t="shared" ca="1" si="441"/>
        <v>0</v>
      </c>
      <c r="AZ1056" s="42">
        <f t="shared" ca="1" si="442"/>
        <v>1</v>
      </c>
      <c r="BA1056" s="47" t="str">
        <f t="shared" si="443"/>
        <v/>
      </c>
      <c r="BB1056" s="47" t="e">
        <f t="shared" si="444"/>
        <v>#VALUE!</v>
      </c>
      <c r="BC1056" s="47">
        <f t="shared" si="409"/>
        <v>0</v>
      </c>
      <c r="BD1056" s="47">
        <f t="shared" si="410"/>
        <v>0</v>
      </c>
      <c r="BE1056" s="47" t="e">
        <f t="shared" si="411"/>
        <v>#VALUE!</v>
      </c>
      <c r="BF1056" s="47" t="e">
        <f t="shared" si="412"/>
        <v>#VALUE!</v>
      </c>
      <c r="BG1056" s="47" t="e">
        <f t="shared" si="413"/>
        <v>#VALUE!</v>
      </c>
      <c r="BH1056" s="47" t="e">
        <f>MATCH($BA1056,NoteCommaRef!$B$4:$B$10,0)</f>
        <v>#N/A</v>
      </c>
      <c r="BI1056" s="47">
        <f>MATCH($BK1056,NoteCommaRef!$H$4:$H$1000,0)</f>
        <v>11</v>
      </c>
      <c r="BJ1056" s="47">
        <f>MATCH($BL1056,NoteCommaRef!$H$4:$H$1000,0)</f>
        <v>11</v>
      </c>
      <c r="BK1056" s="47">
        <f t="shared" si="403"/>
        <v>1</v>
      </c>
      <c r="BL1056" s="47">
        <f t="shared" si="404"/>
        <v>1</v>
      </c>
      <c r="BM1056" s="48">
        <f ca="1">IF(ISNA($BH1056),1,OFFSET(NoteCommaRef!$E$3,$BH1056,0))</f>
        <v>1</v>
      </c>
      <c r="BN1056" s="48">
        <f t="shared" si="405"/>
        <v>1</v>
      </c>
      <c r="BO1056" s="48">
        <f t="shared" si="406"/>
        <v>1</v>
      </c>
      <c r="BP1056" s="48">
        <f t="shared" si="407"/>
        <v>1</v>
      </c>
      <c r="BQ1056" s="48">
        <f ca="1">IF(ISNA($BI1056),1,OFFSET(NoteCommaRef!$K$3,$BI1056,0))</f>
        <v>1</v>
      </c>
      <c r="BR1056" s="48">
        <f ca="1">IF(ISNA($BJ1056),1,OFFSET(NoteCommaRef!$K$3,$BJ1056,0))</f>
        <v>1</v>
      </c>
    </row>
    <row r="1057" spans="3:70" x14ac:dyDescent="0.2">
      <c r="C1057" s="1" t="str">
        <f t="shared" si="422"/>
        <v/>
      </c>
      <c r="D1057" s="1" t="str">
        <f t="shared" si="423"/>
        <v/>
      </c>
      <c r="E1057" s="1" t="str">
        <f t="shared" si="414"/>
        <v/>
      </c>
      <c r="F1057" s="32" t="str">
        <f t="shared" si="415"/>
        <v/>
      </c>
      <c r="G1057" s="1" t="str">
        <f t="shared" si="416"/>
        <v/>
      </c>
      <c r="H1057" s="1" t="str">
        <f t="shared" si="417"/>
        <v/>
      </c>
      <c r="I1057" s="1" t="str">
        <f t="shared" si="418"/>
        <v/>
      </c>
      <c r="J1057" s="1" t="str">
        <f t="shared" si="419"/>
        <v/>
      </c>
      <c r="K1057" s="1" t="str">
        <f t="shared" si="420"/>
        <v/>
      </c>
      <c r="L1057" s="1" t="str">
        <f ca="1">IF(COUNTBLANK($AO1057),IF(COUNTBLANK($D1057),"",OFFSET(ChannelSetup!$E$6,0,$D1057-1)),$AO1057)</f>
        <v/>
      </c>
      <c r="M1057" s="1" t="str">
        <f ca="1">IF(COUNTBLANK($AP1057),IF(COUNTBLANK($D1057),"",OFFSET(ChannelSetup!$E$7,0,$D1057-1)),$AP1057)</f>
        <v/>
      </c>
      <c r="N1057" s="1" t="str">
        <f ca="1">IF(COUNTBLANK($D1057),"",IF(COUNTBLANK($AI1057),OFFSET(ChannelSetup!$E$4,0,$D1057-1),$AI1057))</f>
        <v/>
      </c>
      <c r="O1057" s="1" t="str">
        <f t="shared" si="421"/>
        <v/>
      </c>
      <c r="Q1057" s="32">
        <f t="shared" si="424"/>
        <v>6</v>
      </c>
      <c r="R1057" s="32">
        <f t="shared" si="425"/>
        <v>4</v>
      </c>
      <c r="S1057" s="32">
        <f t="shared" si="426"/>
        <v>4</v>
      </c>
      <c r="T1057" s="32">
        <f t="shared" si="427"/>
        <v>2</v>
      </c>
      <c r="U1057" s="32">
        <f t="shared" si="428"/>
        <v>2</v>
      </c>
      <c r="V1057" s="32">
        <f t="shared" si="429"/>
        <v>2</v>
      </c>
      <c r="W1057" s="32">
        <f t="shared" si="430"/>
        <v>2</v>
      </c>
      <c r="X1057" s="32">
        <f t="shared" si="431"/>
        <v>2</v>
      </c>
      <c r="Y1057" s="32">
        <f t="shared" si="432"/>
        <v>2</v>
      </c>
      <c r="Z1057" s="32">
        <f t="shared" si="433"/>
        <v>2</v>
      </c>
      <c r="AA1057" s="32">
        <f t="shared" si="434"/>
        <v>2</v>
      </c>
      <c r="AB1057" s="32">
        <f t="shared" si="435"/>
        <v>2</v>
      </c>
      <c r="AD1057" s="64"/>
      <c r="AE1057" s="51"/>
      <c r="AF1057" s="51"/>
      <c r="AG1057" s="61"/>
      <c r="AH1057" s="62"/>
      <c r="AI1057" s="61"/>
      <c r="AJ1057" s="62"/>
      <c r="AK1057" s="61"/>
      <c r="AL1057" s="62"/>
      <c r="AM1057" s="60"/>
      <c r="AN1057" s="60"/>
      <c r="AO1057" s="60"/>
      <c r="AP1057" s="60"/>
      <c r="AQ1057" s="51"/>
      <c r="AT1057" s="39" t="str">
        <f t="shared" si="439"/>
        <v/>
      </c>
      <c r="AU1057" s="49" t="str">
        <f t="shared" si="445"/>
        <v/>
      </c>
      <c r="AV1057" s="41">
        <f t="shared" ca="1" si="408"/>
        <v>256</v>
      </c>
      <c r="AW1057" s="40">
        <f t="shared" ca="1" si="402"/>
        <v>1</v>
      </c>
      <c r="AX1057" s="41">
        <f t="shared" ca="1" si="440"/>
        <v>0</v>
      </c>
      <c r="AY1057" s="41">
        <f t="shared" ca="1" si="441"/>
        <v>0</v>
      </c>
      <c r="AZ1057" s="42">
        <f t="shared" ca="1" si="442"/>
        <v>1</v>
      </c>
      <c r="BA1057" s="47" t="str">
        <f t="shared" si="443"/>
        <v/>
      </c>
      <c r="BB1057" s="47" t="e">
        <f t="shared" si="444"/>
        <v>#VALUE!</v>
      </c>
      <c r="BC1057" s="47">
        <f t="shared" si="409"/>
        <v>0</v>
      </c>
      <c r="BD1057" s="47">
        <f t="shared" si="410"/>
        <v>0</v>
      </c>
      <c r="BE1057" s="47" t="e">
        <f t="shared" si="411"/>
        <v>#VALUE!</v>
      </c>
      <c r="BF1057" s="47" t="e">
        <f t="shared" si="412"/>
        <v>#VALUE!</v>
      </c>
      <c r="BG1057" s="47" t="e">
        <f t="shared" si="413"/>
        <v>#VALUE!</v>
      </c>
      <c r="BH1057" s="47" t="e">
        <f>MATCH($BA1057,NoteCommaRef!$B$4:$B$10,0)</f>
        <v>#N/A</v>
      </c>
      <c r="BI1057" s="47">
        <f>MATCH($BK1057,NoteCommaRef!$H$4:$H$1000,0)</f>
        <v>11</v>
      </c>
      <c r="BJ1057" s="47">
        <f>MATCH($BL1057,NoteCommaRef!$H$4:$H$1000,0)</f>
        <v>11</v>
      </c>
      <c r="BK1057" s="47">
        <f t="shared" si="403"/>
        <v>1</v>
      </c>
      <c r="BL1057" s="47">
        <f t="shared" si="404"/>
        <v>1</v>
      </c>
      <c r="BM1057" s="48">
        <f ca="1">IF(ISNA($BH1057),1,OFFSET(NoteCommaRef!$E$3,$BH1057,0))</f>
        <v>1</v>
      </c>
      <c r="BN1057" s="48">
        <f t="shared" si="405"/>
        <v>1</v>
      </c>
      <c r="BO1057" s="48">
        <f t="shared" si="406"/>
        <v>1</v>
      </c>
      <c r="BP1057" s="48">
        <f t="shared" si="407"/>
        <v>1</v>
      </c>
      <c r="BQ1057" s="48">
        <f ca="1">IF(ISNA($BI1057),1,OFFSET(NoteCommaRef!$K$3,$BI1057,0))</f>
        <v>1</v>
      </c>
      <c r="BR1057" s="48">
        <f ca="1">IF(ISNA($BJ1057),1,OFFSET(NoteCommaRef!$K$3,$BJ1057,0))</f>
        <v>1</v>
      </c>
    </row>
    <row r="1058" spans="3:70" x14ac:dyDescent="0.2">
      <c r="C1058" s="1" t="str">
        <f t="shared" si="422"/>
        <v/>
      </c>
      <c r="D1058" s="1" t="str">
        <f t="shared" si="423"/>
        <v/>
      </c>
      <c r="E1058" s="1" t="str">
        <f t="shared" si="414"/>
        <v/>
      </c>
      <c r="F1058" s="32" t="str">
        <f t="shared" si="415"/>
        <v/>
      </c>
      <c r="G1058" s="1" t="str">
        <f t="shared" si="416"/>
        <v/>
      </c>
      <c r="H1058" s="1" t="str">
        <f t="shared" si="417"/>
        <v/>
      </c>
      <c r="I1058" s="1" t="str">
        <f t="shared" si="418"/>
        <v/>
      </c>
      <c r="J1058" s="1" t="str">
        <f t="shared" si="419"/>
        <v/>
      </c>
      <c r="K1058" s="1" t="str">
        <f t="shared" si="420"/>
        <v/>
      </c>
      <c r="L1058" s="1" t="str">
        <f ca="1">IF(COUNTBLANK($AO1058),IF(COUNTBLANK($D1058),"",OFFSET(ChannelSetup!$E$6,0,$D1058-1)),$AO1058)</f>
        <v/>
      </c>
      <c r="M1058" s="1" t="str">
        <f ca="1">IF(COUNTBLANK($AP1058),IF(COUNTBLANK($D1058),"",OFFSET(ChannelSetup!$E$7,0,$D1058-1)),$AP1058)</f>
        <v/>
      </c>
      <c r="N1058" s="1" t="str">
        <f ca="1">IF(COUNTBLANK($D1058),"",IF(COUNTBLANK($AI1058),OFFSET(ChannelSetup!$E$4,0,$D1058-1),$AI1058))</f>
        <v/>
      </c>
      <c r="O1058" s="1" t="str">
        <f t="shared" si="421"/>
        <v/>
      </c>
      <c r="Q1058" s="32">
        <f t="shared" si="424"/>
        <v>6</v>
      </c>
      <c r="R1058" s="32">
        <f t="shared" si="425"/>
        <v>4</v>
      </c>
      <c r="S1058" s="32">
        <f t="shared" si="426"/>
        <v>4</v>
      </c>
      <c r="T1058" s="32">
        <f t="shared" si="427"/>
        <v>2</v>
      </c>
      <c r="U1058" s="32">
        <f t="shared" si="428"/>
        <v>2</v>
      </c>
      <c r="V1058" s="32">
        <f t="shared" si="429"/>
        <v>2</v>
      </c>
      <c r="W1058" s="32">
        <f t="shared" si="430"/>
        <v>2</v>
      </c>
      <c r="X1058" s="32">
        <f t="shared" si="431"/>
        <v>2</v>
      </c>
      <c r="Y1058" s="32">
        <f t="shared" si="432"/>
        <v>2</v>
      </c>
      <c r="Z1058" s="32">
        <f t="shared" si="433"/>
        <v>2</v>
      </c>
      <c r="AA1058" s="32">
        <f t="shared" si="434"/>
        <v>2</v>
      </c>
      <c r="AB1058" s="32">
        <f t="shared" si="435"/>
        <v>2</v>
      </c>
      <c r="AD1058" s="64"/>
      <c r="AE1058" s="51"/>
      <c r="AF1058" s="51"/>
      <c r="AG1058" s="61"/>
      <c r="AH1058" s="62"/>
      <c r="AI1058" s="61"/>
      <c r="AJ1058" s="62"/>
      <c r="AK1058" s="61"/>
      <c r="AL1058" s="62"/>
      <c r="AM1058" s="60"/>
      <c r="AN1058" s="60"/>
      <c r="AO1058" s="60"/>
      <c r="AP1058" s="60"/>
      <c r="AQ1058" s="51"/>
      <c r="AT1058" s="39" t="str">
        <f t="shared" si="439"/>
        <v/>
      </c>
      <c r="AU1058" s="49" t="str">
        <f t="shared" si="445"/>
        <v/>
      </c>
      <c r="AV1058" s="41">
        <f t="shared" ca="1" si="408"/>
        <v>256</v>
      </c>
      <c r="AW1058" s="40">
        <f t="shared" ca="1" si="402"/>
        <v>1</v>
      </c>
      <c r="AX1058" s="41">
        <f t="shared" ca="1" si="440"/>
        <v>0</v>
      </c>
      <c r="AY1058" s="41">
        <f t="shared" ca="1" si="441"/>
        <v>0</v>
      </c>
      <c r="AZ1058" s="42">
        <f t="shared" ca="1" si="442"/>
        <v>1</v>
      </c>
      <c r="BA1058" s="47" t="str">
        <f t="shared" si="443"/>
        <v/>
      </c>
      <c r="BB1058" s="47" t="e">
        <f t="shared" si="444"/>
        <v>#VALUE!</v>
      </c>
      <c r="BC1058" s="47">
        <f t="shared" si="409"/>
        <v>0</v>
      </c>
      <c r="BD1058" s="47">
        <f t="shared" si="410"/>
        <v>0</v>
      </c>
      <c r="BE1058" s="47" t="e">
        <f t="shared" si="411"/>
        <v>#VALUE!</v>
      </c>
      <c r="BF1058" s="47" t="e">
        <f t="shared" si="412"/>
        <v>#VALUE!</v>
      </c>
      <c r="BG1058" s="47" t="e">
        <f t="shared" si="413"/>
        <v>#VALUE!</v>
      </c>
      <c r="BH1058" s="47" t="e">
        <f>MATCH($BA1058,NoteCommaRef!$B$4:$B$10,0)</f>
        <v>#N/A</v>
      </c>
      <c r="BI1058" s="47">
        <f>MATCH($BK1058,NoteCommaRef!$H$4:$H$1000,0)</f>
        <v>11</v>
      </c>
      <c r="BJ1058" s="47">
        <f>MATCH($BL1058,NoteCommaRef!$H$4:$H$1000,0)</f>
        <v>11</v>
      </c>
      <c r="BK1058" s="47">
        <f t="shared" si="403"/>
        <v>1</v>
      </c>
      <c r="BL1058" s="47">
        <f t="shared" si="404"/>
        <v>1</v>
      </c>
      <c r="BM1058" s="48">
        <f ca="1">IF(ISNA($BH1058),1,OFFSET(NoteCommaRef!$E$3,$BH1058,0))</f>
        <v>1</v>
      </c>
      <c r="BN1058" s="48">
        <f t="shared" si="405"/>
        <v>1</v>
      </c>
      <c r="BO1058" s="48">
        <f t="shared" si="406"/>
        <v>1</v>
      </c>
      <c r="BP1058" s="48">
        <f t="shared" si="407"/>
        <v>1</v>
      </c>
      <c r="BQ1058" s="48">
        <f ca="1">IF(ISNA($BI1058),1,OFFSET(NoteCommaRef!$K$3,$BI1058,0))</f>
        <v>1</v>
      </c>
      <c r="BR1058" s="48">
        <f ca="1">IF(ISNA($BJ1058),1,OFFSET(NoteCommaRef!$K$3,$BJ1058,0))</f>
        <v>1</v>
      </c>
    </row>
    <row r="1059" spans="3:70" x14ac:dyDescent="0.2">
      <c r="C1059" s="1" t="str">
        <f t="shared" si="422"/>
        <v/>
      </c>
      <c r="D1059" s="1" t="str">
        <f t="shared" si="423"/>
        <v/>
      </c>
      <c r="E1059" s="1" t="str">
        <f t="shared" si="414"/>
        <v/>
      </c>
      <c r="F1059" s="32" t="str">
        <f t="shared" si="415"/>
        <v/>
      </c>
      <c r="G1059" s="1" t="str">
        <f t="shared" si="416"/>
        <v/>
      </c>
      <c r="H1059" s="1" t="str">
        <f t="shared" si="417"/>
        <v/>
      </c>
      <c r="I1059" s="1" t="str">
        <f t="shared" si="418"/>
        <v/>
      </c>
      <c r="J1059" s="1" t="str">
        <f t="shared" si="419"/>
        <v/>
      </c>
      <c r="K1059" s="1" t="str">
        <f t="shared" si="420"/>
        <v/>
      </c>
      <c r="L1059" s="1" t="str">
        <f ca="1">IF(COUNTBLANK($AO1059),IF(COUNTBLANK($D1059),"",OFFSET(ChannelSetup!$E$6,0,$D1059-1)),$AO1059)</f>
        <v/>
      </c>
      <c r="M1059" s="1" t="str">
        <f ca="1">IF(COUNTBLANK($AP1059),IF(COUNTBLANK($D1059),"",OFFSET(ChannelSetup!$E$7,0,$D1059-1)),$AP1059)</f>
        <v/>
      </c>
      <c r="N1059" s="1" t="str">
        <f ca="1">IF(COUNTBLANK($D1059),"",IF(COUNTBLANK($AI1059),OFFSET(ChannelSetup!$E$4,0,$D1059-1),$AI1059))</f>
        <v/>
      </c>
      <c r="O1059" s="1" t="str">
        <f t="shared" si="421"/>
        <v/>
      </c>
      <c r="Q1059" s="32">
        <f t="shared" si="424"/>
        <v>6</v>
      </c>
      <c r="R1059" s="32">
        <f t="shared" si="425"/>
        <v>4</v>
      </c>
      <c r="S1059" s="32">
        <f t="shared" si="426"/>
        <v>4</v>
      </c>
      <c r="T1059" s="32">
        <f t="shared" si="427"/>
        <v>2</v>
      </c>
      <c r="U1059" s="32">
        <f t="shared" si="428"/>
        <v>2</v>
      </c>
      <c r="V1059" s="32">
        <f t="shared" si="429"/>
        <v>2</v>
      </c>
      <c r="W1059" s="32">
        <f t="shared" si="430"/>
        <v>2</v>
      </c>
      <c r="X1059" s="32">
        <f t="shared" si="431"/>
        <v>2</v>
      </c>
      <c r="Y1059" s="32">
        <f t="shared" si="432"/>
        <v>2</v>
      </c>
      <c r="Z1059" s="32">
        <f t="shared" si="433"/>
        <v>2</v>
      </c>
      <c r="AA1059" s="32">
        <f t="shared" si="434"/>
        <v>2</v>
      </c>
      <c r="AB1059" s="32">
        <f t="shared" si="435"/>
        <v>2</v>
      </c>
      <c r="AD1059" s="64"/>
      <c r="AE1059" s="51"/>
      <c r="AF1059" s="51"/>
      <c r="AG1059" s="61"/>
      <c r="AH1059" s="62"/>
      <c r="AI1059" s="61"/>
      <c r="AJ1059" s="62"/>
      <c r="AK1059" s="61"/>
      <c r="AL1059" s="62"/>
      <c r="AM1059" s="60"/>
      <c r="AN1059" s="60"/>
      <c r="AO1059" s="60"/>
      <c r="AP1059" s="60"/>
      <c r="AQ1059" s="51"/>
      <c r="AT1059" s="39" t="str">
        <f t="shared" si="439"/>
        <v/>
      </c>
      <c r="AU1059" s="49" t="str">
        <f t="shared" si="445"/>
        <v/>
      </c>
      <c r="AV1059" s="41">
        <f t="shared" ca="1" si="408"/>
        <v>256</v>
      </c>
      <c r="AW1059" s="40">
        <f t="shared" ca="1" si="402"/>
        <v>1</v>
      </c>
      <c r="AX1059" s="41">
        <f t="shared" ca="1" si="440"/>
        <v>0</v>
      </c>
      <c r="AY1059" s="41">
        <f t="shared" ca="1" si="441"/>
        <v>0</v>
      </c>
      <c r="AZ1059" s="42">
        <f t="shared" ca="1" si="442"/>
        <v>1</v>
      </c>
      <c r="BA1059" s="47" t="str">
        <f t="shared" si="443"/>
        <v/>
      </c>
      <c r="BB1059" s="47" t="e">
        <f t="shared" si="444"/>
        <v>#VALUE!</v>
      </c>
      <c r="BC1059" s="47">
        <f t="shared" si="409"/>
        <v>0</v>
      </c>
      <c r="BD1059" s="47">
        <f t="shared" si="410"/>
        <v>0</v>
      </c>
      <c r="BE1059" s="47" t="e">
        <f t="shared" si="411"/>
        <v>#VALUE!</v>
      </c>
      <c r="BF1059" s="47" t="e">
        <f t="shared" si="412"/>
        <v>#VALUE!</v>
      </c>
      <c r="BG1059" s="47" t="e">
        <f t="shared" si="413"/>
        <v>#VALUE!</v>
      </c>
      <c r="BH1059" s="47" t="e">
        <f>MATCH($BA1059,NoteCommaRef!$B$4:$B$10,0)</f>
        <v>#N/A</v>
      </c>
      <c r="BI1059" s="47">
        <f>MATCH($BK1059,NoteCommaRef!$H$4:$H$1000,0)</f>
        <v>11</v>
      </c>
      <c r="BJ1059" s="47">
        <f>MATCH($BL1059,NoteCommaRef!$H$4:$H$1000,0)</f>
        <v>11</v>
      </c>
      <c r="BK1059" s="47">
        <f t="shared" si="403"/>
        <v>1</v>
      </c>
      <c r="BL1059" s="47">
        <f t="shared" si="404"/>
        <v>1</v>
      </c>
      <c r="BM1059" s="48">
        <f ca="1">IF(ISNA($BH1059),1,OFFSET(NoteCommaRef!$E$3,$BH1059,0))</f>
        <v>1</v>
      </c>
      <c r="BN1059" s="48">
        <f t="shared" si="405"/>
        <v>1</v>
      </c>
      <c r="BO1059" s="48">
        <f t="shared" si="406"/>
        <v>1</v>
      </c>
      <c r="BP1059" s="48">
        <f t="shared" si="407"/>
        <v>1</v>
      </c>
      <c r="BQ1059" s="48">
        <f ca="1">IF(ISNA($BI1059),1,OFFSET(NoteCommaRef!$K$3,$BI1059,0))</f>
        <v>1</v>
      </c>
      <c r="BR1059" s="48">
        <f ca="1">IF(ISNA($BJ1059),1,OFFSET(NoteCommaRef!$K$3,$BJ1059,0))</f>
        <v>1</v>
      </c>
    </row>
    <row r="1060" spans="3:70" x14ac:dyDescent="0.2">
      <c r="C1060" s="1" t="str">
        <f t="shared" si="422"/>
        <v/>
      </c>
      <c r="D1060" s="1" t="str">
        <f t="shared" si="423"/>
        <v/>
      </c>
      <c r="E1060" s="1" t="str">
        <f t="shared" si="414"/>
        <v/>
      </c>
      <c r="F1060" s="32" t="str">
        <f t="shared" si="415"/>
        <v/>
      </c>
      <c r="G1060" s="1" t="str">
        <f t="shared" si="416"/>
        <v/>
      </c>
      <c r="H1060" s="1" t="str">
        <f t="shared" si="417"/>
        <v/>
      </c>
      <c r="I1060" s="1" t="str">
        <f t="shared" si="418"/>
        <v/>
      </c>
      <c r="J1060" s="1" t="str">
        <f t="shared" si="419"/>
        <v/>
      </c>
      <c r="K1060" s="1" t="str">
        <f t="shared" si="420"/>
        <v/>
      </c>
      <c r="L1060" s="1" t="str">
        <f ca="1">IF(COUNTBLANK($AO1060),IF(COUNTBLANK($D1060),"",OFFSET(ChannelSetup!$E$6,0,$D1060-1)),$AO1060)</f>
        <v/>
      </c>
      <c r="M1060" s="1" t="str">
        <f ca="1">IF(COUNTBLANK($AP1060),IF(COUNTBLANK($D1060),"",OFFSET(ChannelSetup!$E$7,0,$D1060-1)),$AP1060)</f>
        <v/>
      </c>
      <c r="N1060" s="1" t="str">
        <f ca="1">IF(COUNTBLANK($D1060),"",IF(COUNTBLANK($AI1060),OFFSET(ChannelSetup!$E$4,0,$D1060-1),$AI1060))</f>
        <v/>
      </c>
      <c r="O1060" s="1" t="str">
        <f t="shared" si="421"/>
        <v/>
      </c>
      <c r="Q1060" s="32">
        <f t="shared" si="424"/>
        <v>6</v>
      </c>
      <c r="R1060" s="32">
        <f t="shared" si="425"/>
        <v>4</v>
      </c>
      <c r="S1060" s="32">
        <f t="shared" si="426"/>
        <v>4</v>
      </c>
      <c r="T1060" s="32">
        <f t="shared" si="427"/>
        <v>2</v>
      </c>
      <c r="U1060" s="32">
        <f t="shared" si="428"/>
        <v>2</v>
      </c>
      <c r="V1060" s="32">
        <f t="shared" si="429"/>
        <v>2</v>
      </c>
      <c r="W1060" s="32">
        <f t="shared" si="430"/>
        <v>2</v>
      </c>
      <c r="X1060" s="32">
        <f t="shared" si="431"/>
        <v>2</v>
      </c>
      <c r="Y1060" s="32">
        <f t="shared" si="432"/>
        <v>2</v>
      </c>
      <c r="Z1060" s="32">
        <f t="shared" si="433"/>
        <v>2</v>
      </c>
      <c r="AA1060" s="32">
        <f t="shared" si="434"/>
        <v>2</v>
      </c>
      <c r="AB1060" s="32">
        <f t="shared" si="435"/>
        <v>2</v>
      </c>
      <c r="AD1060" s="64"/>
      <c r="AE1060" s="51"/>
      <c r="AF1060" s="51"/>
      <c r="AG1060" s="61"/>
      <c r="AH1060" s="62"/>
      <c r="AI1060" s="61"/>
      <c r="AJ1060" s="62"/>
      <c r="AK1060" s="61"/>
      <c r="AL1060" s="62"/>
      <c r="AM1060" s="60"/>
      <c r="AN1060" s="60"/>
      <c r="AO1060" s="60"/>
      <c r="AP1060" s="60"/>
      <c r="AQ1060" s="51"/>
      <c r="AT1060" s="39" t="str">
        <f t="shared" si="439"/>
        <v/>
      </c>
      <c r="AU1060" s="49" t="str">
        <f t="shared" si="445"/>
        <v/>
      </c>
      <c r="AV1060" s="41">
        <f t="shared" ca="1" si="408"/>
        <v>256</v>
      </c>
      <c r="AW1060" s="40">
        <f t="shared" ca="1" si="402"/>
        <v>1</v>
      </c>
      <c r="AX1060" s="41">
        <f t="shared" ca="1" si="440"/>
        <v>0</v>
      </c>
      <c r="AY1060" s="41">
        <f t="shared" ca="1" si="441"/>
        <v>0</v>
      </c>
      <c r="AZ1060" s="42">
        <f t="shared" ca="1" si="442"/>
        <v>1</v>
      </c>
      <c r="BA1060" s="47" t="str">
        <f t="shared" si="443"/>
        <v/>
      </c>
      <c r="BB1060" s="47" t="e">
        <f t="shared" si="444"/>
        <v>#VALUE!</v>
      </c>
      <c r="BC1060" s="47">
        <f t="shared" si="409"/>
        <v>0</v>
      </c>
      <c r="BD1060" s="47">
        <f t="shared" si="410"/>
        <v>0</v>
      </c>
      <c r="BE1060" s="47" t="e">
        <f t="shared" si="411"/>
        <v>#VALUE!</v>
      </c>
      <c r="BF1060" s="47" t="e">
        <f t="shared" si="412"/>
        <v>#VALUE!</v>
      </c>
      <c r="BG1060" s="47" t="e">
        <f t="shared" si="413"/>
        <v>#VALUE!</v>
      </c>
      <c r="BH1060" s="47" t="e">
        <f>MATCH($BA1060,NoteCommaRef!$B$4:$B$10,0)</f>
        <v>#N/A</v>
      </c>
      <c r="BI1060" s="47">
        <f>MATCH($BK1060,NoteCommaRef!$H$4:$H$1000,0)</f>
        <v>11</v>
      </c>
      <c r="BJ1060" s="47">
        <f>MATCH($BL1060,NoteCommaRef!$H$4:$H$1000,0)</f>
        <v>11</v>
      </c>
      <c r="BK1060" s="47">
        <f t="shared" si="403"/>
        <v>1</v>
      </c>
      <c r="BL1060" s="47">
        <f t="shared" si="404"/>
        <v>1</v>
      </c>
      <c r="BM1060" s="48">
        <f ca="1">IF(ISNA($BH1060),1,OFFSET(NoteCommaRef!$E$3,$BH1060,0))</f>
        <v>1</v>
      </c>
      <c r="BN1060" s="48">
        <f t="shared" si="405"/>
        <v>1</v>
      </c>
      <c r="BO1060" s="48">
        <f t="shared" si="406"/>
        <v>1</v>
      </c>
      <c r="BP1060" s="48">
        <f t="shared" si="407"/>
        <v>1</v>
      </c>
      <c r="BQ1060" s="48">
        <f ca="1">IF(ISNA($BI1060),1,OFFSET(NoteCommaRef!$K$3,$BI1060,0))</f>
        <v>1</v>
      </c>
      <c r="BR1060" s="48">
        <f ca="1">IF(ISNA($BJ1060),1,OFFSET(NoteCommaRef!$K$3,$BJ1060,0))</f>
        <v>1</v>
      </c>
    </row>
    <row r="1061" spans="3:70" x14ac:dyDescent="0.2">
      <c r="C1061" s="1" t="str">
        <f t="shared" si="422"/>
        <v/>
      </c>
      <c r="D1061" s="1" t="str">
        <f t="shared" si="423"/>
        <v/>
      </c>
      <c r="E1061" s="1" t="str">
        <f t="shared" si="414"/>
        <v/>
      </c>
      <c r="F1061" s="32" t="str">
        <f t="shared" si="415"/>
        <v/>
      </c>
      <c r="G1061" s="1" t="str">
        <f t="shared" si="416"/>
        <v/>
      </c>
      <c r="H1061" s="1" t="str">
        <f t="shared" si="417"/>
        <v/>
      </c>
      <c r="I1061" s="1" t="str">
        <f t="shared" si="418"/>
        <v/>
      </c>
      <c r="J1061" s="1" t="str">
        <f t="shared" si="419"/>
        <v/>
      </c>
      <c r="K1061" s="1" t="str">
        <f t="shared" si="420"/>
        <v/>
      </c>
      <c r="L1061" s="1" t="str">
        <f ca="1">IF(COUNTBLANK($AO1061),IF(COUNTBLANK($D1061),"",OFFSET(ChannelSetup!$E$6,0,$D1061-1)),$AO1061)</f>
        <v/>
      </c>
      <c r="M1061" s="1" t="str">
        <f ca="1">IF(COUNTBLANK($AP1061),IF(COUNTBLANK($D1061),"",OFFSET(ChannelSetup!$E$7,0,$D1061-1)),$AP1061)</f>
        <v/>
      </c>
      <c r="N1061" s="1" t="str">
        <f ca="1">IF(COUNTBLANK($D1061),"",IF(COUNTBLANK($AI1061),OFFSET(ChannelSetup!$E$4,0,$D1061-1),$AI1061))</f>
        <v/>
      </c>
      <c r="O1061" s="1" t="str">
        <f t="shared" si="421"/>
        <v/>
      </c>
      <c r="Q1061" s="32">
        <f t="shared" si="424"/>
        <v>6</v>
      </c>
      <c r="R1061" s="32">
        <f t="shared" si="425"/>
        <v>4</v>
      </c>
      <c r="S1061" s="32">
        <f t="shared" si="426"/>
        <v>4</v>
      </c>
      <c r="T1061" s="32">
        <f t="shared" si="427"/>
        <v>2</v>
      </c>
      <c r="U1061" s="32">
        <f t="shared" si="428"/>
        <v>2</v>
      </c>
      <c r="V1061" s="32">
        <f t="shared" si="429"/>
        <v>2</v>
      </c>
      <c r="W1061" s="32">
        <f t="shared" si="430"/>
        <v>2</v>
      </c>
      <c r="X1061" s="32">
        <f t="shared" si="431"/>
        <v>2</v>
      </c>
      <c r="Y1061" s="32">
        <f t="shared" si="432"/>
        <v>2</v>
      </c>
      <c r="Z1061" s="32">
        <f t="shared" si="433"/>
        <v>2</v>
      </c>
      <c r="AA1061" s="32">
        <f t="shared" si="434"/>
        <v>2</v>
      </c>
      <c r="AB1061" s="32">
        <f t="shared" si="435"/>
        <v>2</v>
      </c>
      <c r="AD1061" s="64"/>
      <c r="AE1061" s="51"/>
      <c r="AF1061" s="51"/>
      <c r="AG1061" s="61"/>
      <c r="AH1061" s="62"/>
      <c r="AI1061" s="61"/>
      <c r="AJ1061" s="62"/>
      <c r="AK1061" s="61"/>
      <c r="AL1061" s="62"/>
      <c r="AM1061" s="60"/>
      <c r="AN1061" s="60"/>
      <c r="AO1061" s="60"/>
      <c r="AP1061" s="60"/>
      <c r="AQ1061" s="51"/>
      <c r="AT1061" s="39" t="str">
        <f t="shared" si="439"/>
        <v/>
      </c>
      <c r="AU1061" s="49" t="str">
        <f t="shared" si="445"/>
        <v/>
      </c>
      <c r="AV1061" s="41">
        <f t="shared" ca="1" si="408"/>
        <v>256</v>
      </c>
      <c r="AW1061" s="40">
        <f t="shared" ref="AW1061:AW1124" ca="1" si="446">$BM1061*$BN1061*$BO1061*$BP1061*$BQ1061/$BR1061</f>
        <v>1</v>
      </c>
      <c r="AX1061" s="41">
        <f t="shared" ca="1" si="440"/>
        <v>0</v>
      </c>
      <c r="AY1061" s="41">
        <f t="shared" ca="1" si="441"/>
        <v>0</v>
      </c>
      <c r="AZ1061" s="42">
        <f t="shared" ca="1" si="442"/>
        <v>1</v>
      </c>
      <c r="BA1061" s="47" t="str">
        <f t="shared" si="443"/>
        <v/>
      </c>
      <c r="BB1061" s="47" t="e">
        <f t="shared" si="444"/>
        <v>#VALUE!</v>
      </c>
      <c r="BC1061" s="47">
        <f t="shared" si="409"/>
        <v>0</v>
      </c>
      <c r="BD1061" s="47">
        <f t="shared" si="410"/>
        <v>0</v>
      </c>
      <c r="BE1061" s="47" t="e">
        <f t="shared" si="411"/>
        <v>#VALUE!</v>
      </c>
      <c r="BF1061" s="47" t="e">
        <f t="shared" si="412"/>
        <v>#VALUE!</v>
      </c>
      <c r="BG1061" s="47" t="e">
        <f t="shared" si="413"/>
        <v>#VALUE!</v>
      </c>
      <c r="BH1061" s="47" t="e">
        <f>MATCH($BA1061,NoteCommaRef!$B$4:$B$10,0)</f>
        <v>#N/A</v>
      </c>
      <c r="BI1061" s="47">
        <f>MATCH($BK1061,NoteCommaRef!$H$4:$H$1000,0)</f>
        <v>11</v>
      </c>
      <c r="BJ1061" s="47">
        <f>MATCH($BL1061,NoteCommaRef!$H$4:$H$1000,0)</f>
        <v>11</v>
      </c>
      <c r="BK1061" s="47">
        <f t="shared" ref="BK1061:BK1124" si="447">IF(ISERR($BE1061),1,IF(ISERR($BF1061),IF(ISERR($BG1061),1,MID($AU1061,$BE1061+1,$BG1061-$BE1061-1)),MID($AU1061,$BE1061+1,$BF1061-$BE1061-1)))*1</f>
        <v>1</v>
      </c>
      <c r="BL1061" s="47">
        <f t="shared" ref="BL1061:BL1124" si="448">IF(ISERR($BE1061),1,IF(ISERR($BF1061),1,MID($AU1061,$BF1061+1,$BG1061-$BF1061-1)))*1</f>
        <v>1</v>
      </c>
      <c r="BM1061" s="48">
        <f ca="1">IF(ISNA($BH1061),1,OFFSET(NoteCommaRef!$E$3,$BH1061,0))</f>
        <v>1</v>
      </c>
      <c r="BN1061" s="48">
        <f t="shared" ref="BN1061:BN1124" si="449">IF(ISERR($BB1061),1,2^$BB1061)</f>
        <v>1</v>
      </c>
      <c r="BO1061" s="48">
        <f t="shared" ref="BO1061:BO1124" si="450">(2187/2048)^$BC1061</f>
        <v>1</v>
      </c>
      <c r="BP1061" s="48">
        <f t="shared" ref="BP1061:BP1124" si="451">(80/81)^$BD1061</f>
        <v>1</v>
      </c>
      <c r="BQ1061" s="48">
        <f ca="1">IF(ISNA($BI1061),1,OFFSET(NoteCommaRef!$K$3,$BI1061,0))</f>
        <v>1</v>
      </c>
      <c r="BR1061" s="48">
        <f ca="1">IF(ISNA($BJ1061),1,OFFSET(NoteCommaRef!$K$3,$BJ1061,0))</f>
        <v>1</v>
      </c>
    </row>
    <row r="1062" spans="3:70" x14ac:dyDescent="0.2">
      <c r="C1062" s="1" t="str">
        <f t="shared" si="422"/>
        <v/>
      </c>
      <c r="D1062" s="1" t="str">
        <f t="shared" si="423"/>
        <v/>
      </c>
      <c r="E1062" s="1" t="str">
        <f t="shared" si="414"/>
        <v/>
      </c>
      <c r="F1062" s="32" t="str">
        <f t="shared" si="415"/>
        <v/>
      </c>
      <c r="G1062" s="1" t="str">
        <f t="shared" si="416"/>
        <v/>
      </c>
      <c r="H1062" s="1" t="str">
        <f t="shared" si="417"/>
        <v/>
      </c>
      <c r="I1062" s="1" t="str">
        <f t="shared" si="418"/>
        <v/>
      </c>
      <c r="J1062" s="1" t="str">
        <f t="shared" si="419"/>
        <v/>
      </c>
      <c r="K1062" s="1" t="str">
        <f t="shared" si="420"/>
        <v/>
      </c>
      <c r="L1062" s="1" t="str">
        <f ca="1">IF(COUNTBLANK($AO1062),IF(COUNTBLANK($D1062),"",OFFSET(ChannelSetup!$E$6,0,$D1062-1)),$AO1062)</f>
        <v/>
      </c>
      <c r="M1062" s="1" t="str">
        <f ca="1">IF(COUNTBLANK($AP1062),IF(COUNTBLANK($D1062),"",OFFSET(ChannelSetup!$E$7,0,$D1062-1)),$AP1062)</f>
        <v/>
      </c>
      <c r="N1062" s="1" t="str">
        <f ca="1">IF(COUNTBLANK($D1062),"",IF(COUNTBLANK($AI1062),OFFSET(ChannelSetup!$E$4,0,$D1062-1),$AI1062))</f>
        <v/>
      </c>
      <c r="O1062" s="1" t="str">
        <f t="shared" si="421"/>
        <v/>
      </c>
      <c r="Q1062" s="32">
        <f t="shared" si="424"/>
        <v>6</v>
      </c>
      <c r="R1062" s="32">
        <f t="shared" si="425"/>
        <v>4</v>
      </c>
      <c r="S1062" s="32">
        <f t="shared" si="426"/>
        <v>4</v>
      </c>
      <c r="T1062" s="32">
        <f t="shared" si="427"/>
        <v>2</v>
      </c>
      <c r="U1062" s="32">
        <f t="shared" si="428"/>
        <v>2</v>
      </c>
      <c r="V1062" s="32">
        <f t="shared" si="429"/>
        <v>2</v>
      </c>
      <c r="W1062" s="32">
        <f t="shared" si="430"/>
        <v>2</v>
      </c>
      <c r="X1062" s="32">
        <f t="shared" si="431"/>
        <v>2</v>
      </c>
      <c r="Y1062" s="32">
        <f t="shared" si="432"/>
        <v>2</v>
      </c>
      <c r="Z1062" s="32">
        <f t="shared" si="433"/>
        <v>2</v>
      </c>
      <c r="AA1062" s="32">
        <f t="shared" si="434"/>
        <v>2</v>
      </c>
      <c r="AB1062" s="32">
        <f t="shared" si="435"/>
        <v>2</v>
      </c>
      <c r="AD1062" s="64"/>
      <c r="AE1062" s="51"/>
      <c r="AF1062" s="51"/>
      <c r="AG1062" s="61"/>
      <c r="AH1062" s="62"/>
      <c r="AI1062" s="61"/>
      <c r="AJ1062" s="62"/>
      <c r="AK1062" s="61"/>
      <c r="AL1062" s="62"/>
      <c r="AM1062" s="60"/>
      <c r="AN1062" s="60"/>
      <c r="AO1062" s="60"/>
      <c r="AP1062" s="60"/>
      <c r="AQ1062" s="51"/>
      <c r="AT1062" s="39" t="str">
        <f t="shared" si="439"/>
        <v/>
      </c>
      <c r="AU1062" s="49" t="str">
        <f t="shared" si="445"/>
        <v/>
      </c>
      <c r="AV1062" s="41">
        <f t="shared" ca="1" si="408"/>
        <v>256</v>
      </c>
      <c r="AW1062" s="40">
        <f t="shared" ca="1" si="446"/>
        <v>1</v>
      </c>
      <c r="AX1062" s="41">
        <f t="shared" ca="1" si="440"/>
        <v>0</v>
      </c>
      <c r="AY1062" s="41">
        <f t="shared" ca="1" si="441"/>
        <v>0</v>
      </c>
      <c r="AZ1062" s="42">
        <f t="shared" ca="1" si="442"/>
        <v>1</v>
      </c>
      <c r="BA1062" s="47" t="str">
        <f t="shared" si="443"/>
        <v/>
      </c>
      <c r="BB1062" s="47" t="e">
        <f t="shared" si="444"/>
        <v>#VALUE!</v>
      </c>
      <c r="BC1062" s="47">
        <f t="shared" si="409"/>
        <v>0</v>
      </c>
      <c r="BD1062" s="47">
        <f t="shared" si="410"/>
        <v>0</v>
      </c>
      <c r="BE1062" s="47" t="e">
        <f t="shared" si="411"/>
        <v>#VALUE!</v>
      </c>
      <c r="BF1062" s="47" t="e">
        <f t="shared" si="412"/>
        <v>#VALUE!</v>
      </c>
      <c r="BG1062" s="47" t="e">
        <f t="shared" si="413"/>
        <v>#VALUE!</v>
      </c>
      <c r="BH1062" s="47" t="e">
        <f>MATCH($BA1062,NoteCommaRef!$B$4:$B$10,0)</f>
        <v>#N/A</v>
      </c>
      <c r="BI1062" s="47">
        <f>MATCH($BK1062,NoteCommaRef!$H$4:$H$1000,0)</f>
        <v>11</v>
      </c>
      <c r="BJ1062" s="47">
        <f>MATCH($BL1062,NoteCommaRef!$H$4:$H$1000,0)</f>
        <v>11</v>
      </c>
      <c r="BK1062" s="47">
        <f t="shared" si="447"/>
        <v>1</v>
      </c>
      <c r="BL1062" s="47">
        <f t="shared" si="448"/>
        <v>1</v>
      </c>
      <c r="BM1062" s="48">
        <f ca="1">IF(ISNA($BH1062),1,OFFSET(NoteCommaRef!$E$3,$BH1062,0))</f>
        <v>1</v>
      </c>
      <c r="BN1062" s="48">
        <f t="shared" si="449"/>
        <v>1</v>
      </c>
      <c r="BO1062" s="48">
        <f t="shared" si="450"/>
        <v>1</v>
      </c>
      <c r="BP1062" s="48">
        <f t="shared" si="451"/>
        <v>1</v>
      </c>
      <c r="BQ1062" s="48">
        <f ca="1">IF(ISNA($BI1062),1,OFFSET(NoteCommaRef!$K$3,$BI1062,0))</f>
        <v>1</v>
      </c>
      <c r="BR1062" s="48">
        <f ca="1">IF(ISNA($BJ1062),1,OFFSET(NoteCommaRef!$K$3,$BJ1062,0))</f>
        <v>1</v>
      </c>
    </row>
    <row r="1063" spans="3:70" x14ac:dyDescent="0.2">
      <c r="C1063" s="1" t="str">
        <f t="shared" si="422"/>
        <v/>
      </c>
      <c r="D1063" s="1" t="str">
        <f t="shared" si="423"/>
        <v/>
      </c>
      <c r="E1063" s="1" t="str">
        <f t="shared" si="414"/>
        <v/>
      </c>
      <c r="F1063" s="32" t="str">
        <f t="shared" si="415"/>
        <v/>
      </c>
      <c r="G1063" s="1" t="str">
        <f t="shared" si="416"/>
        <v/>
      </c>
      <c r="H1063" s="1" t="str">
        <f t="shared" si="417"/>
        <v/>
      </c>
      <c r="I1063" s="1" t="str">
        <f t="shared" si="418"/>
        <v/>
      </c>
      <c r="J1063" s="1" t="str">
        <f t="shared" si="419"/>
        <v/>
      </c>
      <c r="K1063" s="1" t="str">
        <f t="shared" si="420"/>
        <v/>
      </c>
      <c r="L1063" s="1" t="str">
        <f ca="1">IF(COUNTBLANK($AO1063),IF(COUNTBLANK($D1063),"",OFFSET(ChannelSetup!$E$6,0,$D1063-1)),$AO1063)</f>
        <v/>
      </c>
      <c r="M1063" s="1" t="str">
        <f ca="1">IF(COUNTBLANK($AP1063),IF(COUNTBLANK($D1063),"",OFFSET(ChannelSetup!$E$7,0,$D1063-1)),$AP1063)</f>
        <v/>
      </c>
      <c r="N1063" s="1" t="str">
        <f ca="1">IF(COUNTBLANK($D1063),"",IF(COUNTBLANK($AI1063),OFFSET(ChannelSetup!$E$4,0,$D1063-1),$AI1063))</f>
        <v/>
      </c>
      <c r="O1063" s="1" t="str">
        <f t="shared" si="421"/>
        <v/>
      </c>
      <c r="Q1063" s="32">
        <f t="shared" si="424"/>
        <v>6</v>
      </c>
      <c r="R1063" s="32">
        <f t="shared" si="425"/>
        <v>4</v>
      </c>
      <c r="S1063" s="32">
        <f t="shared" si="426"/>
        <v>4</v>
      </c>
      <c r="T1063" s="32">
        <f t="shared" si="427"/>
        <v>2</v>
      </c>
      <c r="U1063" s="32">
        <f t="shared" si="428"/>
        <v>2</v>
      </c>
      <c r="V1063" s="32">
        <f t="shared" si="429"/>
        <v>2</v>
      </c>
      <c r="W1063" s="32">
        <f t="shared" si="430"/>
        <v>2</v>
      </c>
      <c r="X1063" s="32">
        <f t="shared" si="431"/>
        <v>2</v>
      </c>
      <c r="Y1063" s="32">
        <f t="shared" si="432"/>
        <v>2</v>
      </c>
      <c r="Z1063" s="32">
        <f t="shared" si="433"/>
        <v>2</v>
      </c>
      <c r="AA1063" s="32">
        <f t="shared" si="434"/>
        <v>2</v>
      </c>
      <c r="AB1063" s="32">
        <f t="shared" si="435"/>
        <v>2</v>
      </c>
      <c r="AD1063" s="64"/>
      <c r="AE1063" s="51"/>
      <c r="AF1063" s="51"/>
      <c r="AG1063" s="61"/>
      <c r="AH1063" s="62"/>
      <c r="AI1063" s="61"/>
      <c r="AJ1063" s="62"/>
      <c r="AK1063" s="61"/>
      <c r="AL1063" s="62"/>
      <c r="AM1063" s="60"/>
      <c r="AN1063" s="60"/>
      <c r="AO1063" s="60"/>
      <c r="AP1063" s="60"/>
      <c r="AQ1063" s="51"/>
      <c r="AT1063" s="39" t="str">
        <f t="shared" si="439"/>
        <v/>
      </c>
      <c r="AU1063" s="49" t="str">
        <f t="shared" si="445"/>
        <v/>
      </c>
      <c r="AV1063" s="41">
        <f t="shared" ca="1" si="408"/>
        <v>256</v>
      </c>
      <c r="AW1063" s="40">
        <f t="shared" ca="1" si="446"/>
        <v>1</v>
      </c>
      <c r="AX1063" s="41">
        <f t="shared" ca="1" si="440"/>
        <v>0</v>
      </c>
      <c r="AY1063" s="41">
        <f t="shared" ca="1" si="441"/>
        <v>0</v>
      </c>
      <c r="AZ1063" s="42">
        <f t="shared" ca="1" si="442"/>
        <v>1</v>
      </c>
      <c r="BA1063" s="47" t="str">
        <f t="shared" si="443"/>
        <v/>
      </c>
      <c r="BB1063" s="47" t="e">
        <f t="shared" si="444"/>
        <v>#VALUE!</v>
      </c>
      <c r="BC1063" s="47">
        <f t="shared" si="409"/>
        <v>0</v>
      </c>
      <c r="BD1063" s="47">
        <f t="shared" si="410"/>
        <v>0</v>
      </c>
      <c r="BE1063" s="47" t="e">
        <f t="shared" si="411"/>
        <v>#VALUE!</v>
      </c>
      <c r="BF1063" s="47" t="e">
        <f t="shared" si="412"/>
        <v>#VALUE!</v>
      </c>
      <c r="BG1063" s="47" t="e">
        <f t="shared" si="413"/>
        <v>#VALUE!</v>
      </c>
      <c r="BH1063" s="47" t="e">
        <f>MATCH($BA1063,NoteCommaRef!$B$4:$B$10,0)</f>
        <v>#N/A</v>
      </c>
      <c r="BI1063" s="47">
        <f>MATCH($BK1063,NoteCommaRef!$H$4:$H$1000,0)</f>
        <v>11</v>
      </c>
      <c r="BJ1063" s="47">
        <f>MATCH($BL1063,NoteCommaRef!$H$4:$H$1000,0)</f>
        <v>11</v>
      </c>
      <c r="BK1063" s="47">
        <f t="shared" si="447"/>
        <v>1</v>
      </c>
      <c r="BL1063" s="47">
        <f t="shared" si="448"/>
        <v>1</v>
      </c>
      <c r="BM1063" s="48">
        <f ca="1">IF(ISNA($BH1063),1,OFFSET(NoteCommaRef!$E$3,$BH1063,0))</f>
        <v>1</v>
      </c>
      <c r="BN1063" s="48">
        <f t="shared" si="449"/>
        <v>1</v>
      </c>
      <c r="BO1063" s="48">
        <f t="shared" si="450"/>
        <v>1</v>
      </c>
      <c r="BP1063" s="48">
        <f t="shared" si="451"/>
        <v>1</v>
      </c>
      <c r="BQ1063" s="48">
        <f ca="1">IF(ISNA($BI1063),1,OFFSET(NoteCommaRef!$K$3,$BI1063,0))</f>
        <v>1</v>
      </c>
      <c r="BR1063" s="48">
        <f ca="1">IF(ISNA($BJ1063),1,OFFSET(NoteCommaRef!$K$3,$BJ1063,0))</f>
        <v>1</v>
      </c>
    </row>
    <row r="1064" spans="3:70" x14ac:dyDescent="0.2">
      <c r="C1064" s="1" t="str">
        <f t="shared" si="422"/>
        <v/>
      </c>
      <c r="D1064" s="1" t="str">
        <f t="shared" si="423"/>
        <v/>
      </c>
      <c r="E1064" s="1" t="str">
        <f t="shared" si="414"/>
        <v/>
      </c>
      <c r="F1064" s="32" t="str">
        <f t="shared" si="415"/>
        <v/>
      </c>
      <c r="G1064" s="1" t="str">
        <f t="shared" si="416"/>
        <v/>
      </c>
      <c r="H1064" s="1" t="str">
        <f t="shared" si="417"/>
        <v/>
      </c>
      <c r="I1064" s="1" t="str">
        <f t="shared" si="418"/>
        <v/>
      </c>
      <c r="J1064" s="1" t="str">
        <f t="shared" si="419"/>
        <v/>
      </c>
      <c r="K1064" s="1" t="str">
        <f t="shared" si="420"/>
        <v/>
      </c>
      <c r="L1064" s="1" t="str">
        <f ca="1">IF(COUNTBLANK($AO1064),IF(COUNTBLANK($D1064),"",OFFSET(ChannelSetup!$E$6,0,$D1064-1)),$AO1064)</f>
        <v/>
      </c>
      <c r="M1064" s="1" t="str">
        <f ca="1">IF(COUNTBLANK($AP1064),IF(COUNTBLANK($D1064),"",OFFSET(ChannelSetup!$E$7,0,$D1064-1)),$AP1064)</f>
        <v/>
      </c>
      <c r="N1064" s="1" t="str">
        <f ca="1">IF(COUNTBLANK($D1064),"",IF(COUNTBLANK($AI1064),OFFSET(ChannelSetup!$E$4,0,$D1064-1),$AI1064))</f>
        <v/>
      </c>
      <c r="O1064" s="1" t="str">
        <f t="shared" si="421"/>
        <v/>
      </c>
      <c r="Q1064" s="32">
        <f t="shared" si="424"/>
        <v>6</v>
      </c>
      <c r="R1064" s="32">
        <f t="shared" si="425"/>
        <v>4</v>
      </c>
      <c r="S1064" s="32">
        <f t="shared" si="426"/>
        <v>4</v>
      </c>
      <c r="T1064" s="32">
        <f t="shared" si="427"/>
        <v>2</v>
      </c>
      <c r="U1064" s="32">
        <f t="shared" si="428"/>
        <v>2</v>
      </c>
      <c r="V1064" s="32">
        <f t="shared" si="429"/>
        <v>2</v>
      </c>
      <c r="W1064" s="32">
        <f t="shared" si="430"/>
        <v>2</v>
      </c>
      <c r="X1064" s="32">
        <f t="shared" si="431"/>
        <v>2</v>
      </c>
      <c r="Y1064" s="32">
        <f t="shared" si="432"/>
        <v>2</v>
      </c>
      <c r="Z1064" s="32">
        <f t="shared" si="433"/>
        <v>2</v>
      </c>
      <c r="AA1064" s="32">
        <f t="shared" si="434"/>
        <v>2</v>
      </c>
      <c r="AB1064" s="32">
        <f t="shared" si="435"/>
        <v>2</v>
      </c>
      <c r="AD1064" s="64"/>
      <c r="AE1064" s="51"/>
      <c r="AF1064" s="51"/>
      <c r="AG1064" s="61"/>
      <c r="AH1064" s="62"/>
      <c r="AI1064" s="61"/>
      <c r="AJ1064" s="62"/>
      <c r="AK1064" s="61"/>
      <c r="AL1064" s="62"/>
      <c r="AM1064" s="60"/>
      <c r="AN1064" s="60"/>
      <c r="AO1064" s="60"/>
      <c r="AP1064" s="60"/>
      <c r="AQ1064" s="51"/>
      <c r="AT1064" s="39" t="str">
        <f t="shared" si="439"/>
        <v/>
      </c>
      <c r="AU1064" s="49" t="str">
        <f t="shared" si="445"/>
        <v/>
      </c>
      <c r="AV1064" s="41">
        <f t="shared" ca="1" si="408"/>
        <v>256</v>
      </c>
      <c r="AW1064" s="40">
        <f t="shared" ca="1" si="446"/>
        <v>1</v>
      </c>
      <c r="AX1064" s="41">
        <f t="shared" ca="1" si="440"/>
        <v>0</v>
      </c>
      <c r="AY1064" s="41">
        <f t="shared" ca="1" si="441"/>
        <v>0</v>
      </c>
      <c r="AZ1064" s="42">
        <f t="shared" ca="1" si="442"/>
        <v>1</v>
      </c>
      <c r="BA1064" s="47" t="str">
        <f t="shared" si="443"/>
        <v/>
      </c>
      <c r="BB1064" s="47" t="e">
        <f t="shared" si="444"/>
        <v>#VALUE!</v>
      </c>
      <c r="BC1064" s="47">
        <f t="shared" si="409"/>
        <v>0</v>
      </c>
      <c r="BD1064" s="47">
        <f t="shared" si="410"/>
        <v>0</v>
      </c>
      <c r="BE1064" s="47" t="e">
        <f t="shared" si="411"/>
        <v>#VALUE!</v>
      </c>
      <c r="BF1064" s="47" t="e">
        <f t="shared" si="412"/>
        <v>#VALUE!</v>
      </c>
      <c r="BG1064" s="47" t="e">
        <f t="shared" si="413"/>
        <v>#VALUE!</v>
      </c>
      <c r="BH1064" s="47" t="e">
        <f>MATCH($BA1064,NoteCommaRef!$B$4:$B$10,0)</f>
        <v>#N/A</v>
      </c>
      <c r="BI1064" s="47">
        <f>MATCH($BK1064,NoteCommaRef!$H$4:$H$1000,0)</f>
        <v>11</v>
      </c>
      <c r="BJ1064" s="47">
        <f>MATCH($BL1064,NoteCommaRef!$H$4:$H$1000,0)</f>
        <v>11</v>
      </c>
      <c r="BK1064" s="47">
        <f t="shared" si="447"/>
        <v>1</v>
      </c>
      <c r="BL1064" s="47">
        <f t="shared" si="448"/>
        <v>1</v>
      </c>
      <c r="BM1064" s="48">
        <f ca="1">IF(ISNA($BH1064),1,OFFSET(NoteCommaRef!$E$3,$BH1064,0))</f>
        <v>1</v>
      </c>
      <c r="BN1064" s="48">
        <f t="shared" si="449"/>
        <v>1</v>
      </c>
      <c r="BO1064" s="48">
        <f t="shared" si="450"/>
        <v>1</v>
      </c>
      <c r="BP1064" s="48">
        <f t="shared" si="451"/>
        <v>1</v>
      </c>
      <c r="BQ1064" s="48">
        <f ca="1">IF(ISNA($BI1064),1,OFFSET(NoteCommaRef!$K$3,$BI1064,0))</f>
        <v>1</v>
      </c>
      <c r="BR1064" s="48">
        <f ca="1">IF(ISNA($BJ1064),1,OFFSET(NoteCommaRef!$K$3,$BJ1064,0))</f>
        <v>1</v>
      </c>
    </row>
    <row r="1065" spans="3:70" x14ac:dyDescent="0.2">
      <c r="C1065" s="1" t="str">
        <f t="shared" si="422"/>
        <v/>
      </c>
      <c r="D1065" s="1" t="str">
        <f t="shared" si="423"/>
        <v/>
      </c>
      <c r="E1065" s="1" t="str">
        <f t="shared" si="414"/>
        <v/>
      </c>
      <c r="F1065" s="32" t="str">
        <f t="shared" si="415"/>
        <v/>
      </c>
      <c r="G1065" s="1" t="str">
        <f t="shared" si="416"/>
        <v/>
      </c>
      <c r="H1065" s="1" t="str">
        <f t="shared" si="417"/>
        <v/>
      </c>
      <c r="I1065" s="1" t="str">
        <f t="shared" si="418"/>
        <v/>
      </c>
      <c r="J1065" s="1" t="str">
        <f t="shared" si="419"/>
        <v/>
      </c>
      <c r="K1065" s="1" t="str">
        <f t="shared" si="420"/>
        <v/>
      </c>
      <c r="L1065" s="1" t="str">
        <f ca="1">IF(COUNTBLANK($AO1065),IF(COUNTBLANK($D1065),"",OFFSET(ChannelSetup!$E$6,0,$D1065-1)),$AO1065)</f>
        <v/>
      </c>
      <c r="M1065" s="1" t="str">
        <f ca="1">IF(COUNTBLANK($AP1065),IF(COUNTBLANK($D1065),"",OFFSET(ChannelSetup!$E$7,0,$D1065-1)),$AP1065)</f>
        <v/>
      </c>
      <c r="N1065" s="1" t="str">
        <f ca="1">IF(COUNTBLANK($D1065),"",IF(COUNTBLANK($AI1065),OFFSET(ChannelSetup!$E$4,0,$D1065-1),$AI1065))</f>
        <v/>
      </c>
      <c r="O1065" s="1" t="str">
        <f t="shared" si="421"/>
        <v/>
      </c>
      <c r="Q1065" s="32">
        <f t="shared" si="424"/>
        <v>6</v>
      </c>
      <c r="R1065" s="32">
        <f t="shared" si="425"/>
        <v>4</v>
      </c>
      <c r="S1065" s="32">
        <f t="shared" si="426"/>
        <v>4</v>
      </c>
      <c r="T1065" s="32">
        <f t="shared" si="427"/>
        <v>2</v>
      </c>
      <c r="U1065" s="32">
        <f t="shared" si="428"/>
        <v>2</v>
      </c>
      <c r="V1065" s="32">
        <f t="shared" si="429"/>
        <v>2</v>
      </c>
      <c r="W1065" s="32">
        <f t="shared" si="430"/>
        <v>2</v>
      </c>
      <c r="X1065" s="32">
        <f t="shared" si="431"/>
        <v>2</v>
      </c>
      <c r="Y1065" s="32">
        <f t="shared" si="432"/>
        <v>2</v>
      </c>
      <c r="Z1065" s="32">
        <f t="shared" si="433"/>
        <v>2</v>
      </c>
      <c r="AA1065" s="32">
        <f t="shared" si="434"/>
        <v>2</v>
      </c>
      <c r="AB1065" s="32">
        <f t="shared" si="435"/>
        <v>2</v>
      </c>
      <c r="AD1065" s="64"/>
      <c r="AE1065" s="51"/>
      <c r="AF1065" s="51"/>
      <c r="AG1065" s="61"/>
      <c r="AH1065" s="62"/>
      <c r="AI1065" s="61"/>
      <c r="AJ1065" s="62"/>
      <c r="AK1065" s="61"/>
      <c r="AL1065" s="62"/>
      <c r="AM1065" s="60"/>
      <c r="AN1065" s="60"/>
      <c r="AO1065" s="60"/>
      <c r="AP1065" s="60"/>
      <c r="AQ1065" s="51"/>
      <c r="AT1065" s="39" t="str">
        <f t="shared" si="439"/>
        <v/>
      </c>
      <c r="AU1065" s="49" t="str">
        <f t="shared" si="445"/>
        <v/>
      </c>
      <c r="AV1065" s="41">
        <f t="shared" ca="1" si="408"/>
        <v>256</v>
      </c>
      <c r="AW1065" s="40">
        <f t="shared" ca="1" si="446"/>
        <v>1</v>
      </c>
      <c r="AX1065" s="41">
        <f t="shared" ca="1" si="440"/>
        <v>0</v>
      </c>
      <c r="AY1065" s="41">
        <f t="shared" ca="1" si="441"/>
        <v>0</v>
      </c>
      <c r="AZ1065" s="42">
        <f t="shared" ca="1" si="442"/>
        <v>1</v>
      </c>
      <c r="BA1065" s="47" t="str">
        <f t="shared" si="443"/>
        <v/>
      </c>
      <c r="BB1065" s="47" t="e">
        <f t="shared" si="444"/>
        <v>#VALUE!</v>
      </c>
      <c r="BC1065" s="47">
        <f t="shared" si="409"/>
        <v>0</v>
      </c>
      <c r="BD1065" s="47">
        <f t="shared" si="410"/>
        <v>0</v>
      </c>
      <c r="BE1065" s="47" t="e">
        <f t="shared" si="411"/>
        <v>#VALUE!</v>
      </c>
      <c r="BF1065" s="47" t="e">
        <f t="shared" si="412"/>
        <v>#VALUE!</v>
      </c>
      <c r="BG1065" s="47" t="e">
        <f t="shared" si="413"/>
        <v>#VALUE!</v>
      </c>
      <c r="BH1065" s="47" t="e">
        <f>MATCH($BA1065,NoteCommaRef!$B$4:$B$10,0)</f>
        <v>#N/A</v>
      </c>
      <c r="BI1065" s="47">
        <f>MATCH($BK1065,NoteCommaRef!$H$4:$H$1000,0)</f>
        <v>11</v>
      </c>
      <c r="BJ1065" s="47">
        <f>MATCH($BL1065,NoteCommaRef!$H$4:$H$1000,0)</f>
        <v>11</v>
      </c>
      <c r="BK1065" s="47">
        <f t="shared" si="447"/>
        <v>1</v>
      </c>
      <c r="BL1065" s="47">
        <f t="shared" si="448"/>
        <v>1</v>
      </c>
      <c r="BM1065" s="48">
        <f ca="1">IF(ISNA($BH1065),1,OFFSET(NoteCommaRef!$E$3,$BH1065,0))</f>
        <v>1</v>
      </c>
      <c r="BN1065" s="48">
        <f t="shared" si="449"/>
        <v>1</v>
      </c>
      <c r="BO1065" s="48">
        <f t="shared" si="450"/>
        <v>1</v>
      </c>
      <c r="BP1065" s="48">
        <f t="shared" si="451"/>
        <v>1</v>
      </c>
      <c r="BQ1065" s="48">
        <f ca="1">IF(ISNA($BI1065),1,OFFSET(NoteCommaRef!$K$3,$BI1065,0))</f>
        <v>1</v>
      </c>
      <c r="BR1065" s="48">
        <f ca="1">IF(ISNA($BJ1065),1,OFFSET(NoteCommaRef!$K$3,$BJ1065,0))</f>
        <v>1</v>
      </c>
    </row>
    <row r="1066" spans="3:70" x14ac:dyDescent="0.2">
      <c r="C1066" s="1" t="str">
        <f t="shared" si="422"/>
        <v/>
      </c>
      <c r="D1066" s="1" t="str">
        <f t="shared" si="423"/>
        <v/>
      </c>
      <c r="E1066" s="1" t="str">
        <f t="shared" si="414"/>
        <v/>
      </c>
      <c r="F1066" s="32" t="str">
        <f t="shared" si="415"/>
        <v/>
      </c>
      <c r="G1066" s="1" t="str">
        <f t="shared" si="416"/>
        <v/>
      </c>
      <c r="H1066" s="1" t="str">
        <f t="shared" si="417"/>
        <v/>
      </c>
      <c r="I1066" s="1" t="str">
        <f t="shared" si="418"/>
        <v/>
      </c>
      <c r="J1066" s="1" t="str">
        <f t="shared" si="419"/>
        <v/>
      </c>
      <c r="K1066" s="1" t="str">
        <f t="shared" si="420"/>
        <v/>
      </c>
      <c r="L1066" s="1" t="str">
        <f ca="1">IF(COUNTBLANK($AO1066),IF(COUNTBLANK($D1066),"",OFFSET(ChannelSetup!$E$6,0,$D1066-1)),$AO1066)</f>
        <v/>
      </c>
      <c r="M1066" s="1" t="str">
        <f ca="1">IF(COUNTBLANK($AP1066),IF(COUNTBLANK($D1066),"",OFFSET(ChannelSetup!$E$7,0,$D1066-1)),$AP1066)</f>
        <v/>
      </c>
      <c r="N1066" s="1" t="str">
        <f ca="1">IF(COUNTBLANK($D1066),"",IF(COUNTBLANK($AI1066),OFFSET(ChannelSetup!$E$4,0,$D1066-1),$AI1066))</f>
        <v/>
      </c>
      <c r="O1066" s="1" t="str">
        <f t="shared" si="421"/>
        <v/>
      </c>
      <c r="Q1066" s="32">
        <f t="shared" si="424"/>
        <v>6</v>
      </c>
      <c r="R1066" s="32">
        <f t="shared" si="425"/>
        <v>4</v>
      </c>
      <c r="S1066" s="32">
        <f t="shared" si="426"/>
        <v>4</v>
      </c>
      <c r="T1066" s="32">
        <f t="shared" si="427"/>
        <v>2</v>
      </c>
      <c r="U1066" s="32">
        <f t="shared" si="428"/>
        <v>2</v>
      </c>
      <c r="V1066" s="32">
        <f t="shared" si="429"/>
        <v>2</v>
      </c>
      <c r="W1066" s="32">
        <f t="shared" si="430"/>
        <v>2</v>
      </c>
      <c r="X1066" s="32">
        <f t="shared" si="431"/>
        <v>2</v>
      </c>
      <c r="Y1066" s="32">
        <f t="shared" si="432"/>
        <v>2</v>
      </c>
      <c r="Z1066" s="32">
        <f t="shared" si="433"/>
        <v>2</v>
      </c>
      <c r="AA1066" s="32">
        <f t="shared" si="434"/>
        <v>2</v>
      </c>
      <c r="AB1066" s="32">
        <f t="shared" si="435"/>
        <v>2</v>
      </c>
      <c r="AD1066" s="64"/>
      <c r="AE1066" s="51"/>
      <c r="AF1066" s="51"/>
      <c r="AG1066" s="61"/>
      <c r="AH1066" s="62"/>
      <c r="AI1066" s="61"/>
      <c r="AJ1066" s="62"/>
      <c r="AK1066" s="61"/>
      <c r="AL1066" s="62"/>
      <c r="AM1066" s="60"/>
      <c r="AN1066" s="60"/>
      <c r="AO1066" s="60"/>
      <c r="AP1066" s="60"/>
      <c r="AQ1066" s="51"/>
      <c r="AT1066" s="39" t="str">
        <f t="shared" si="439"/>
        <v/>
      </c>
      <c r="AU1066" s="49" t="str">
        <f t="shared" si="445"/>
        <v/>
      </c>
      <c r="AV1066" s="41">
        <f t="shared" ca="1" si="408"/>
        <v>256</v>
      </c>
      <c r="AW1066" s="40">
        <f t="shared" ca="1" si="446"/>
        <v>1</v>
      </c>
      <c r="AX1066" s="41">
        <f t="shared" ca="1" si="440"/>
        <v>0</v>
      </c>
      <c r="AY1066" s="41">
        <f t="shared" ca="1" si="441"/>
        <v>0</v>
      </c>
      <c r="AZ1066" s="42">
        <f t="shared" ca="1" si="442"/>
        <v>1</v>
      </c>
      <c r="BA1066" s="47" t="str">
        <f t="shared" si="443"/>
        <v/>
      </c>
      <c r="BB1066" s="47" t="e">
        <f t="shared" si="444"/>
        <v>#VALUE!</v>
      </c>
      <c r="BC1066" s="47">
        <f t="shared" si="409"/>
        <v>0</v>
      </c>
      <c r="BD1066" s="47">
        <f t="shared" si="410"/>
        <v>0</v>
      </c>
      <c r="BE1066" s="47" t="e">
        <f t="shared" si="411"/>
        <v>#VALUE!</v>
      </c>
      <c r="BF1066" s="47" t="e">
        <f t="shared" si="412"/>
        <v>#VALUE!</v>
      </c>
      <c r="BG1066" s="47" t="e">
        <f t="shared" si="413"/>
        <v>#VALUE!</v>
      </c>
      <c r="BH1066" s="47" t="e">
        <f>MATCH($BA1066,NoteCommaRef!$B$4:$B$10,0)</f>
        <v>#N/A</v>
      </c>
      <c r="BI1066" s="47">
        <f>MATCH($BK1066,NoteCommaRef!$H$4:$H$1000,0)</f>
        <v>11</v>
      </c>
      <c r="BJ1066" s="47">
        <f>MATCH($BL1066,NoteCommaRef!$H$4:$H$1000,0)</f>
        <v>11</v>
      </c>
      <c r="BK1066" s="47">
        <f t="shared" si="447"/>
        <v>1</v>
      </c>
      <c r="BL1066" s="47">
        <f t="shared" si="448"/>
        <v>1</v>
      </c>
      <c r="BM1066" s="48">
        <f ca="1">IF(ISNA($BH1066),1,OFFSET(NoteCommaRef!$E$3,$BH1066,0))</f>
        <v>1</v>
      </c>
      <c r="BN1066" s="48">
        <f t="shared" si="449"/>
        <v>1</v>
      </c>
      <c r="BO1066" s="48">
        <f t="shared" si="450"/>
        <v>1</v>
      </c>
      <c r="BP1066" s="48">
        <f t="shared" si="451"/>
        <v>1</v>
      </c>
      <c r="BQ1066" s="48">
        <f ca="1">IF(ISNA($BI1066),1,OFFSET(NoteCommaRef!$K$3,$BI1066,0))</f>
        <v>1</v>
      </c>
      <c r="BR1066" s="48">
        <f ca="1">IF(ISNA($BJ1066),1,OFFSET(NoteCommaRef!$K$3,$BJ1066,0))</f>
        <v>1</v>
      </c>
    </row>
    <row r="1067" spans="3:70" x14ac:dyDescent="0.2">
      <c r="C1067" s="1" t="str">
        <f t="shared" si="422"/>
        <v/>
      </c>
      <c r="D1067" s="1" t="str">
        <f t="shared" si="423"/>
        <v/>
      </c>
      <c r="E1067" s="1" t="str">
        <f t="shared" si="414"/>
        <v/>
      </c>
      <c r="F1067" s="32" t="str">
        <f t="shared" si="415"/>
        <v/>
      </c>
      <c r="G1067" s="1" t="str">
        <f t="shared" si="416"/>
        <v/>
      </c>
      <c r="H1067" s="1" t="str">
        <f t="shared" si="417"/>
        <v/>
      </c>
      <c r="I1067" s="1" t="str">
        <f t="shared" si="418"/>
        <v/>
      </c>
      <c r="J1067" s="1" t="str">
        <f t="shared" si="419"/>
        <v/>
      </c>
      <c r="K1067" s="1" t="str">
        <f t="shared" si="420"/>
        <v/>
      </c>
      <c r="L1067" s="1" t="str">
        <f ca="1">IF(COUNTBLANK($AO1067),IF(COUNTBLANK($D1067),"",OFFSET(ChannelSetup!$E$6,0,$D1067-1)),$AO1067)</f>
        <v/>
      </c>
      <c r="M1067" s="1" t="str">
        <f ca="1">IF(COUNTBLANK($AP1067),IF(COUNTBLANK($D1067),"",OFFSET(ChannelSetup!$E$7,0,$D1067-1)),$AP1067)</f>
        <v/>
      </c>
      <c r="N1067" s="1" t="str">
        <f ca="1">IF(COUNTBLANK($D1067),"",IF(COUNTBLANK($AI1067),OFFSET(ChannelSetup!$E$4,0,$D1067-1),$AI1067))</f>
        <v/>
      </c>
      <c r="O1067" s="1" t="str">
        <f t="shared" si="421"/>
        <v/>
      </c>
      <c r="Q1067" s="32">
        <f t="shared" si="424"/>
        <v>6</v>
      </c>
      <c r="R1067" s="32">
        <f t="shared" si="425"/>
        <v>4</v>
      </c>
      <c r="S1067" s="32">
        <f t="shared" si="426"/>
        <v>4</v>
      </c>
      <c r="T1067" s="32">
        <f t="shared" si="427"/>
        <v>2</v>
      </c>
      <c r="U1067" s="32">
        <f t="shared" si="428"/>
        <v>2</v>
      </c>
      <c r="V1067" s="32">
        <f t="shared" si="429"/>
        <v>2</v>
      </c>
      <c r="W1067" s="32">
        <f t="shared" si="430"/>
        <v>2</v>
      </c>
      <c r="X1067" s="32">
        <f t="shared" si="431"/>
        <v>2</v>
      </c>
      <c r="Y1067" s="32">
        <f t="shared" si="432"/>
        <v>2</v>
      </c>
      <c r="Z1067" s="32">
        <f t="shared" si="433"/>
        <v>2</v>
      </c>
      <c r="AA1067" s="32">
        <f t="shared" si="434"/>
        <v>2</v>
      </c>
      <c r="AB1067" s="32">
        <f t="shared" si="435"/>
        <v>2</v>
      </c>
      <c r="AD1067" s="64"/>
      <c r="AE1067" s="51"/>
      <c r="AF1067" s="51"/>
      <c r="AG1067" s="61"/>
      <c r="AH1067" s="62"/>
      <c r="AI1067" s="61"/>
      <c r="AJ1067" s="62"/>
      <c r="AK1067" s="61"/>
      <c r="AL1067" s="62"/>
      <c r="AM1067" s="60"/>
      <c r="AN1067" s="60"/>
      <c r="AO1067" s="60"/>
      <c r="AP1067" s="60"/>
      <c r="AQ1067" s="51"/>
      <c r="AT1067" s="39" t="str">
        <f t="shared" si="439"/>
        <v/>
      </c>
      <c r="AU1067" s="49" t="str">
        <f t="shared" si="445"/>
        <v/>
      </c>
      <c r="AV1067" s="41">
        <f t="shared" ca="1" si="408"/>
        <v>256</v>
      </c>
      <c r="AW1067" s="40">
        <f t="shared" ca="1" si="446"/>
        <v>1</v>
      </c>
      <c r="AX1067" s="41">
        <f t="shared" ca="1" si="440"/>
        <v>0</v>
      </c>
      <c r="AY1067" s="41">
        <f t="shared" ca="1" si="441"/>
        <v>0</v>
      </c>
      <c r="AZ1067" s="42">
        <f t="shared" ca="1" si="442"/>
        <v>1</v>
      </c>
      <c r="BA1067" s="47" t="str">
        <f t="shared" si="443"/>
        <v/>
      </c>
      <c r="BB1067" s="47" t="e">
        <f t="shared" si="444"/>
        <v>#VALUE!</v>
      </c>
      <c r="BC1067" s="47">
        <f t="shared" si="409"/>
        <v>0</v>
      </c>
      <c r="BD1067" s="47">
        <f t="shared" si="410"/>
        <v>0</v>
      </c>
      <c r="BE1067" s="47" t="e">
        <f t="shared" si="411"/>
        <v>#VALUE!</v>
      </c>
      <c r="BF1067" s="47" t="e">
        <f t="shared" si="412"/>
        <v>#VALUE!</v>
      </c>
      <c r="BG1067" s="47" t="e">
        <f t="shared" si="413"/>
        <v>#VALUE!</v>
      </c>
      <c r="BH1067" s="47" t="e">
        <f>MATCH($BA1067,NoteCommaRef!$B$4:$B$10,0)</f>
        <v>#N/A</v>
      </c>
      <c r="BI1067" s="47">
        <f>MATCH($BK1067,NoteCommaRef!$H$4:$H$1000,0)</f>
        <v>11</v>
      </c>
      <c r="BJ1067" s="47">
        <f>MATCH($BL1067,NoteCommaRef!$H$4:$H$1000,0)</f>
        <v>11</v>
      </c>
      <c r="BK1067" s="47">
        <f t="shared" si="447"/>
        <v>1</v>
      </c>
      <c r="BL1067" s="47">
        <f t="shared" si="448"/>
        <v>1</v>
      </c>
      <c r="BM1067" s="48">
        <f ca="1">IF(ISNA($BH1067),1,OFFSET(NoteCommaRef!$E$3,$BH1067,0))</f>
        <v>1</v>
      </c>
      <c r="BN1067" s="48">
        <f t="shared" si="449"/>
        <v>1</v>
      </c>
      <c r="BO1067" s="48">
        <f t="shared" si="450"/>
        <v>1</v>
      </c>
      <c r="BP1067" s="48">
        <f t="shared" si="451"/>
        <v>1</v>
      </c>
      <c r="BQ1067" s="48">
        <f ca="1">IF(ISNA($BI1067),1,OFFSET(NoteCommaRef!$K$3,$BI1067,0))</f>
        <v>1</v>
      </c>
      <c r="BR1067" s="48">
        <f ca="1">IF(ISNA($BJ1067),1,OFFSET(NoteCommaRef!$K$3,$BJ1067,0))</f>
        <v>1</v>
      </c>
    </row>
    <row r="1068" spans="3:70" x14ac:dyDescent="0.2">
      <c r="C1068" s="1" t="str">
        <f t="shared" si="422"/>
        <v/>
      </c>
      <c r="D1068" s="1" t="str">
        <f t="shared" si="423"/>
        <v/>
      </c>
      <c r="E1068" s="1" t="str">
        <f t="shared" si="414"/>
        <v/>
      </c>
      <c r="F1068" s="32" t="str">
        <f t="shared" si="415"/>
        <v/>
      </c>
      <c r="G1068" s="1" t="str">
        <f t="shared" si="416"/>
        <v/>
      </c>
      <c r="H1068" s="1" t="str">
        <f t="shared" si="417"/>
        <v/>
      </c>
      <c r="I1068" s="1" t="str">
        <f t="shared" si="418"/>
        <v/>
      </c>
      <c r="J1068" s="1" t="str">
        <f t="shared" si="419"/>
        <v/>
      </c>
      <c r="K1068" s="1" t="str">
        <f t="shared" si="420"/>
        <v/>
      </c>
      <c r="L1068" s="1" t="str">
        <f ca="1">IF(COUNTBLANK($AO1068),IF(COUNTBLANK($D1068),"",OFFSET(ChannelSetup!$E$6,0,$D1068-1)),$AO1068)</f>
        <v/>
      </c>
      <c r="M1068" s="1" t="str">
        <f ca="1">IF(COUNTBLANK($AP1068),IF(COUNTBLANK($D1068),"",OFFSET(ChannelSetup!$E$7,0,$D1068-1)),$AP1068)</f>
        <v/>
      </c>
      <c r="N1068" s="1" t="str">
        <f ca="1">IF(COUNTBLANK($D1068),"",IF(COUNTBLANK($AI1068),OFFSET(ChannelSetup!$E$4,0,$D1068-1),$AI1068))</f>
        <v/>
      </c>
      <c r="O1068" s="1" t="str">
        <f t="shared" si="421"/>
        <v/>
      </c>
      <c r="Q1068" s="32">
        <f t="shared" si="424"/>
        <v>6</v>
      </c>
      <c r="R1068" s="32">
        <f t="shared" si="425"/>
        <v>4</v>
      </c>
      <c r="S1068" s="32">
        <f t="shared" si="426"/>
        <v>4</v>
      </c>
      <c r="T1068" s="32">
        <f t="shared" si="427"/>
        <v>2</v>
      </c>
      <c r="U1068" s="32">
        <f t="shared" si="428"/>
        <v>2</v>
      </c>
      <c r="V1068" s="32">
        <f t="shared" si="429"/>
        <v>2</v>
      </c>
      <c r="W1068" s="32">
        <f t="shared" si="430"/>
        <v>2</v>
      </c>
      <c r="X1068" s="32">
        <f t="shared" si="431"/>
        <v>2</v>
      </c>
      <c r="Y1068" s="32">
        <f t="shared" si="432"/>
        <v>2</v>
      </c>
      <c r="Z1068" s="32">
        <f t="shared" si="433"/>
        <v>2</v>
      </c>
      <c r="AA1068" s="32">
        <f t="shared" si="434"/>
        <v>2</v>
      </c>
      <c r="AB1068" s="32">
        <f t="shared" si="435"/>
        <v>2</v>
      </c>
      <c r="AD1068" s="64"/>
      <c r="AE1068" s="51"/>
      <c r="AF1068" s="51"/>
      <c r="AG1068" s="61"/>
      <c r="AH1068" s="62"/>
      <c r="AI1068" s="61"/>
      <c r="AJ1068" s="62"/>
      <c r="AK1068" s="61"/>
      <c r="AL1068" s="62"/>
      <c r="AM1068" s="60"/>
      <c r="AN1068" s="60"/>
      <c r="AO1068" s="60"/>
      <c r="AP1068" s="60"/>
      <c r="AQ1068" s="51"/>
      <c r="AT1068" s="39" t="str">
        <f t="shared" si="439"/>
        <v/>
      </c>
      <c r="AU1068" s="49" t="str">
        <f t="shared" si="445"/>
        <v/>
      </c>
      <c r="AV1068" s="41">
        <f t="shared" ca="1" si="408"/>
        <v>256</v>
      </c>
      <c r="AW1068" s="40">
        <f t="shared" ca="1" si="446"/>
        <v>1</v>
      </c>
      <c r="AX1068" s="41">
        <f t="shared" ca="1" si="440"/>
        <v>0</v>
      </c>
      <c r="AY1068" s="41">
        <f t="shared" ca="1" si="441"/>
        <v>0</v>
      </c>
      <c r="AZ1068" s="42">
        <f t="shared" ca="1" si="442"/>
        <v>1</v>
      </c>
      <c r="BA1068" s="47" t="str">
        <f t="shared" si="443"/>
        <v/>
      </c>
      <c r="BB1068" s="47" t="e">
        <f t="shared" si="444"/>
        <v>#VALUE!</v>
      </c>
      <c r="BC1068" s="47">
        <f t="shared" si="409"/>
        <v>0</v>
      </c>
      <c r="BD1068" s="47">
        <f t="shared" si="410"/>
        <v>0</v>
      </c>
      <c r="BE1068" s="47" t="e">
        <f t="shared" si="411"/>
        <v>#VALUE!</v>
      </c>
      <c r="BF1068" s="47" t="e">
        <f t="shared" si="412"/>
        <v>#VALUE!</v>
      </c>
      <c r="BG1068" s="47" t="e">
        <f t="shared" si="413"/>
        <v>#VALUE!</v>
      </c>
      <c r="BH1068" s="47" t="e">
        <f>MATCH($BA1068,NoteCommaRef!$B$4:$B$10,0)</f>
        <v>#N/A</v>
      </c>
      <c r="BI1068" s="47">
        <f>MATCH($BK1068,NoteCommaRef!$H$4:$H$1000,0)</f>
        <v>11</v>
      </c>
      <c r="BJ1068" s="47">
        <f>MATCH($BL1068,NoteCommaRef!$H$4:$H$1000,0)</f>
        <v>11</v>
      </c>
      <c r="BK1068" s="47">
        <f t="shared" si="447"/>
        <v>1</v>
      </c>
      <c r="BL1068" s="47">
        <f t="shared" si="448"/>
        <v>1</v>
      </c>
      <c r="BM1068" s="48">
        <f ca="1">IF(ISNA($BH1068),1,OFFSET(NoteCommaRef!$E$3,$BH1068,0))</f>
        <v>1</v>
      </c>
      <c r="BN1068" s="48">
        <f t="shared" si="449"/>
        <v>1</v>
      </c>
      <c r="BO1068" s="48">
        <f t="shared" si="450"/>
        <v>1</v>
      </c>
      <c r="BP1068" s="48">
        <f t="shared" si="451"/>
        <v>1</v>
      </c>
      <c r="BQ1068" s="48">
        <f ca="1">IF(ISNA($BI1068),1,OFFSET(NoteCommaRef!$K$3,$BI1068,0))</f>
        <v>1</v>
      </c>
      <c r="BR1068" s="48">
        <f ca="1">IF(ISNA($BJ1068),1,OFFSET(NoteCommaRef!$K$3,$BJ1068,0))</f>
        <v>1</v>
      </c>
    </row>
    <row r="1069" spans="3:70" x14ac:dyDescent="0.2">
      <c r="C1069" s="1" t="str">
        <f t="shared" si="422"/>
        <v/>
      </c>
      <c r="D1069" s="1" t="str">
        <f t="shared" si="423"/>
        <v/>
      </c>
      <c r="E1069" s="1" t="str">
        <f t="shared" si="414"/>
        <v/>
      </c>
      <c r="F1069" s="32" t="str">
        <f t="shared" si="415"/>
        <v/>
      </c>
      <c r="G1069" s="1" t="str">
        <f t="shared" si="416"/>
        <v/>
      </c>
      <c r="H1069" s="1" t="str">
        <f t="shared" si="417"/>
        <v/>
      </c>
      <c r="I1069" s="1" t="str">
        <f t="shared" si="418"/>
        <v/>
      </c>
      <c r="J1069" s="1" t="str">
        <f t="shared" si="419"/>
        <v/>
      </c>
      <c r="K1069" s="1" t="str">
        <f t="shared" si="420"/>
        <v/>
      </c>
      <c r="L1069" s="1" t="str">
        <f ca="1">IF(COUNTBLANK($AO1069),IF(COUNTBLANK($D1069),"",OFFSET(ChannelSetup!$E$6,0,$D1069-1)),$AO1069)</f>
        <v/>
      </c>
      <c r="M1069" s="1" t="str">
        <f ca="1">IF(COUNTBLANK($AP1069),IF(COUNTBLANK($D1069),"",OFFSET(ChannelSetup!$E$7,0,$D1069-1)),$AP1069)</f>
        <v/>
      </c>
      <c r="N1069" s="1" t="str">
        <f ca="1">IF(COUNTBLANK($D1069),"",IF(COUNTBLANK($AI1069),OFFSET(ChannelSetup!$E$4,0,$D1069-1),$AI1069))</f>
        <v/>
      </c>
      <c r="O1069" s="1" t="str">
        <f t="shared" si="421"/>
        <v/>
      </c>
      <c r="Q1069" s="32">
        <f t="shared" si="424"/>
        <v>6</v>
      </c>
      <c r="R1069" s="32">
        <f t="shared" si="425"/>
        <v>4</v>
      </c>
      <c r="S1069" s="32">
        <f t="shared" si="426"/>
        <v>4</v>
      </c>
      <c r="T1069" s="32">
        <f t="shared" si="427"/>
        <v>2</v>
      </c>
      <c r="U1069" s="32">
        <f t="shared" si="428"/>
        <v>2</v>
      </c>
      <c r="V1069" s="32">
        <f t="shared" si="429"/>
        <v>2</v>
      </c>
      <c r="W1069" s="32">
        <f t="shared" si="430"/>
        <v>2</v>
      </c>
      <c r="X1069" s="32">
        <f t="shared" si="431"/>
        <v>2</v>
      </c>
      <c r="Y1069" s="32">
        <f t="shared" si="432"/>
        <v>2</v>
      </c>
      <c r="Z1069" s="32">
        <f t="shared" si="433"/>
        <v>2</v>
      </c>
      <c r="AA1069" s="32">
        <f t="shared" si="434"/>
        <v>2</v>
      </c>
      <c r="AB1069" s="32">
        <f t="shared" si="435"/>
        <v>2</v>
      </c>
      <c r="AD1069" s="64"/>
      <c r="AE1069" s="51"/>
      <c r="AF1069" s="51"/>
      <c r="AG1069" s="61"/>
      <c r="AH1069" s="62"/>
      <c r="AI1069" s="61"/>
      <c r="AJ1069" s="62"/>
      <c r="AK1069" s="61"/>
      <c r="AL1069" s="62"/>
      <c r="AM1069" s="60"/>
      <c r="AN1069" s="60"/>
      <c r="AO1069" s="60"/>
      <c r="AP1069" s="60"/>
      <c r="AQ1069" s="51"/>
      <c r="AT1069" s="39" t="str">
        <f t="shared" si="439"/>
        <v/>
      </c>
      <c r="AU1069" s="49" t="str">
        <f t="shared" si="445"/>
        <v/>
      </c>
      <c r="AV1069" s="41">
        <f t="shared" ca="1" si="408"/>
        <v>256</v>
      </c>
      <c r="AW1069" s="40">
        <f t="shared" ca="1" si="446"/>
        <v>1</v>
      </c>
      <c r="AX1069" s="41">
        <f t="shared" ca="1" si="440"/>
        <v>0</v>
      </c>
      <c r="AY1069" s="41">
        <f t="shared" ca="1" si="441"/>
        <v>0</v>
      </c>
      <c r="AZ1069" s="42">
        <f t="shared" ca="1" si="442"/>
        <v>1</v>
      </c>
      <c r="BA1069" s="47" t="str">
        <f t="shared" si="443"/>
        <v/>
      </c>
      <c r="BB1069" s="47" t="e">
        <f t="shared" si="444"/>
        <v>#VALUE!</v>
      </c>
      <c r="BC1069" s="47">
        <f t="shared" si="409"/>
        <v>0</v>
      </c>
      <c r="BD1069" s="47">
        <f t="shared" si="410"/>
        <v>0</v>
      </c>
      <c r="BE1069" s="47" t="e">
        <f t="shared" si="411"/>
        <v>#VALUE!</v>
      </c>
      <c r="BF1069" s="47" t="e">
        <f t="shared" si="412"/>
        <v>#VALUE!</v>
      </c>
      <c r="BG1069" s="47" t="e">
        <f t="shared" si="413"/>
        <v>#VALUE!</v>
      </c>
      <c r="BH1069" s="47" t="e">
        <f>MATCH($BA1069,NoteCommaRef!$B$4:$B$10,0)</f>
        <v>#N/A</v>
      </c>
      <c r="BI1069" s="47">
        <f>MATCH($BK1069,NoteCommaRef!$H$4:$H$1000,0)</f>
        <v>11</v>
      </c>
      <c r="BJ1069" s="47">
        <f>MATCH($BL1069,NoteCommaRef!$H$4:$H$1000,0)</f>
        <v>11</v>
      </c>
      <c r="BK1069" s="47">
        <f t="shared" si="447"/>
        <v>1</v>
      </c>
      <c r="BL1069" s="47">
        <f t="shared" si="448"/>
        <v>1</v>
      </c>
      <c r="BM1069" s="48">
        <f ca="1">IF(ISNA($BH1069),1,OFFSET(NoteCommaRef!$E$3,$BH1069,0))</f>
        <v>1</v>
      </c>
      <c r="BN1069" s="48">
        <f t="shared" si="449"/>
        <v>1</v>
      </c>
      <c r="BO1069" s="48">
        <f t="shared" si="450"/>
        <v>1</v>
      </c>
      <c r="BP1069" s="48">
        <f t="shared" si="451"/>
        <v>1</v>
      </c>
      <c r="BQ1069" s="48">
        <f ca="1">IF(ISNA($BI1069),1,OFFSET(NoteCommaRef!$K$3,$BI1069,0))</f>
        <v>1</v>
      </c>
      <c r="BR1069" s="48">
        <f ca="1">IF(ISNA($BJ1069),1,OFFSET(NoteCommaRef!$K$3,$BJ1069,0))</f>
        <v>1</v>
      </c>
    </row>
    <row r="1070" spans="3:70" x14ac:dyDescent="0.2">
      <c r="C1070" s="1" t="str">
        <f t="shared" si="422"/>
        <v/>
      </c>
      <c r="D1070" s="1" t="str">
        <f t="shared" si="423"/>
        <v/>
      </c>
      <c r="E1070" s="1" t="str">
        <f t="shared" si="414"/>
        <v/>
      </c>
      <c r="F1070" s="32" t="str">
        <f t="shared" si="415"/>
        <v/>
      </c>
      <c r="G1070" s="1" t="str">
        <f t="shared" si="416"/>
        <v/>
      </c>
      <c r="H1070" s="1" t="str">
        <f t="shared" si="417"/>
        <v/>
      </c>
      <c r="I1070" s="1" t="str">
        <f t="shared" si="418"/>
        <v/>
      </c>
      <c r="J1070" s="1" t="str">
        <f t="shared" si="419"/>
        <v/>
      </c>
      <c r="K1070" s="1" t="str">
        <f t="shared" si="420"/>
        <v/>
      </c>
      <c r="L1070" s="1" t="str">
        <f ca="1">IF(COUNTBLANK($AO1070),IF(COUNTBLANK($D1070),"",OFFSET(ChannelSetup!$E$6,0,$D1070-1)),$AO1070)</f>
        <v/>
      </c>
      <c r="M1070" s="1" t="str">
        <f ca="1">IF(COUNTBLANK($AP1070),IF(COUNTBLANK($D1070),"",OFFSET(ChannelSetup!$E$7,0,$D1070-1)),$AP1070)</f>
        <v/>
      </c>
      <c r="N1070" s="1" t="str">
        <f ca="1">IF(COUNTBLANK($D1070),"",IF(COUNTBLANK($AI1070),OFFSET(ChannelSetup!$E$4,0,$D1070-1),$AI1070))</f>
        <v/>
      </c>
      <c r="O1070" s="1" t="str">
        <f t="shared" si="421"/>
        <v/>
      </c>
      <c r="Q1070" s="32">
        <f t="shared" si="424"/>
        <v>6</v>
      </c>
      <c r="R1070" s="32">
        <f t="shared" si="425"/>
        <v>4</v>
      </c>
      <c r="S1070" s="32">
        <f t="shared" si="426"/>
        <v>4</v>
      </c>
      <c r="T1070" s="32">
        <f t="shared" si="427"/>
        <v>2</v>
      </c>
      <c r="U1070" s="32">
        <f t="shared" si="428"/>
        <v>2</v>
      </c>
      <c r="V1070" s="32">
        <f t="shared" si="429"/>
        <v>2</v>
      </c>
      <c r="W1070" s="32">
        <f t="shared" si="430"/>
        <v>2</v>
      </c>
      <c r="X1070" s="32">
        <f t="shared" si="431"/>
        <v>2</v>
      </c>
      <c r="Y1070" s="32">
        <f t="shared" si="432"/>
        <v>2</v>
      </c>
      <c r="Z1070" s="32">
        <f t="shared" si="433"/>
        <v>2</v>
      </c>
      <c r="AA1070" s="32">
        <f t="shared" si="434"/>
        <v>2</v>
      </c>
      <c r="AB1070" s="32">
        <f t="shared" si="435"/>
        <v>2</v>
      </c>
      <c r="AD1070" s="64"/>
      <c r="AE1070" s="51"/>
      <c r="AF1070" s="51"/>
      <c r="AG1070" s="61"/>
      <c r="AH1070" s="62"/>
      <c r="AI1070" s="61"/>
      <c r="AJ1070" s="62"/>
      <c r="AK1070" s="61"/>
      <c r="AL1070" s="62"/>
      <c r="AM1070" s="60"/>
      <c r="AN1070" s="60"/>
      <c r="AO1070" s="60"/>
      <c r="AP1070" s="60"/>
      <c r="AQ1070" s="51"/>
      <c r="AT1070" s="39" t="str">
        <f t="shared" si="439"/>
        <v/>
      </c>
      <c r="AU1070" s="49" t="str">
        <f t="shared" si="445"/>
        <v/>
      </c>
      <c r="AV1070" s="41">
        <f t="shared" ca="1" si="408"/>
        <v>256</v>
      </c>
      <c r="AW1070" s="40">
        <f t="shared" ca="1" si="446"/>
        <v>1</v>
      </c>
      <c r="AX1070" s="41">
        <f t="shared" ca="1" si="440"/>
        <v>0</v>
      </c>
      <c r="AY1070" s="41">
        <f t="shared" ca="1" si="441"/>
        <v>0</v>
      </c>
      <c r="AZ1070" s="42">
        <f t="shared" ca="1" si="442"/>
        <v>1</v>
      </c>
      <c r="BA1070" s="47" t="str">
        <f t="shared" si="443"/>
        <v/>
      </c>
      <c r="BB1070" s="47" t="e">
        <f t="shared" si="444"/>
        <v>#VALUE!</v>
      </c>
      <c r="BC1070" s="47">
        <f t="shared" si="409"/>
        <v>0</v>
      </c>
      <c r="BD1070" s="47">
        <f t="shared" si="410"/>
        <v>0</v>
      </c>
      <c r="BE1070" s="47" t="e">
        <f t="shared" si="411"/>
        <v>#VALUE!</v>
      </c>
      <c r="BF1070" s="47" t="e">
        <f t="shared" si="412"/>
        <v>#VALUE!</v>
      </c>
      <c r="BG1070" s="47" t="e">
        <f t="shared" si="413"/>
        <v>#VALUE!</v>
      </c>
      <c r="BH1070" s="47" t="e">
        <f>MATCH($BA1070,NoteCommaRef!$B$4:$B$10,0)</f>
        <v>#N/A</v>
      </c>
      <c r="BI1070" s="47">
        <f>MATCH($BK1070,NoteCommaRef!$H$4:$H$1000,0)</f>
        <v>11</v>
      </c>
      <c r="BJ1070" s="47">
        <f>MATCH($BL1070,NoteCommaRef!$H$4:$H$1000,0)</f>
        <v>11</v>
      </c>
      <c r="BK1070" s="47">
        <f t="shared" si="447"/>
        <v>1</v>
      </c>
      <c r="BL1070" s="47">
        <f t="shared" si="448"/>
        <v>1</v>
      </c>
      <c r="BM1070" s="48">
        <f ca="1">IF(ISNA($BH1070),1,OFFSET(NoteCommaRef!$E$3,$BH1070,0))</f>
        <v>1</v>
      </c>
      <c r="BN1070" s="48">
        <f t="shared" si="449"/>
        <v>1</v>
      </c>
      <c r="BO1070" s="48">
        <f t="shared" si="450"/>
        <v>1</v>
      </c>
      <c r="BP1070" s="48">
        <f t="shared" si="451"/>
        <v>1</v>
      </c>
      <c r="BQ1070" s="48">
        <f ca="1">IF(ISNA($BI1070),1,OFFSET(NoteCommaRef!$K$3,$BI1070,0))</f>
        <v>1</v>
      </c>
      <c r="BR1070" s="48">
        <f ca="1">IF(ISNA($BJ1070),1,OFFSET(NoteCommaRef!$K$3,$BJ1070,0))</f>
        <v>1</v>
      </c>
    </row>
    <row r="1071" spans="3:70" x14ac:dyDescent="0.2">
      <c r="C1071" s="1" t="str">
        <f t="shared" si="422"/>
        <v/>
      </c>
      <c r="D1071" s="1" t="str">
        <f t="shared" si="423"/>
        <v/>
      </c>
      <c r="E1071" s="1" t="str">
        <f t="shared" si="414"/>
        <v/>
      </c>
      <c r="F1071" s="32" t="str">
        <f t="shared" si="415"/>
        <v/>
      </c>
      <c r="G1071" s="1" t="str">
        <f t="shared" si="416"/>
        <v/>
      </c>
      <c r="H1071" s="1" t="str">
        <f t="shared" si="417"/>
        <v/>
      </c>
      <c r="I1071" s="1" t="str">
        <f t="shared" si="418"/>
        <v/>
      </c>
      <c r="J1071" s="1" t="str">
        <f t="shared" si="419"/>
        <v/>
      </c>
      <c r="K1071" s="1" t="str">
        <f t="shared" si="420"/>
        <v/>
      </c>
      <c r="L1071" s="1" t="str">
        <f ca="1">IF(COUNTBLANK($AO1071),IF(COUNTBLANK($D1071),"",OFFSET(ChannelSetup!$E$6,0,$D1071-1)),$AO1071)</f>
        <v/>
      </c>
      <c r="M1071" s="1" t="str">
        <f ca="1">IF(COUNTBLANK($AP1071),IF(COUNTBLANK($D1071),"",OFFSET(ChannelSetup!$E$7,0,$D1071-1)),$AP1071)</f>
        <v/>
      </c>
      <c r="N1071" s="1" t="str">
        <f ca="1">IF(COUNTBLANK($D1071),"",IF(COUNTBLANK($AI1071),OFFSET(ChannelSetup!$E$4,0,$D1071-1),$AI1071))</f>
        <v/>
      </c>
      <c r="O1071" s="1" t="str">
        <f t="shared" si="421"/>
        <v/>
      </c>
      <c r="Q1071" s="32">
        <f t="shared" si="424"/>
        <v>6</v>
      </c>
      <c r="R1071" s="32">
        <f t="shared" si="425"/>
        <v>4</v>
      </c>
      <c r="S1071" s="32">
        <f t="shared" si="426"/>
        <v>4</v>
      </c>
      <c r="T1071" s="32">
        <f t="shared" si="427"/>
        <v>2</v>
      </c>
      <c r="U1071" s="32">
        <f t="shared" si="428"/>
        <v>2</v>
      </c>
      <c r="V1071" s="32">
        <f t="shared" si="429"/>
        <v>2</v>
      </c>
      <c r="W1071" s="32">
        <f t="shared" si="430"/>
        <v>2</v>
      </c>
      <c r="X1071" s="32">
        <f t="shared" si="431"/>
        <v>2</v>
      </c>
      <c r="Y1071" s="32">
        <f t="shared" si="432"/>
        <v>2</v>
      </c>
      <c r="Z1071" s="32">
        <f t="shared" si="433"/>
        <v>2</v>
      </c>
      <c r="AA1071" s="32">
        <f t="shared" si="434"/>
        <v>2</v>
      </c>
      <c r="AB1071" s="32">
        <f t="shared" si="435"/>
        <v>2</v>
      </c>
      <c r="AD1071" s="64"/>
      <c r="AE1071" s="51"/>
      <c r="AF1071" s="51"/>
      <c r="AG1071" s="61"/>
      <c r="AH1071" s="62"/>
      <c r="AI1071" s="61"/>
      <c r="AJ1071" s="62"/>
      <c r="AK1071" s="61"/>
      <c r="AL1071" s="62"/>
      <c r="AM1071" s="60"/>
      <c r="AN1071" s="60"/>
      <c r="AO1071" s="60"/>
      <c r="AP1071" s="60"/>
      <c r="AQ1071" s="51"/>
      <c r="AT1071" s="39" t="str">
        <f t="shared" si="439"/>
        <v/>
      </c>
      <c r="AU1071" s="49" t="str">
        <f t="shared" si="445"/>
        <v/>
      </c>
      <c r="AV1071" s="41">
        <f t="shared" ca="1" si="408"/>
        <v>256</v>
      </c>
      <c r="AW1071" s="40">
        <f t="shared" ca="1" si="446"/>
        <v>1</v>
      </c>
      <c r="AX1071" s="41">
        <f t="shared" ca="1" si="440"/>
        <v>0</v>
      </c>
      <c r="AY1071" s="41">
        <f t="shared" ca="1" si="441"/>
        <v>0</v>
      </c>
      <c r="AZ1071" s="42">
        <f t="shared" ca="1" si="442"/>
        <v>1</v>
      </c>
      <c r="BA1071" s="47" t="str">
        <f t="shared" si="443"/>
        <v/>
      </c>
      <c r="BB1071" s="47" t="e">
        <f t="shared" si="444"/>
        <v>#VALUE!</v>
      </c>
      <c r="BC1071" s="47">
        <f t="shared" si="409"/>
        <v>0</v>
      </c>
      <c r="BD1071" s="47">
        <f t="shared" si="410"/>
        <v>0</v>
      </c>
      <c r="BE1071" s="47" t="e">
        <f t="shared" si="411"/>
        <v>#VALUE!</v>
      </c>
      <c r="BF1071" s="47" t="e">
        <f t="shared" si="412"/>
        <v>#VALUE!</v>
      </c>
      <c r="BG1071" s="47" t="e">
        <f t="shared" si="413"/>
        <v>#VALUE!</v>
      </c>
      <c r="BH1071" s="47" t="e">
        <f>MATCH($BA1071,NoteCommaRef!$B$4:$B$10,0)</f>
        <v>#N/A</v>
      </c>
      <c r="BI1071" s="47">
        <f>MATCH($BK1071,NoteCommaRef!$H$4:$H$1000,0)</f>
        <v>11</v>
      </c>
      <c r="BJ1071" s="47">
        <f>MATCH($BL1071,NoteCommaRef!$H$4:$H$1000,0)</f>
        <v>11</v>
      </c>
      <c r="BK1071" s="47">
        <f t="shared" si="447"/>
        <v>1</v>
      </c>
      <c r="BL1071" s="47">
        <f t="shared" si="448"/>
        <v>1</v>
      </c>
      <c r="BM1071" s="48">
        <f ca="1">IF(ISNA($BH1071),1,OFFSET(NoteCommaRef!$E$3,$BH1071,0))</f>
        <v>1</v>
      </c>
      <c r="BN1071" s="48">
        <f t="shared" si="449"/>
        <v>1</v>
      </c>
      <c r="BO1071" s="48">
        <f t="shared" si="450"/>
        <v>1</v>
      </c>
      <c r="BP1071" s="48">
        <f t="shared" si="451"/>
        <v>1</v>
      </c>
      <c r="BQ1071" s="48">
        <f ca="1">IF(ISNA($BI1071),1,OFFSET(NoteCommaRef!$K$3,$BI1071,0))</f>
        <v>1</v>
      </c>
      <c r="BR1071" s="48">
        <f ca="1">IF(ISNA($BJ1071),1,OFFSET(NoteCommaRef!$K$3,$BJ1071,0))</f>
        <v>1</v>
      </c>
    </row>
    <row r="1072" spans="3:70" x14ac:dyDescent="0.2">
      <c r="C1072" s="1" t="str">
        <f t="shared" si="422"/>
        <v/>
      </c>
      <c r="D1072" s="1" t="str">
        <f t="shared" si="423"/>
        <v/>
      </c>
      <c r="E1072" s="1" t="str">
        <f t="shared" si="414"/>
        <v/>
      </c>
      <c r="F1072" s="32" t="str">
        <f t="shared" si="415"/>
        <v/>
      </c>
      <c r="G1072" s="1" t="str">
        <f t="shared" si="416"/>
        <v/>
      </c>
      <c r="H1072" s="1" t="str">
        <f t="shared" si="417"/>
        <v/>
      </c>
      <c r="I1072" s="1" t="str">
        <f t="shared" si="418"/>
        <v/>
      </c>
      <c r="J1072" s="1" t="str">
        <f t="shared" si="419"/>
        <v/>
      </c>
      <c r="K1072" s="1" t="str">
        <f t="shared" si="420"/>
        <v/>
      </c>
      <c r="L1072" s="1" t="str">
        <f ca="1">IF(COUNTBLANK($AO1072),IF(COUNTBLANK($D1072),"",OFFSET(ChannelSetup!$E$6,0,$D1072-1)),$AO1072)</f>
        <v/>
      </c>
      <c r="M1072" s="1" t="str">
        <f ca="1">IF(COUNTBLANK($AP1072),IF(COUNTBLANK($D1072),"",OFFSET(ChannelSetup!$E$7,0,$D1072-1)),$AP1072)</f>
        <v/>
      </c>
      <c r="N1072" s="1" t="str">
        <f ca="1">IF(COUNTBLANK($D1072),"",IF(COUNTBLANK($AI1072),OFFSET(ChannelSetup!$E$4,0,$D1072-1),$AI1072))</f>
        <v/>
      </c>
      <c r="O1072" s="1" t="str">
        <f t="shared" si="421"/>
        <v/>
      </c>
      <c r="Q1072" s="32">
        <f t="shared" si="424"/>
        <v>6</v>
      </c>
      <c r="R1072" s="32">
        <f t="shared" si="425"/>
        <v>4</v>
      </c>
      <c r="S1072" s="32">
        <f t="shared" si="426"/>
        <v>4</v>
      </c>
      <c r="T1072" s="32">
        <f t="shared" si="427"/>
        <v>2</v>
      </c>
      <c r="U1072" s="32">
        <f t="shared" si="428"/>
        <v>2</v>
      </c>
      <c r="V1072" s="32">
        <f t="shared" si="429"/>
        <v>2</v>
      </c>
      <c r="W1072" s="32">
        <f t="shared" si="430"/>
        <v>2</v>
      </c>
      <c r="X1072" s="32">
        <f t="shared" si="431"/>
        <v>2</v>
      </c>
      <c r="Y1072" s="32">
        <f t="shared" si="432"/>
        <v>2</v>
      </c>
      <c r="Z1072" s="32">
        <f t="shared" si="433"/>
        <v>2</v>
      </c>
      <c r="AA1072" s="32">
        <f t="shared" si="434"/>
        <v>2</v>
      </c>
      <c r="AB1072" s="32">
        <f t="shared" si="435"/>
        <v>2</v>
      </c>
      <c r="AD1072" s="64"/>
      <c r="AE1072" s="51"/>
      <c r="AF1072" s="51"/>
      <c r="AG1072" s="61"/>
      <c r="AH1072" s="62"/>
      <c r="AI1072" s="61"/>
      <c r="AJ1072" s="62"/>
      <c r="AK1072" s="61"/>
      <c r="AL1072" s="62"/>
      <c r="AM1072" s="60"/>
      <c r="AN1072" s="60"/>
      <c r="AO1072" s="60"/>
      <c r="AP1072" s="60"/>
      <c r="AQ1072" s="51"/>
      <c r="AT1072" s="39" t="str">
        <f t="shared" si="439"/>
        <v/>
      </c>
      <c r="AU1072" s="49" t="str">
        <f t="shared" si="445"/>
        <v/>
      </c>
      <c r="AV1072" s="41">
        <f t="shared" ca="1" si="408"/>
        <v>256</v>
      </c>
      <c r="AW1072" s="40">
        <f t="shared" ca="1" si="446"/>
        <v>1</v>
      </c>
      <c r="AX1072" s="41">
        <f t="shared" ca="1" si="440"/>
        <v>0</v>
      </c>
      <c r="AY1072" s="41">
        <f t="shared" ca="1" si="441"/>
        <v>0</v>
      </c>
      <c r="AZ1072" s="42">
        <f t="shared" ca="1" si="442"/>
        <v>1</v>
      </c>
      <c r="BA1072" s="47" t="str">
        <f t="shared" si="443"/>
        <v/>
      </c>
      <c r="BB1072" s="47" t="e">
        <f t="shared" si="444"/>
        <v>#VALUE!</v>
      </c>
      <c r="BC1072" s="47">
        <f t="shared" si="409"/>
        <v>0</v>
      </c>
      <c r="BD1072" s="47">
        <f t="shared" si="410"/>
        <v>0</v>
      </c>
      <c r="BE1072" s="47" t="e">
        <f t="shared" si="411"/>
        <v>#VALUE!</v>
      </c>
      <c r="BF1072" s="47" t="e">
        <f t="shared" si="412"/>
        <v>#VALUE!</v>
      </c>
      <c r="BG1072" s="47" t="e">
        <f t="shared" si="413"/>
        <v>#VALUE!</v>
      </c>
      <c r="BH1072" s="47" t="e">
        <f>MATCH($BA1072,NoteCommaRef!$B$4:$B$10,0)</f>
        <v>#N/A</v>
      </c>
      <c r="BI1072" s="47">
        <f>MATCH($BK1072,NoteCommaRef!$H$4:$H$1000,0)</f>
        <v>11</v>
      </c>
      <c r="BJ1072" s="47">
        <f>MATCH($BL1072,NoteCommaRef!$H$4:$H$1000,0)</f>
        <v>11</v>
      </c>
      <c r="BK1072" s="47">
        <f t="shared" si="447"/>
        <v>1</v>
      </c>
      <c r="BL1072" s="47">
        <f t="shared" si="448"/>
        <v>1</v>
      </c>
      <c r="BM1072" s="48">
        <f ca="1">IF(ISNA($BH1072),1,OFFSET(NoteCommaRef!$E$3,$BH1072,0))</f>
        <v>1</v>
      </c>
      <c r="BN1072" s="48">
        <f t="shared" si="449"/>
        <v>1</v>
      </c>
      <c r="BO1072" s="48">
        <f t="shared" si="450"/>
        <v>1</v>
      </c>
      <c r="BP1072" s="48">
        <f t="shared" si="451"/>
        <v>1</v>
      </c>
      <c r="BQ1072" s="48">
        <f ca="1">IF(ISNA($BI1072),1,OFFSET(NoteCommaRef!$K$3,$BI1072,0))</f>
        <v>1</v>
      </c>
      <c r="BR1072" s="48">
        <f ca="1">IF(ISNA($BJ1072),1,OFFSET(NoteCommaRef!$K$3,$BJ1072,0))</f>
        <v>1</v>
      </c>
    </row>
    <row r="1073" spans="3:70" x14ac:dyDescent="0.2">
      <c r="C1073" s="1" t="str">
        <f t="shared" si="422"/>
        <v/>
      </c>
      <c r="D1073" s="1" t="str">
        <f t="shared" si="423"/>
        <v/>
      </c>
      <c r="E1073" s="1" t="str">
        <f t="shared" si="414"/>
        <v/>
      </c>
      <c r="F1073" s="32" t="str">
        <f t="shared" si="415"/>
        <v/>
      </c>
      <c r="G1073" s="1" t="str">
        <f t="shared" si="416"/>
        <v/>
      </c>
      <c r="H1073" s="1" t="str">
        <f t="shared" si="417"/>
        <v/>
      </c>
      <c r="I1073" s="1" t="str">
        <f t="shared" si="418"/>
        <v/>
      </c>
      <c r="J1073" s="1" t="str">
        <f t="shared" si="419"/>
        <v/>
      </c>
      <c r="K1073" s="1" t="str">
        <f t="shared" si="420"/>
        <v/>
      </c>
      <c r="L1073" s="1" t="str">
        <f ca="1">IF(COUNTBLANK($AO1073),IF(COUNTBLANK($D1073),"",OFFSET(ChannelSetup!$E$6,0,$D1073-1)),$AO1073)</f>
        <v/>
      </c>
      <c r="M1073" s="1" t="str">
        <f ca="1">IF(COUNTBLANK($AP1073),IF(COUNTBLANK($D1073),"",OFFSET(ChannelSetup!$E$7,0,$D1073-1)),$AP1073)</f>
        <v/>
      </c>
      <c r="N1073" s="1" t="str">
        <f ca="1">IF(COUNTBLANK($D1073),"",IF(COUNTBLANK($AI1073),OFFSET(ChannelSetup!$E$4,0,$D1073-1),$AI1073))</f>
        <v/>
      </c>
      <c r="O1073" s="1" t="str">
        <f t="shared" si="421"/>
        <v/>
      </c>
      <c r="Q1073" s="32">
        <f t="shared" si="424"/>
        <v>6</v>
      </c>
      <c r="R1073" s="32">
        <f t="shared" si="425"/>
        <v>4</v>
      </c>
      <c r="S1073" s="32">
        <f t="shared" si="426"/>
        <v>4</v>
      </c>
      <c r="T1073" s="32">
        <f t="shared" si="427"/>
        <v>2</v>
      </c>
      <c r="U1073" s="32">
        <f t="shared" si="428"/>
        <v>2</v>
      </c>
      <c r="V1073" s="32">
        <f t="shared" si="429"/>
        <v>2</v>
      </c>
      <c r="W1073" s="32">
        <f t="shared" si="430"/>
        <v>2</v>
      </c>
      <c r="X1073" s="32">
        <f t="shared" si="431"/>
        <v>2</v>
      </c>
      <c r="Y1073" s="32">
        <f t="shared" si="432"/>
        <v>2</v>
      </c>
      <c r="Z1073" s="32">
        <f t="shared" si="433"/>
        <v>2</v>
      </c>
      <c r="AA1073" s="32">
        <f t="shared" si="434"/>
        <v>2</v>
      </c>
      <c r="AB1073" s="32">
        <f t="shared" si="435"/>
        <v>2</v>
      </c>
      <c r="AD1073" s="64"/>
      <c r="AE1073" s="51"/>
      <c r="AF1073" s="51"/>
      <c r="AG1073" s="61"/>
      <c r="AH1073" s="62"/>
      <c r="AI1073" s="61"/>
      <c r="AJ1073" s="62"/>
      <c r="AK1073" s="61"/>
      <c r="AL1073" s="62"/>
      <c r="AM1073" s="60"/>
      <c r="AN1073" s="60"/>
      <c r="AO1073" s="60"/>
      <c r="AP1073" s="60"/>
      <c r="AQ1073" s="51"/>
      <c r="AT1073" s="39" t="str">
        <f t="shared" si="439"/>
        <v/>
      </c>
      <c r="AU1073" s="49" t="str">
        <f t="shared" si="445"/>
        <v/>
      </c>
      <c r="AV1073" s="41">
        <f t="shared" ca="1" si="408"/>
        <v>256</v>
      </c>
      <c r="AW1073" s="40">
        <f t="shared" ca="1" si="446"/>
        <v>1</v>
      </c>
      <c r="AX1073" s="41">
        <f t="shared" ca="1" si="440"/>
        <v>0</v>
      </c>
      <c r="AY1073" s="41">
        <f t="shared" ca="1" si="441"/>
        <v>0</v>
      </c>
      <c r="AZ1073" s="42">
        <f t="shared" ca="1" si="442"/>
        <v>1</v>
      </c>
      <c r="BA1073" s="47" t="str">
        <f t="shared" si="443"/>
        <v/>
      </c>
      <c r="BB1073" s="47" t="e">
        <f t="shared" si="444"/>
        <v>#VALUE!</v>
      </c>
      <c r="BC1073" s="47">
        <f t="shared" si="409"/>
        <v>0</v>
      </c>
      <c r="BD1073" s="47">
        <f t="shared" si="410"/>
        <v>0</v>
      </c>
      <c r="BE1073" s="47" t="e">
        <f t="shared" si="411"/>
        <v>#VALUE!</v>
      </c>
      <c r="BF1073" s="47" t="e">
        <f t="shared" si="412"/>
        <v>#VALUE!</v>
      </c>
      <c r="BG1073" s="47" t="e">
        <f t="shared" si="413"/>
        <v>#VALUE!</v>
      </c>
      <c r="BH1073" s="47" t="e">
        <f>MATCH($BA1073,NoteCommaRef!$B$4:$B$10,0)</f>
        <v>#N/A</v>
      </c>
      <c r="BI1073" s="47">
        <f>MATCH($BK1073,NoteCommaRef!$H$4:$H$1000,0)</f>
        <v>11</v>
      </c>
      <c r="BJ1073" s="47">
        <f>MATCH($BL1073,NoteCommaRef!$H$4:$H$1000,0)</f>
        <v>11</v>
      </c>
      <c r="BK1073" s="47">
        <f t="shared" si="447"/>
        <v>1</v>
      </c>
      <c r="BL1073" s="47">
        <f t="shared" si="448"/>
        <v>1</v>
      </c>
      <c r="BM1073" s="48">
        <f ca="1">IF(ISNA($BH1073),1,OFFSET(NoteCommaRef!$E$3,$BH1073,0))</f>
        <v>1</v>
      </c>
      <c r="BN1073" s="48">
        <f t="shared" si="449"/>
        <v>1</v>
      </c>
      <c r="BO1073" s="48">
        <f t="shared" si="450"/>
        <v>1</v>
      </c>
      <c r="BP1073" s="48">
        <f t="shared" si="451"/>
        <v>1</v>
      </c>
      <c r="BQ1073" s="48">
        <f ca="1">IF(ISNA($BI1073),1,OFFSET(NoteCommaRef!$K$3,$BI1073,0))</f>
        <v>1</v>
      </c>
      <c r="BR1073" s="48">
        <f ca="1">IF(ISNA($BJ1073),1,OFFSET(NoteCommaRef!$K$3,$BJ1073,0))</f>
        <v>1</v>
      </c>
    </row>
    <row r="1074" spans="3:70" x14ac:dyDescent="0.2">
      <c r="C1074" s="1" t="str">
        <f t="shared" si="422"/>
        <v/>
      </c>
      <c r="D1074" s="1" t="str">
        <f t="shared" si="423"/>
        <v/>
      </c>
      <c r="E1074" s="1" t="str">
        <f t="shared" si="414"/>
        <v/>
      </c>
      <c r="F1074" s="32" t="str">
        <f t="shared" si="415"/>
        <v/>
      </c>
      <c r="G1074" s="1" t="str">
        <f t="shared" si="416"/>
        <v/>
      </c>
      <c r="H1074" s="1" t="str">
        <f t="shared" si="417"/>
        <v/>
      </c>
      <c r="I1074" s="1" t="str">
        <f t="shared" si="418"/>
        <v/>
      </c>
      <c r="J1074" s="1" t="str">
        <f t="shared" si="419"/>
        <v/>
      </c>
      <c r="K1074" s="1" t="str">
        <f t="shared" si="420"/>
        <v/>
      </c>
      <c r="L1074" s="1" t="str">
        <f ca="1">IF(COUNTBLANK($AO1074),IF(COUNTBLANK($D1074),"",OFFSET(ChannelSetup!$E$6,0,$D1074-1)),$AO1074)</f>
        <v/>
      </c>
      <c r="M1074" s="1" t="str">
        <f ca="1">IF(COUNTBLANK($AP1074),IF(COUNTBLANK($D1074),"",OFFSET(ChannelSetup!$E$7,0,$D1074-1)),$AP1074)</f>
        <v/>
      </c>
      <c r="N1074" s="1" t="str">
        <f ca="1">IF(COUNTBLANK($D1074),"",IF(COUNTBLANK($AI1074),OFFSET(ChannelSetup!$E$4,0,$D1074-1),$AI1074))</f>
        <v/>
      </c>
      <c r="O1074" s="1" t="str">
        <f t="shared" si="421"/>
        <v/>
      </c>
      <c r="Q1074" s="32">
        <f t="shared" si="424"/>
        <v>6</v>
      </c>
      <c r="R1074" s="32">
        <f t="shared" si="425"/>
        <v>4</v>
      </c>
      <c r="S1074" s="32">
        <f t="shared" si="426"/>
        <v>4</v>
      </c>
      <c r="T1074" s="32">
        <f t="shared" si="427"/>
        <v>2</v>
      </c>
      <c r="U1074" s="32">
        <f t="shared" si="428"/>
        <v>2</v>
      </c>
      <c r="V1074" s="32">
        <f t="shared" si="429"/>
        <v>2</v>
      </c>
      <c r="W1074" s="32">
        <f t="shared" si="430"/>
        <v>2</v>
      </c>
      <c r="X1074" s="32">
        <f t="shared" si="431"/>
        <v>2</v>
      </c>
      <c r="Y1074" s="32">
        <f t="shared" si="432"/>
        <v>2</v>
      </c>
      <c r="Z1074" s="32">
        <f t="shared" si="433"/>
        <v>2</v>
      </c>
      <c r="AA1074" s="32">
        <f t="shared" si="434"/>
        <v>2</v>
      </c>
      <c r="AB1074" s="32">
        <f t="shared" si="435"/>
        <v>2</v>
      </c>
      <c r="AD1074" s="64"/>
      <c r="AE1074" s="51"/>
      <c r="AF1074" s="51"/>
      <c r="AG1074" s="61"/>
      <c r="AH1074" s="62"/>
      <c r="AI1074" s="61"/>
      <c r="AJ1074" s="62"/>
      <c r="AK1074" s="61"/>
      <c r="AL1074" s="62"/>
      <c r="AM1074" s="60"/>
      <c r="AN1074" s="60"/>
      <c r="AO1074" s="60"/>
      <c r="AP1074" s="60"/>
      <c r="AQ1074" s="51"/>
      <c r="AT1074" s="39" t="str">
        <f t="shared" si="439"/>
        <v/>
      </c>
      <c r="AU1074" s="49" t="str">
        <f t="shared" si="445"/>
        <v/>
      </c>
      <c r="AV1074" s="41">
        <f t="shared" ref="AV1074:AV1137" ca="1" si="452">$AW1074*$BT$3</f>
        <v>256</v>
      </c>
      <c r="AW1074" s="40">
        <f t="shared" ca="1" si="446"/>
        <v>1</v>
      </c>
      <c r="AX1074" s="41">
        <f t="shared" ca="1" si="440"/>
        <v>0</v>
      </c>
      <c r="AY1074" s="41">
        <f t="shared" ca="1" si="441"/>
        <v>0</v>
      </c>
      <c r="AZ1074" s="42">
        <f t="shared" ca="1" si="442"/>
        <v>1</v>
      </c>
      <c r="BA1074" s="47" t="str">
        <f t="shared" si="443"/>
        <v/>
      </c>
      <c r="BB1074" s="47" t="e">
        <f t="shared" si="444"/>
        <v>#VALUE!</v>
      </c>
      <c r="BC1074" s="47">
        <f t="shared" si="409"/>
        <v>0</v>
      </c>
      <c r="BD1074" s="47">
        <f t="shared" si="410"/>
        <v>0</v>
      </c>
      <c r="BE1074" s="47" t="e">
        <f t="shared" si="411"/>
        <v>#VALUE!</v>
      </c>
      <c r="BF1074" s="47" t="e">
        <f t="shared" si="412"/>
        <v>#VALUE!</v>
      </c>
      <c r="BG1074" s="47" t="e">
        <f t="shared" si="413"/>
        <v>#VALUE!</v>
      </c>
      <c r="BH1074" s="47" t="e">
        <f>MATCH($BA1074,NoteCommaRef!$B$4:$B$10,0)</f>
        <v>#N/A</v>
      </c>
      <c r="BI1074" s="47">
        <f>MATCH($BK1074,NoteCommaRef!$H$4:$H$1000,0)</f>
        <v>11</v>
      </c>
      <c r="BJ1074" s="47">
        <f>MATCH($BL1074,NoteCommaRef!$H$4:$H$1000,0)</f>
        <v>11</v>
      </c>
      <c r="BK1074" s="47">
        <f t="shared" si="447"/>
        <v>1</v>
      </c>
      <c r="BL1074" s="47">
        <f t="shared" si="448"/>
        <v>1</v>
      </c>
      <c r="BM1074" s="48">
        <f ca="1">IF(ISNA($BH1074),1,OFFSET(NoteCommaRef!$E$3,$BH1074,0))</f>
        <v>1</v>
      </c>
      <c r="BN1074" s="48">
        <f t="shared" si="449"/>
        <v>1</v>
      </c>
      <c r="BO1074" s="48">
        <f t="shared" si="450"/>
        <v>1</v>
      </c>
      <c r="BP1074" s="48">
        <f t="shared" si="451"/>
        <v>1</v>
      </c>
      <c r="BQ1074" s="48">
        <f ca="1">IF(ISNA($BI1074),1,OFFSET(NoteCommaRef!$K$3,$BI1074,0))</f>
        <v>1</v>
      </c>
      <c r="BR1074" s="48">
        <f ca="1">IF(ISNA($BJ1074),1,OFFSET(NoteCommaRef!$K$3,$BJ1074,0))</f>
        <v>1</v>
      </c>
    </row>
    <row r="1075" spans="3:70" x14ac:dyDescent="0.2">
      <c r="C1075" s="1" t="str">
        <f t="shared" si="422"/>
        <v/>
      </c>
      <c r="D1075" s="1" t="str">
        <f t="shared" si="423"/>
        <v/>
      </c>
      <c r="E1075" s="1" t="str">
        <f t="shared" si="414"/>
        <v/>
      </c>
      <c r="F1075" s="32" t="str">
        <f t="shared" si="415"/>
        <v/>
      </c>
      <c r="G1075" s="1" t="str">
        <f t="shared" si="416"/>
        <v/>
      </c>
      <c r="H1075" s="1" t="str">
        <f t="shared" si="417"/>
        <v/>
      </c>
      <c r="I1075" s="1" t="str">
        <f t="shared" si="418"/>
        <v/>
      </c>
      <c r="J1075" s="1" t="str">
        <f t="shared" si="419"/>
        <v/>
      </c>
      <c r="K1075" s="1" t="str">
        <f t="shared" si="420"/>
        <v/>
      </c>
      <c r="L1075" s="1" t="str">
        <f ca="1">IF(COUNTBLANK($AO1075),IF(COUNTBLANK($D1075),"",OFFSET(ChannelSetup!$E$6,0,$D1075-1)),$AO1075)</f>
        <v/>
      </c>
      <c r="M1075" s="1" t="str">
        <f ca="1">IF(COUNTBLANK($AP1075),IF(COUNTBLANK($D1075),"",OFFSET(ChannelSetup!$E$7,0,$D1075-1)),$AP1075)</f>
        <v/>
      </c>
      <c r="N1075" s="1" t="str">
        <f ca="1">IF(COUNTBLANK($D1075),"",IF(COUNTBLANK($AI1075),OFFSET(ChannelSetup!$E$4,0,$D1075-1),$AI1075))</f>
        <v/>
      </c>
      <c r="O1075" s="1" t="str">
        <f t="shared" si="421"/>
        <v/>
      </c>
      <c r="Q1075" s="32">
        <f t="shared" si="424"/>
        <v>6</v>
      </c>
      <c r="R1075" s="32">
        <f t="shared" si="425"/>
        <v>4</v>
      </c>
      <c r="S1075" s="32">
        <f t="shared" si="426"/>
        <v>4</v>
      </c>
      <c r="T1075" s="32">
        <f t="shared" si="427"/>
        <v>2</v>
      </c>
      <c r="U1075" s="32">
        <f t="shared" si="428"/>
        <v>2</v>
      </c>
      <c r="V1075" s="32">
        <f t="shared" si="429"/>
        <v>2</v>
      </c>
      <c r="W1075" s="32">
        <f t="shared" si="430"/>
        <v>2</v>
      </c>
      <c r="X1075" s="32">
        <f t="shared" si="431"/>
        <v>2</v>
      </c>
      <c r="Y1075" s="32">
        <f t="shared" si="432"/>
        <v>2</v>
      </c>
      <c r="Z1075" s="32">
        <f t="shared" si="433"/>
        <v>2</v>
      </c>
      <c r="AA1075" s="32">
        <f t="shared" si="434"/>
        <v>2</v>
      </c>
      <c r="AB1075" s="32">
        <f t="shared" si="435"/>
        <v>2</v>
      </c>
      <c r="AD1075" s="64"/>
      <c r="AE1075" s="51"/>
      <c r="AF1075" s="51"/>
      <c r="AG1075" s="61"/>
      <c r="AH1075" s="62"/>
      <c r="AI1075" s="61"/>
      <c r="AJ1075" s="62"/>
      <c r="AK1075" s="61"/>
      <c r="AL1075" s="62"/>
      <c r="AM1075" s="60"/>
      <c r="AN1075" s="60"/>
      <c r="AO1075" s="60"/>
      <c r="AP1075" s="60"/>
      <c r="AQ1075" s="51"/>
      <c r="AT1075" s="39" t="str">
        <f t="shared" si="439"/>
        <v/>
      </c>
      <c r="AU1075" s="49" t="str">
        <f t="shared" si="445"/>
        <v/>
      </c>
      <c r="AV1075" s="41">
        <f t="shared" ca="1" si="452"/>
        <v>256</v>
      </c>
      <c r="AW1075" s="40">
        <f t="shared" ca="1" si="446"/>
        <v>1</v>
      </c>
      <c r="AX1075" s="41">
        <f t="shared" ca="1" si="440"/>
        <v>0</v>
      </c>
      <c r="AY1075" s="41">
        <f t="shared" ca="1" si="441"/>
        <v>0</v>
      </c>
      <c r="AZ1075" s="42">
        <f t="shared" ca="1" si="442"/>
        <v>1</v>
      </c>
      <c r="BA1075" s="47" t="str">
        <f t="shared" si="443"/>
        <v/>
      </c>
      <c r="BB1075" s="47" t="e">
        <f t="shared" si="444"/>
        <v>#VALUE!</v>
      </c>
      <c r="BC1075" s="47">
        <f t="shared" ref="BC1075:BC1138" si="453">LEN(SUBSTITUTE($AU1075,"b",""))-LEN(SUBSTITUTE($AU1075,"#",""))</f>
        <v>0</v>
      </c>
      <c r="BD1075" s="47">
        <f t="shared" ref="BD1075:BD1138" si="454">LEN(SUBSTITUTE($AU1075,".",""))-LEN(SUBSTITUTE($AU1075,"'",""))</f>
        <v>0</v>
      </c>
      <c r="BE1075" s="47" t="e">
        <f t="shared" ref="BE1075:BE1138" si="455">FIND("[",$AU1075)</f>
        <v>#VALUE!</v>
      </c>
      <c r="BF1075" s="47" t="e">
        <f t="shared" ref="BF1075:BF1138" si="456">FIND("/",$AU1075)</f>
        <v>#VALUE!</v>
      </c>
      <c r="BG1075" s="47" t="e">
        <f t="shared" ref="BG1075:BG1138" si="457">FIND("]",$AU1075)</f>
        <v>#VALUE!</v>
      </c>
      <c r="BH1075" s="47" t="e">
        <f>MATCH($BA1075,NoteCommaRef!$B$4:$B$10,0)</f>
        <v>#N/A</v>
      </c>
      <c r="BI1075" s="47">
        <f>MATCH($BK1075,NoteCommaRef!$H$4:$H$1000,0)</f>
        <v>11</v>
      </c>
      <c r="BJ1075" s="47">
        <f>MATCH($BL1075,NoteCommaRef!$H$4:$H$1000,0)</f>
        <v>11</v>
      </c>
      <c r="BK1075" s="47">
        <f t="shared" si="447"/>
        <v>1</v>
      </c>
      <c r="BL1075" s="47">
        <f t="shared" si="448"/>
        <v>1</v>
      </c>
      <c r="BM1075" s="48">
        <f ca="1">IF(ISNA($BH1075),1,OFFSET(NoteCommaRef!$E$3,$BH1075,0))</f>
        <v>1</v>
      </c>
      <c r="BN1075" s="48">
        <f t="shared" si="449"/>
        <v>1</v>
      </c>
      <c r="BO1075" s="48">
        <f t="shared" si="450"/>
        <v>1</v>
      </c>
      <c r="BP1075" s="48">
        <f t="shared" si="451"/>
        <v>1</v>
      </c>
      <c r="BQ1075" s="48">
        <f ca="1">IF(ISNA($BI1075),1,OFFSET(NoteCommaRef!$K$3,$BI1075,0))</f>
        <v>1</v>
      </c>
      <c r="BR1075" s="48">
        <f ca="1">IF(ISNA($BJ1075),1,OFFSET(NoteCommaRef!$K$3,$BJ1075,0))</f>
        <v>1</v>
      </c>
    </row>
    <row r="1076" spans="3:70" x14ac:dyDescent="0.2">
      <c r="C1076" s="1" t="str">
        <f t="shared" si="422"/>
        <v/>
      </c>
      <c r="D1076" s="1" t="str">
        <f t="shared" si="423"/>
        <v/>
      </c>
      <c r="E1076" s="1" t="str">
        <f t="shared" si="414"/>
        <v/>
      </c>
      <c r="F1076" s="32" t="str">
        <f t="shared" si="415"/>
        <v/>
      </c>
      <c r="G1076" s="1" t="str">
        <f t="shared" si="416"/>
        <v/>
      </c>
      <c r="H1076" s="1" t="str">
        <f t="shared" si="417"/>
        <v/>
      </c>
      <c r="I1076" s="1" t="str">
        <f t="shared" si="418"/>
        <v/>
      </c>
      <c r="J1076" s="1" t="str">
        <f t="shared" si="419"/>
        <v/>
      </c>
      <c r="K1076" s="1" t="str">
        <f t="shared" si="420"/>
        <v/>
      </c>
      <c r="L1076" s="1" t="str">
        <f ca="1">IF(COUNTBLANK($AO1076),IF(COUNTBLANK($D1076),"",OFFSET(ChannelSetup!$E$6,0,$D1076-1)),$AO1076)</f>
        <v/>
      </c>
      <c r="M1076" s="1" t="str">
        <f ca="1">IF(COUNTBLANK($AP1076),IF(COUNTBLANK($D1076),"",OFFSET(ChannelSetup!$E$7,0,$D1076-1)),$AP1076)</f>
        <v/>
      </c>
      <c r="N1076" s="1" t="str">
        <f ca="1">IF(COUNTBLANK($D1076),"",IF(COUNTBLANK($AI1076),OFFSET(ChannelSetup!$E$4,0,$D1076-1),$AI1076))</f>
        <v/>
      </c>
      <c r="O1076" s="1" t="str">
        <f t="shared" si="421"/>
        <v/>
      </c>
      <c r="Q1076" s="32">
        <f t="shared" si="424"/>
        <v>6</v>
      </c>
      <c r="R1076" s="32">
        <f t="shared" si="425"/>
        <v>4</v>
      </c>
      <c r="S1076" s="32">
        <f t="shared" si="426"/>
        <v>4</v>
      </c>
      <c r="T1076" s="32">
        <f t="shared" si="427"/>
        <v>2</v>
      </c>
      <c r="U1076" s="32">
        <f t="shared" si="428"/>
        <v>2</v>
      </c>
      <c r="V1076" s="32">
        <f t="shared" si="429"/>
        <v>2</v>
      </c>
      <c r="W1076" s="32">
        <f t="shared" si="430"/>
        <v>2</v>
      </c>
      <c r="X1076" s="32">
        <f t="shared" si="431"/>
        <v>2</v>
      </c>
      <c r="Y1076" s="32">
        <f t="shared" si="432"/>
        <v>2</v>
      </c>
      <c r="Z1076" s="32">
        <f t="shared" si="433"/>
        <v>2</v>
      </c>
      <c r="AA1076" s="32">
        <f t="shared" si="434"/>
        <v>2</v>
      </c>
      <c r="AB1076" s="32">
        <f t="shared" si="435"/>
        <v>2</v>
      </c>
      <c r="AD1076" s="64"/>
      <c r="AE1076" s="51"/>
      <c r="AF1076" s="51"/>
      <c r="AG1076" s="61"/>
      <c r="AH1076" s="62"/>
      <c r="AI1076" s="61"/>
      <c r="AJ1076" s="62"/>
      <c r="AK1076" s="61"/>
      <c r="AL1076" s="62"/>
      <c r="AM1076" s="60"/>
      <c r="AN1076" s="60"/>
      <c r="AO1076" s="60"/>
      <c r="AP1076" s="60"/>
      <c r="AQ1076" s="51"/>
      <c r="AT1076" s="39" t="str">
        <f t="shared" si="439"/>
        <v/>
      </c>
      <c r="AU1076" s="49" t="str">
        <f t="shared" si="445"/>
        <v/>
      </c>
      <c r="AV1076" s="41">
        <f t="shared" ca="1" si="452"/>
        <v>256</v>
      </c>
      <c r="AW1076" s="40">
        <f t="shared" ca="1" si="446"/>
        <v>1</v>
      </c>
      <c r="AX1076" s="41">
        <f t="shared" ca="1" si="440"/>
        <v>0</v>
      </c>
      <c r="AY1076" s="41">
        <f t="shared" ca="1" si="441"/>
        <v>0</v>
      </c>
      <c r="AZ1076" s="42">
        <f t="shared" ca="1" si="442"/>
        <v>1</v>
      </c>
      <c r="BA1076" s="47" t="str">
        <f t="shared" si="443"/>
        <v/>
      </c>
      <c r="BB1076" s="47" t="e">
        <f t="shared" si="444"/>
        <v>#VALUE!</v>
      </c>
      <c r="BC1076" s="47">
        <f t="shared" si="453"/>
        <v>0</v>
      </c>
      <c r="BD1076" s="47">
        <f t="shared" si="454"/>
        <v>0</v>
      </c>
      <c r="BE1076" s="47" t="e">
        <f t="shared" si="455"/>
        <v>#VALUE!</v>
      </c>
      <c r="BF1076" s="47" t="e">
        <f t="shared" si="456"/>
        <v>#VALUE!</v>
      </c>
      <c r="BG1076" s="47" t="e">
        <f t="shared" si="457"/>
        <v>#VALUE!</v>
      </c>
      <c r="BH1076" s="47" t="e">
        <f>MATCH($BA1076,NoteCommaRef!$B$4:$B$10,0)</f>
        <v>#N/A</v>
      </c>
      <c r="BI1076" s="47">
        <f>MATCH($BK1076,NoteCommaRef!$H$4:$H$1000,0)</f>
        <v>11</v>
      </c>
      <c r="BJ1076" s="47">
        <f>MATCH($BL1076,NoteCommaRef!$H$4:$H$1000,0)</f>
        <v>11</v>
      </c>
      <c r="BK1076" s="47">
        <f t="shared" si="447"/>
        <v>1</v>
      </c>
      <c r="BL1076" s="47">
        <f t="shared" si="448"/>
        <v>1</v>
      </c>
      <c r="BM1076" s="48">
        <f ca="1">IF(ISNA($BH1076),1,OFFSET(NoteCommaRef!$E$3,$BH1076,0))</f>
        <v>1</v>
      </c>
      <c r="BN1076" s="48">
        <f t="shared" si="449"/>
        <v>1</v>
      </c>
      <c r="BO1076" s="48">
        <f t="shared" si="450"/>
        <v>1</v>
      </c>
      <c r="BP1076" s="48">
        <f t="shared" si="451"/>
        <v>1</v>
      </c>
      <c r="BQ1076" s="48">
        <f ca="1">IF(ISNA($BI1076),1,OFFSET(NoteCommaRef!$K$3,$BI1076,0))</f>
        <v>1</v>
      </c>
      <c r="BR1076" s="48">
        <f ca="1">IF(ISNA($BJ1076),1,OFFSET(NoteCommaRef!$K$3,$BJ1076,0))</f>
        <v>1</v>
      </c>
    </row>
    <row r="1077" spans="3:70" x14ac:dyDescent="0.2">
      <c r="C1077" s="1" t="str">
        <f t="shared" si="422"/>
        <v/>
      </c>
      <c r="D1077" s="1" t="str">
        <f t="shared" si="423"/>
        <v/>
      </c>
      <c r="E1077" s="1" t="str">
        <f t="shared" ref="E1077:E1140" si="458">IF(COUNTBLANK($AF1077),"",$AF1077)</f>
        <v/>
      </c>
      <c r="F1077" s="32" t="str">
        <f t="shared" ref="F1077:F1140" si="459">IF(OR(COUNTBLANK($AG1077),$AG1077="x"),"",$AV1077)</f>
        <v/>
      </c>
      <c r="G1077" s="1" t="str">
        <f t="shared" ref="G1077:G1140" si="460">IF(COUNTBLANK($AH1077),"",$AH1077)</f>
        <v/>
      </c>
      <c r="H1077" s="1" t="str">
        <f t="shared" ref="H1077:H1140" si="461">IF(COUNTBLANK($AK1077),"",$AK1077)</f>
        <v/>
      </c>
      <c r="I1077" s="1" t="str">
        <f t="shared" ref="I1077:I1140" si="462">IF(COUNTBLANK($D1077),"",IF(COUNTBLANK($AL1077),1,$AL1077))</f>
        <v/>
      </c>
      <c r="J1077" s="1" t="str">
        <f t="shared" ref="J1077:J1140" si="463">IF(COUNTBLANK($AM1077),"",$AM1077)</f>
        <v/>
      </c>
      <c r="K1077" s="1" t="str">
        <f t="shared" ref="K1077:K1140" si="464">IF(COUNTBLANK($AN1077),"",$AN1077)</f>
        <v/>
      </c>
      <c r="L1077" s="1" t="str">
        <f ca="1">IF(COUNTBLANK($AO1077),IF(COUNTBLANK($D1077),"",OFFSET(ChannelSetup!$E$6,0,$D1077-1)),$AO1077)</f>
        <v/>
      </c>
      <c r="M1077" s="1" t="str">
        <f ca="1">IF(COUNTBLANK($AP1077),IF(COUNTBLANK($D1077),"",OFFSET(ChannelSetup!$E$7,0,$D1077-1)),$AP1077)</f>
        <v/>
      </c>
      <c r="N1077" s="1" t="str">
        <f ca="1">IF(COUNTBLANK($D1077),"",IF(COUNTBLANK($AI1077),OFFSET(ChannelSetup!$E$4,0,$D1077-1),$AI1077))</f>
        <v/>
      </c>
      <c r="O1077" s="1" t="str">
        <f t="shared" ref="O1077:O1140" si="465">IF(COUNTBLANK($AJ1077),"",$AJ1077)</f>
        <v/>
      </c>
      <c r="Q1077" s="32">
        <f t="shared" si="424"/>
        <v>6</v>
      </c>
      <c r="R1077" s="32">
        <f t="shared" si="425"/>
        <v>4</v>
      </c>
      <c r="S1077" s="32">
        <f t="shared" si="426"/>
        <v>4</v>
      </c>
      <c r="T1077" s="32">
        <f t="shared" si="427"/>
        <v>2</v>
      </c>
      <c r="U1077" s="32">
        <f t="shared" si="428"/>
        <v>2</v>
      </c>
      <c r="V1077" s="32">
        <f t="shared" si="429"/>
        <v>2</v>
      </c>
      <c r="W1077" s="32">
        <f t="shared" si="430"/>
        <v>2</v>
      </c>
      <c r="X1077" s="32">
        <f t="shared" si="431"/>
        <v>2</v>
      </c>
      <c r="Y1077" s="32">
        <f t="shared" si="432"/>
        <v>2</v>
      </c>
      <c r="Z1077" s="32">
        <f t="shared" si="433"/>
        <v>2</v>
      </c>
      <c r="AA1077" s="32">
        <f t="shared" si="434"/>
        <v>2</v>
      </c>
      <c r="AB1077" s="32">
        <f t="shared" si="435"/>
        <v>2</v>
      </c>
      <c r="AD1077" s="64"/>
      <c r="AE1077" s="51"/>
      <c r="AF1077" s="51"/>
      <c r="AG1077" s="61"/>
      <c r="AH1077" s="62"/>
      <c r="AI1077" s="61"/>
      <c r="AJ1077" s="62"/>
      <c r="AK1077" s="61"/>
      <c r="AL1077" s="62"/>
      <c r="AM1077" s="60"/>
      <c r="AN1077" s="60"/>
      <c r="AO1077" s="60"/>
      <c r="AP1077" s="60"/>
      <c r="AQ1077" s="51"/>
      <c r="AT1077" s="39" t="str">
        <f t="shared" si="439"/>
        <v/>
      </c>
      <c r="AU1077" s="49" t="str">
        <f t="shared" si="445"/>
        <v/>
      </c>
      <c r="AV1077" s="41">
        <f t="shared" ca="1" si="452"/>
        <v>256</v>
      </c>
      <c r="AW1077" s="40">
        <f t="shared" ca="1" si="446"/>
        <v>1</v>
      </c>
      <c r="AX1077" s="41">
        <f t="shared" ca="1" si="440"/>
        <v>0</v>
      </c>
      <c r="AY1077" s="41">
        <f t="shared" ca="1" si="441"/>
        <v>0</v>
      </c>
      <c r="AZ1077" s="42">
        <f t="shared" ca="1" si="442"/>
        <v>1</v>
      </c>
      <c r="BA1077" s="47" t="str">
        <f t="shared" si="443"/>
        <v/>
      </c>
      <c r="BB1077" s="47" t="e">
        <f t="shared" si="444"/>
        <v>#VALUE!</v>
      </c>
      <c r="BC1077" s="47">
        <f t="shared" si="453"/>
        <v>0</v>
      </c>
      <c r="BD1077" s="47">
        <f t="shared" si="454"/>
        <v>0</v>
      </c>
      <c r="BE1077" s="47" t="e">
        <f t="shared" si="455"/>
        <v>#VALUE!</v>
      </c>
      <c r="BF1077" s="47" t="e">
        <f t="shared" si="456"/>
        <v>#VALUE!</v>
      </c>
      <c r="BG1077" s="47" t="e">
        <f t="shared" si="457"/>
        <v>#VALUE!</v>
      </c>
      <c r="BH1077" s="47" t="e">
        <f>MATCH($BA1077,NoteCommaRef!$B$4:$B$10,0)</f>
        <v>#N/A</v>
      </c>
      <c r="BI1077" s="47">
        <f>MATCH($BK1077,NoteCommaRef!$H$4:$H$1000,0)</f>
        <v>11</v>
      </c>
      <c r="BJ1077" s="47">
        <f>MATCH($BL1077,NoteCommaRef!$H$4:$H$1000,0)</f>
        <v>11</v>
      </c>
      <c r="BK1077" s="47">
        <f t="shared" si="447"/>
        <v>1</v>
      </c>
      <c r="BL1077" s="47">
        <f t="shared" si="448"/>
        <v>1</v>
      </c>
      <c r="BM1077" s="48">
        <f ca="1">IF(ISNA($BH1077),1,OFFSET(NoteCommaRef!$E$3,$BH1077,0))</f>
        <v>1</v>
      </c>
      <c r="BN1077" s="48">
        <f t="shared" si="449"/>
        <v>1</v>
      </c>
      <c r="BO1077" s="48">
        <f t="shared" si="450"/>
        <v>1</v>
      </c>
      <c r="BP1077" s="48">
        <f t="shared" si="451"/>
        <v>1</v>
      </c>
      <c r="BQ1077" s="48">
        <f ca="1">IF(ISNA($BI1077),1,OFFSET(NoteCommaRef!$K$3,$BI1077,0))</f>
        <v>1</v>
      </c>
      <c r="BR1077" s="48">
        <f ca="1">IF(ISNA($BJ1077),1,OFFSET(NoteCommaRef!$K$3,$BJ1077,0))</f>
        <v>1</v>
      </c>
    </row>
    <row r="1078" spans="3:70" x14ac:dyDescent="0.2">
      <c r="C1078" s="1" t="str">
        <f t="shared" si="422"/>
        <v/>
      </c>
      <c r="D1078" s="1" t="str">
        <f t="shared" si="423"/>
        <v/>
      </c>
      <c r="E1078" s="1" t="str">
        <f t="shared" si="458"/>
        <v/>
      </c>
      <c r="F1078" s="32" t="str">
        <f t="shared" si="459"/>
        <v/>
      </c>
      <c r="G1078" s="1" t="str">
        <f t="shared" si="460"/>
        <v/>
      </c>
      <c r="H1078" s="1" t="str">
        <f t="shared" si="461"/>
        <v/>
      </c>
      <c r="I1078" s="1" t="str">
        <f t="shared" si="462"/>
        <v/>
      </c>
      <c r="J1078" s="1" t="str">
        <f t="shared" si="463"/>
        <v/>
      </c>
      <c r="K1078" s="1" t="str">
        <f t="shared" si="464"/>
        <v/>
      </c>
      <c r="L1078" s="1" t="str">
        <f ca="1">IF(COUNTBLANK($AO1078),IF(COUNTBLANK($D1078),"",OFFSET(ChannelSetup!$E$6,0,$D1078-1)),$AO1078)</f>
        <v/>
      </c>
      <c r="M1078" s="1" t="str">
        <f ca="1">IF(COUNTBLANK($AP1078),IF(COUNTBLANK($D1078),"",OFFSET(ChannelSetup!$E$7,0,$D1078-1)),$AP1078)</f>
        <v/>
      </c>
      <c r="N1078" s="1" t="str">
        <f ca="1">IF(COUNTBLANK($D1078),"",IF(COUNTBLANK($AI1078),OFFSET(ChannelSetup!$E$4,0,$D1078-1),$AI1078))</f>
        <v/>
      </c>
      <c r="O1078" s="1" t="str">
        <f t="shared" si="465"/>
        <v/>
      </c>
      <c r="Q1078" s="32">
        <f t="shared" si="424"/>
        <v>6</v>
      </c>
      <c r="R1078" s="32">
        <f t="shared" si="425"/>
        <v>4</v>
      </c>
      <c r="S1078" s="32">
        <f t="shared" si="426"/>
        <v>4</v>
      </c>
      <c r="T1078" s="32">
        <f t="shared" si="427"/>
        <v>2</v>
      </c>
      <c r="U1078" s="32">
        <f t="shared" si="428"/>
        <v>2</v>
      </c>
      <c r="V1078" s="32">
        <f t="shared" si="429"/>
        <v>2</v>
      </c>
      <c r="W1078" s="32">
        <f t="shared" si="430"/>
        <v>2</v>
      </c>
      <c r="X1078" s="32">
        <f t="shared" si="431"/>
        <v>2</v>
      </c>
      <c r="Y1078" s="32">
        <f t="shared" si="432"/>
        <v>2</v>
      </c>
      <c r="Z1078" s="32">
        <f t="shared" si="433"/>
        <v>2</v>
      </c>
      <c r="AA1078" s="32">
        <f t="shared" si="434"/>
        <v>2</v>
      </c>
      <c r="AB1078" s="32">
        <f t="shared" si="435"/>
        <v>2</v>
      </c>
      <c r="AD1078" s="64"/>
      <c r="AE1078" s="51"/>
      <c r="AF1078" s="51"/>
      <c r="AG1078" s="61"/>
      <c r="AH1078" s="62"/>
      <c r="AI1078" s="61"/>
      <c r="AJ1078" s="62"/>
      <c r="AK1078" s="61"/>
      <c r="AL1078" s="62"/>
      <c r="AM1078" s="60"/>
      <c r="AN1078" s="60"/>
      <c r="AO1078" s="60"/>
      <c r="AP1078" s="60"/>
      <c r="AQ1078" s="51"/>
      <c r="AT1078" s="39" t="str">
        <f t="shared" si="439"/>
        <v/>
      </c>
      <c r="AU1078" s="49" t="str">
        <f t="shared" si="445"/>
        <v/>
      </c>
      <c r="AV1078" s="41">
        <f t="shared" ca="1" si="452"/>
        <v>256</v>
      </c>
      <c r="AW1078" s="40">
        <f t="shared" ca="1" si="446"/>
        <v>1</v>
      </c>
      <c r="AX1078" s="41">
        <f t="shared" ca="1" si="440"/>
        <v>0</v>
      </c>
      <c r="AY1078" s="41">
        <f t="shared" ca="1" si="441"/>
        <v>0</v>
      </c>
      <c r="AZ1078" s="42">
        <f t="shared" ca="1" si="442"/>
        <v>1</v>
      </c>
      <c r="BA1078" s="47" t="str">
        <f t="shared" si="443"/>
        <v/>
      </c>
      <c r="BB1078" s="47" t="e">
        <f t="shared" si="444"/>
        <v>#VALUE!</v>
      </c>
      <c r="BC1078" s="47">
        <f t="shared" si="453"/>
        <v>0</v>
      </c>
      <c r="BD1078" s="47">
        <f t="shared" si="454"/>
        <v>0</v>
      </c>
      <c r="BE1078" s="47" t="e">
        <f t="shared" si="455"/>
        <v>#VALUE!</v>
      </c>
      <c r="BF1078" s="47" t="e">
        <f t="shared" si="456"/>
        <v>#VALUE!</v>
      </c>
      <c r="BG1078" s="47" t="e">
        <f t="shared" si="457"/>
        <v>#VALUE!</v>
      </c>
      <c r="BH1078" s="47" t="e">
        <f>MATCH($BA1078,NoteCommaRef!$B$4:$B$10,0)</f>
        <v>#N/A</v>
      </c>
      <c r="BI1078" s="47">
        <f>MATCH($BK1078,NoteCommaRef!$H$4:$H$1000,0)</f>
        <v>11</v>
      </c>
      <c r="BJ1078" s="47">
        <f>MATCH($BL1078,NoteCommaRef!$H$4:$H$1000,0)</f>
        <v>11</v>
      </c>
      <c r="BK1078" s="47">
        <f t="shared" si="447"/>
        <v>1</v>
      </c>
      <c r="BL1078" s="47">
        <f t="shared" si="448"/>
        <v>1</v>
      </c>
      <c r="BM1078" s="48">
        <f ca="1">IF(ISNA($BH1078),1,OFFSET(NoteCommaRef!$E$3,$BH1078,0))</f>
        <v>1</v>
      </c>
      <c r="BN1078" s="48">
        <f t="shared" si="449"/>
        <v>1</v>
      </c>
      <c r="BO1078" s="48">
        <f t="shared" si="450"/>
        <v>1</v>
      </c>
      <c r="BP1078" s="48">
        <f t="shared" si="451"/>
        <v>1</v>
      </c>
      <c r="BQ1078" s="48">
        <f ca="1">IF(ISNA($BI1078),1,OFFSET(NoteCommaRef!$K$3,$BI1078,0))</f>
        <v>1</v>
      </c>
      <c r="BR1078" s="48">
        <f ca="1">IF(ISNA($BJ1078),1,OFFSET(NoteCommaRef!$K$3,$BJ1078,0))</f>
        <v>1</v>
      </c>
    </row>
    <row r="1079" spans="3:70" x14ac:dyDescent="0.2">
      <c r="C1079" s="1" t="str">
        <f t="shared" si="422"/>
        <v/>
      </c>
      <c r="D1079" s="1" t="str">
        <f t="shared" si="423"/>
        <v/>
      </c>
      <c r="E1079" s="1" t="str">
        <f t="shared" si="458"/>
        <v/>
      </c>
      <c r="F1079" s="32" t="str">
        <f t="shared" si="459"/>
        <v/>
      </c>
      <c r="G1079" s="1" t="str">
        <f t="shared" si="460"/>
        <v/>
      </c>
      <c r="H1079" s="1" t="str">
        <f t="shared" si="461"/>
        <v/>
      </c>
      <c r="I1079" s="1" t="str">
        <f t="shared" si="462"/>
        <v/>
      </c>
      <c r="J1079" s="1" t="str">
        <f t="shared" si="463"/>
        <v/>
      </c>
      <c r="K1079" s="1" t="str">
        <f t="shared" si="464"/>
        <v/>
      </c>
      <c r="L1079" s="1" t="str">
        <f ca="1">IF(COUNTBLANK($AO1079),IF(COUNTBLANK($D1079),"",OFFSET(ChannelSetup!$E$6,0,$D1079-1)),$AO1079)</f>
        <v/>
      </c>
      <c r="M1079" s="1" t="str">
        <f ca="1">IF(COUNTBLANK($AP1079),IF(COUNTBLANK($D1079),"",OFFSET(ChannelSetup!$E$7,0,$D1079-1)),$AP1079)</f>
        <v/>
      </c>
      <c r="N1079" s="1" t="str">
        <f ca="1">IF(COUNTBLANK($D1079),"",IF(COUNTBLANK($AI1079),OFFSET(ChannelSetup!$E$4,0,$D1079-1),$AI1079))</f>
        <v/>
      </c>
      <c r="O1079" s="1" t="str">
        <f t="shared" si="465"/>
        <v/>
      </c>
      <c r="Q1079" s="32">
        <f t="shared" si="424"/>
        <v>6</v>
      </c>
      <c r="R1079" s="32">
        <f t="shared" si="425"/>
        <v>4</v>
      </c>
      <c r="S1079" s="32">
        <f t="shared" si="426"/>
        <v>4</v>
      </c>
      <c r="T1079" s="32">
        <f t="shared" si="427"/>
        <v>2</v>
      </c>
      <c r="U1079" s="32">
        <f t="shared" si="428"/>
        <v>2</v>
      </c>
      <c r="V1079" s="32">
        <f t="shared" si="429"/>
        <v>2</v>
      </c>
      <c r="W1079" s="32">
        <f t="shared" si="430"/>
        <v>2</v>
      </c>
      <c r="X1079" s="32">
        <f t="shared" si="431"/>
        <v>2</v>
      </c>
      <c r="Y1079" s="32">
        <f t="shared" si="432"/>
        <v>2</v>
      </c>
      <c r="Z1079" s="32">
        <f t="shared" si="433"/>
        <v>2</v>
      </c>
      <c r="AA1079" s="32">
        <f t="shared" si="434"/>
        <v>2</v>
      </c>
      <c r="AB1079" s="32">
        <f t="shared" si="435"/>
        <v>2</v>
      </c>
      <c r="AD1079" s="64"/>
      <c r="AE1079" s="51"/>
      <c r="AF1079" s="51"/>
      <c r="AG1079" s="61"/>
      <c r="AH1079" s="62"/>
      <c r="AI1079" s="61"/>
      <c r="AJ1079" s="62"/>
      <c r="AK1079" s="61"/>
      <c r="AL1079" s="62"/>
      <c r="AM1079" s="60"/>
      <c r="AN1079" s="60"/>
      <c r="AO1079" s="60"/>
      <c r="AP1079" s="60"/>
      <c r="AQ1079" s="51"/>
      <c r="AT1079" s="39" t="str">
        <f t="shared" si="439"/>
        <v/>
      </c>
      <c r="AU1079" s="49" t="str">
        <f t="shared" si="445"/>
        <v/>
      </c>
      <c r="AV1079" s="41">
        <f t="shared" ca="1" si="452"/>
        <v>256</v>
      </c>
      <c r="AW1079" s="40">
        <f t="shared" ca="1" si="446"/>
        <v>1</v>
      </c>
      <c r="AX1079" s="41">
        <f t="shared" ca="1" si="440"/>
        <v>0</v>
      </c>
      <c r="AY1079" s="41">
        <f t="shared" ca="1" si="441"/>
        <v>0</v>
      </c>
      <c r="AZ1079" s="42">
        <f t="shared" ca="1" si="442"/>
        <v>1</v>
      </c>
      <c r="BA1079" s="47" t="str">
        <f t="shared" si="443"/>
        <v/>
      </c>
      <c r="BB1079" s="47" t="e">
        <f t="shared" si="444"/>
        <v>#VALUE!</v>
      </c>
      <c r="BC1079" s="47">
        <f t="shared" si="453"/>
        <v>0</v>
      </c>
      <c r="BD1079" s="47">
        <f t="shared" si="454"/>
        <v>0</v>
      </c>
      <c r="BE1079" s="47" t="e">
        <f t="shared" si="455"/>
        <v>#VALUE!</v>
      </c>
      <c r="BF1079" s="47" t="e">
        <f t="shared" si="456"/>
        <v>#VALUE!</v>
      </c>
      <c r="BG1079" s="47" t="e">
        <f t="shared" si="457"/>
        <v>#VALUE!</v>
      </c>
      <c r="BH1079" s="47" t="e">
        <f>MATCH($BA1079,NoteCommaRef!$B$4:$B$10,0)</f>
        <v>#N/A</v>
      </c>
      <c r="BI1079" s="47">
        <f>MATCH($BK1079,NoteCommaRef!$H$4:$H$1000,0)</f>
        <v>11</v>
      </c>
      <c r="BJ1079" s="47">
        <f>MATCH($BL1079,NoteCommaRef!$H$4:$H$1000,0)</f>
        <v>11</v>
      </c>
      <c r="BK1079" s="47">
        <f t="shared" si="447"/>
        <v>1</v>
      </c>
      <c r="BL1079" s="47">
        <f t="shared" si="448"/>
        <v>1</v>
      </c>
      <c r="BM1079" s="48">
        <f ca="1">IF(ISNA($BH1079),1,OFFSET(NoteCommaRef!$E$3,$BH1079,0))</f>
        <v>1</v>
      </c>
      <c r="BN1079" s="48">
        <f t="shared" si="449"/>
        <v>1</v>
      </c>
      <c r="BO1079" s="48">
        <f t="shared" si="450"/>
        <v>1</v>
      </c>
      <c r="BP1079" s="48">
        <f t="shared" si="451"/>
        <v>1</v>
      </c>
      <c r="BQ1079" s="48">
        <f ca="1">IF(ISNA($BI1079),1,OFFSET(NoteCommaRef!$K$3,$BI1079,0))</f>
        <v>1</v>
      </c>
      <c r="BR1079" s="48">
        <f ca="1">IF(ISNA($BJ1079),1,OFFSET(NoteCommaRef!$K$3,$BJ1079,0))</f>
        <v>1</v>
      </c>
    </row>
    <row r="1080" spans="3:70" x14ac:dyDescent="0.2">
      <c r="C1080" s="1" t="str">
        <f t="shared" si="422"/>
        <v/>
      </c>
      <c r="D1080" s="1" t="str">
        <f t="shared" si="423"/>
        <v/>
      </c>
      <c r="E1080" s="1" t="str">
        <f t="shared" si="458"/>
        <v/>
      </c>
      <c r="F1080" s="32" t="str">
        <f t="shared" si="459"/>
        <v/>
      </c>
      <c r="G1080" s="1" t="str">
        <f t="shared" si="460"/>
        <v/>
      </c>
      <c r="H1080" s="1" t="str">
        <f t="shared" si="461"/>
        <v/>
      </c>
      <c r="I1080" s="1" t="str">
        <f t="shared" si="462"/>
        <v/>
      </c>
      <c r="J1080" s="1" t="str">
        <f t="shared" si="463"/>
        <v/>
      </c>
      <c r="K1080" s="1" t="str">
        <f t="shared" si="464"/>
        <v/>
      </c>
      <c r="L1080" s="1" t="str">
        <f ca="1">IF(COUNTBLANK($AO1080),IF(COUNTBLANK($D1080),"",OFFSET(ChannelSetup!$E$6,0,$D1080-1)),$AO1080)</f>
        <v/>
      </c>
      <c r="M1080" s="1" t="str">
        <f ca="1">IF(COUNTBLANK($AP1080),IF(COUNTBLANK($D1080),"",OFFSET(ChannelSetup!$E$7,0,$D1080-1)),$AP1080)</f>
        <v/>
      </c>
      <c r="N1080" s="1" t="str">
        <f ca="1">IF(COUNTBLANK($D1080),"",IF(COUNTBLANK($AI1080),OFFSET(ChannelSetup!$E$4,0,$D1080-1),$AI1080))</f>
        <v/>
      </c>
      <c r="O1080" s="1" t="str">
        <f t="shared" si="465"/>
        <v/>
      </c>
      <c r="Q1080" s="32">
        <f t="shared" si="424"/>
        <v>6</v>
      </c>
      <c r="R1080" s="32">
        <f t="shared" si="425"/>
        <v>4</v>
      </c>
      <c r="S1080" s="32">
        <f t="shared" si="426"/>
        <v>4</v>
      </c>
      <c r="T1080" s="32">
        <f t="shared" si="427"/>
        <v>2</v>
      </c>
      <c r="U1080" s="32">
        <f t="shared" si="428"/>
        <v>2</v>
      </c>
      <c r="V1080" s="32">
        <f t="shared" si="429"/>
        <v>2</v>
      </c>
      <c r="W1080" s="32">
        <f t="shared" si="430"/>
        <v>2</v>
      </c>
      <c r="X1080" s="32">
        <f t="shared" si="431"/>
        <v>2</v>
      </c>
      <c r="Y1080" s="32">
        <f t="shared" si="432"/>
        <v>2</v>
      </c>
      <c r="Z1080" s="32">
        <f t="shared" si="433"/>
        <v>2</v>
      </c>
      <c r="AA1080" s="32">
        <f t="shared" si="434"/>
        <v>2</v>
      </c>
      <c r="AB1080" s="32">
        <f t="shared" si="435"/>
        <v>2</v>
      </c>
      <c r="AD1080" s="64"/>
      <c r="AE1080" s="51"/>
      <c r="AF1080" s="51"/>
      <c r="AG1080" s="61"/>
      <c r="AH1080" s="62"/>
      <c r="AI1080" s="61"/>
      <c r="AJ1080" s="62"/>
      <c r="AK1080" s="61"/>
      <c r="AL1080" s="62"/>
      <c r="AM1080" s="60"/>
      <c r="AN1080" s="60"/>
      <c r="AO1080" s="60"/>
      <c r="AP1080" s="60"/>
      <c r="AQ1080" s="51"/>
      <c r="AT1080" s="39" t="str">
        <f t="shared" si="439"/>
        <v/>
      </c>
      <c r="AU1080" s="49" t="str">
        <f t="shared" si="445"/>
        <v/>
      </c>
      <c r="AV1080" s="41">
        <f t="shared" ca="1" si="452"/>
        <v>256</v>
      </c>
      <c r="AW1080" s="40">
        <f t="shared" ca="1" si="446"/>
        <v>1</v>
      </c>
      <c r="AX1080" s="41">
        <f t="shared" ca="1" si="440"/>
        <v>0</v>
      </c>
      <c r="AY1080" s="41">
        <f t="shared" ca="1" si="441"/>
        <v>0</v>
      </c>
      <c r="AZ1080" s="42">
        <f t="shared" ca="1" si="442"/>
        <v>1</v>
      </c>
      <c r="BA1080" s="47" t="str">
        <f t="shared" si="443"/>
        <v/>
      </c>
      <c r="BB1080" s="47" t="e">
        <f t="shared" si="444"/>
        <v>#VALUE!</v>
      </c>
      <c r="BC1080" s="47">
        <f t="shared" si="453"/>
        <v>0</v>
      </c>
      <c r="BD1080" s="47">
        <f t="shared" si="454"/>
        <v>0</v>
      </c>
      <c r="BE1080" s="47" t="e">
        <f t="shared" si="455"/>
        <v>#VALUE!</v>
      </c>
      <c r="BF1080" s="47" t="e">
        <f t="shared" si="456"/>
        <v>#VALUE!</v>
      </c>
      <c r="BG1080" s="47" t="e">
        <f t="shared" si="457"/>
        <v>#VALUE!</v>
      </c>
      <c r="BH1080" s="47" t="e">
        <f>MATCH($BA1080,NoteCommaRef!$B$4:$B$10,0)</f>
        <v>#N/A</v>
      </c>
      <c r="BI1080" s="47">
        <f>MATCH($BK1080,NoteCommaRef!$H$4:$H$1000,0)</f>
        <v>11</v>
      </c>
      <c r="BJ1080" s="47">
        <f>MATCH($BL1080,NoteCommaRef!$H$4:$H$1000,0)</f>
        <v>11</v>
      </c>
      <c r="BK1080" s="47">
        <f t="shared" si="447"/>
        <v>1</v>
      </c>
      <c r="BL1080" s="47">
        <f t="shared" si="448"/>
        <v>1</v>
      </c>
      <c r="BM1080" s="48">
        <f ca="1">IF(ISNA($BH1080),1,OFFSET(NoteCommaRef!$E$3,$BH1080,0))</f>
        <v>1</v>
      </c>
      <c r="BN1080" s="48">
        <f t="shared" si="449"/>
        <v>1</v>
      </c>
      <c r="BO1080" s="48">
        <f t="shared" si="450"/>
        <v>1</v>
      </c>
      <c r="BP1080" s="48">
        <f t="shared" si="451"/>
        <v>1</v>
      </c>
      <c r="BQ1080" s="48">
        <f ca="1">IF(ISNA($BI1080),1,OFFSET(NoteCommaRef!$K$3,$BI1080,0))</f>
        <v>1</v>
      </c>
      <c r="BR1080" s="48">
        <f ca="1">IF(ISNA($BJ1080),1,OFFSET(NoteCommaRef!$K$3,$BJ1080,0))</f>
        <v>1</v>
      </c>
    </row>
    <row r="1081" spans="3:70" x14ac:dyDescent="0.2">
      <c r="C1081" s="1" t="str">
        <f t="shared" si="422"/>
        <v/>
      </c>
      <c r="D1081" s="1" t="str">
        <f t="shared" si="423"/>
        <v/>
      </c>
      <c r="E1081" s="1" t="str">
        <f t="shared" si="458"/>
        <v/>
      </c>
      <c r="F1081" s="32" t="str">
        <f t="shared" si="459"/>
        <v/>
      </c>
      <c r="G1081" s="1" t="str">
        <f t="shared" si="460"/>
        <v/>
      </c>
      <c r="H1081" s="1" t="str">
        <f t="shared" si="461"/>
        <v/>
      </c>
      <c r="I1081" s="1" t="str">
        <f t="shared" si="462"/>
        <v/>
      </c>
      <c r="J1081" s="1" t="str">
        <f t="shared" si="463"/>
        <v/>
      </c>
      <c r="K1081" s="1" t="str">
        <f t="shared" si="464"/>
        <v/>
      </c>
      <c r="L1081" s="1" t="str">
        <f ca="1">IF(COUNTBLANK($AO1081),IF(COUNTBLANK($D1081),"",OFFSET(ChannelSetup!$E$6,0,$D1081-1)),$AO1081)</f>
        <v/>
      </c>
      <c r="M1081" s="1" t="str">
        <f ca="1">IF(COUNTBLANK($AP1081),IF(COUNTBLANK($D1081),"",OFFSET(ChannelSetup!$E$7,0,$D1081-1)),$AP1081)</f>
        <v/>
      </c>
      <c r="N1081" s="1" t="str">
        <f ca="1">IF(COUNTBLANK($D1081),"",IF(COUNTBLANK($AI1081),OFFSET(ChannelSetup!$E$4,0,$D1081-1),$AI1081))</f>
        <v/>
      </c>
      <c r="O1081" s="1" t="str">
        <f t="shared" si="465"/>
        <v/>
      </c>
      <c r="Q1081" s="32">
        <f t="shared" si="424"/>
        <v>6</v>
      </c>
      <c r="R1081" s="32">
        <f t="shared" si="425"/>
        <v>4</v>
      </c>
      <c r="S1081" s="32">
        <f t="shared" si="426"/>
        <v>4</v>
      </c>
      <c r="T1081" s="32">
        <f t="shared" si="427"/>
        <v>2</v>
      </c>
      <c r="U1081" s="32">
        <f t="shared" si="428"/>
        <v>2</v>
      </c>
      <c r="V1081" s="32">
        <f t="shared" si="429"/>
        <v>2</v>
      </c>
      <c r="W1081" s="32">
        <f t="shared" si="430"/>
        <v>2</v>
      </c>
      <c r="X1081" s="32">
        <f t="shared" si="431"/>
        <v>2</v>
      </c>
      <c r="Y1081" s="32">
        <f t="shared" si="432"/>
        <v>2</v>
      </c>
      <c r="Z1081" s="32">
        <f t="shared" si="433"/>
        <v>2</v>
      </c>
      <c r="AA1081" s="32">
        <f t="shared" si="434"/>
        <v>2</v>
      </c>
      <c r="AB1081" s="32">
        <f t="shared" si="435"/>
        <v>2</v>
      </c>
      <c r="AD1081" s="64"/>
      <c r="AE1081" s="51"/>
      <c r="AF1081" s="51"/>
      <c r="AG1081" s="61"/>
      <c r="AH1081" s="62"/>
      <c r="AI1081" s="61"/>
      <c r="AJ1081" s="62"/>
      <c r="AK1081" s="61"/>
      <c r="AL1081" s="62"/>
      <c r="AM1081" s="60"/>
      <c r="AN1081" s="60"/>
      <c r="AO1081" s="60"/>
      <c r="AP1081" s="60"/>
      <c r="AQ1081" s="51"/>
      <c r="AT1081" s="39" t="str">
        <f t="shared" si="439"/>
        <v/>
      </c>
      <c r="AU1081" s="49" t="str">
        <f t="shared" si="445"/>
        <v/>
      </c>
      <c r="AV1081" s="41">
        <f t="shared" ca="1" si="452"/>
        <v>256</v>
      </c>
      <c r="AW1081" s="40">
        <f t="shared" ca="1" si="446"/>
        <v>1</v>
      </c>
      <c r="AX1081" s="41">
        <f t="shared" ca="1" si="440"/>
        <v>0</v>
      </c>
      <c r="AY1081" s="41">
        <f t="shared" ca="1" si="441"/>
        <v>0</v>
      </c>
      <c r="AZ1081" s="42">
        <f t="shared" ca="1" si="442"/>
        <v>1</v>
      </c>
      <c r="BA1081" s="47" t="str">
        <f t="shared" si="443"/>
        <v/>
      </c>
      <c r="BB1081" s="47" t="e">
        <f t="shared" si="444"/>
        <v>#VALUE!</v>
      </c>
      <c r="BC1081" s="47">
        <f t="shared" si="453"/>
        <v>0</v>
      </c>
      <c r="BD1081" s="47">
        <f t="shared" si="454"/>
        <v>0</v>
      </c>
      <c r="BE1081" s="47" t="e">
        <f t="shared" si="455"/>
        <v>#VALUE!</v>
      </c>
      <c r="BF1081" s="47" t="e">
        <f t="shared" si="456"/>
        <v>#VALUE!</v>
      </c>
      <c r="BG1081" s="47" t="e">
        <f t="shared" si="457"/>
        <v>#VALUE!</v>
      </c>
      <c r="BH1081" s="47" t="e">
        <f>MATCH($BA1081,NoteCommaRef!$B$4:$B$10,0)</f>
        <v>#N/A</v>
      </c>
      <c r="BI1081" s="47">
        <f>MATCH($BK1081,NoteCommaRef!$H$4:$H$1000,0)</f>
        <v>11</v>
      </c>
      <c r="BJ1081" s="47">
        <f>MATCH($BL1081,NoteCommaRef!$H$4:$H$1000,0)</f>
        <v>11</v>
      </c>
      <c r="BK1081" s="47">
        <f t="shared" si="447"/>
        <v>1</v>
      </c>
      <c r="BL1081" s="47">
        <f t="shared" si="448"/>
        <v>1</v>
      </c>
      <c r="BM1081" s="48">
        <f ca="1">IF(ISNA($BH1081),1,OFFSET(NoteCommaRef!$E$3,$BH1081,0))</f>
        <v>1</v>
      </c>
      <c r="BN1081" s="48">
        <f t="shared" si="449"/>
        <v>1</v>
      </c>
      <c r="BO1081" s="48">
        <f t="shared" si="450"/>
        <v>1</v>
      </c>
      <c r="BP1081" s="48">
        <f t="shared" si="451"/>
        <v>1</v>
      </c>
      <c r="BQ1081" s="48">
        <f ca="1">IF(ISNA($BI1081),1,OFFSET(NoteCommaRef!$K$3,$BI1081,0))</f>
        <v>1</v>
      </c>
      <c r="BR1081" s="48">
        <f ca="1">IF(ISNA($BJ1081),1,OFFSET(NoteCommaRef!$K$3,$BJ1081,0))</f>
        <v>1</v>
      </c>
    </row>
    <row r="1082" spans="3:70" x14ac:dyDescent="0.2">
      <c r="C1082" s="1" t="str">
        <f t="shared" si="422"/>
        <v/>
      </c>
      <c r="D1082" s="1" t="str">
        <f t="shared" si="423"/>
        <v/>
      </c>
      <c r="E1082" s="1" t="str">
        <f t="shared" si="458"/>
        <v/>
      </c>
      <c r="F1082" s="32" t="str">
        <f t="shared" si="459"/>
        <v/>
      </c>
      <c r="G1082" s="1" t="str">
        <f t="shared" si="460"/>
        <v/>
      </c>
      <c r="H1082" s="1" t="str">
        <f t="shared" si="461"/>
        <v/>
      </c>
      <c r="I1082" s="1" t="str">
        <f t="shared" si="462"/>
        <v/>
      </c>
      <c r="J1082" s="1" t="str">
        <f t="shared" si="463"/>
        <v/>
      </c>
      <c r="K1082" s="1" t="str">
        <f t="shared" si="464"/>
        <v/>
      </c>
      <c r="L1082" s="1" t="str">
        <f ca="1">IF(COUNTBLANK($AO1082),IF(COUNTBLANK($D1082),"",OFFSET(ChannelSetup!$E$6,0,$D1082-1)),$AO1082)</f>
        <v/>
      </c>
      <c r="M1082" s="1" t="str">
        <f ca="1">IF(COUNTBLANK($AP1082),IF(COUNTBLANK($D1082),"",OFFSET(ChannelSetup!$E$7,0,$D1082-1)),$AP1082)</f>
        <v/>
      </c>
      <c r="N1082" s="1" t="str">
        <f ca="1">IF(COUNTBLANK($D1082),"",IF(COUNTBLANK($AI1082),OFFSET(ChannelSetup!$E$4,0,$D1082-1),$AI1082))</f>
        <v/>
      </c>
      <c r="O1082" s="1" t="str">
        <f t="shared" si="465"/>
        <v/>
      </c>
      <c r="Q1082" s="32">
        <f t="shared" si="424"/>
        <v>6</v>
      </c>
      <c r="R1082" s="32">
        <f t="shared" si="425"/>
        <v>4</v>
      </c>
      <c r="S1082" s="32">
        <f t="shared" si="426"/>
        <v>4</v>
      </c>
      <c r="T1082" s="32">
        <f t="shared" si="427"/>
        <v>2</v>
      </c>
      <c r="U1082" s="32">
        <f t="shared" si="428"/>
        <v>2</v>
      </c>
      <c r="V1082" s="32">
        <f t="shared" si="429"/>
        <v>2</v>
      </c>
      <c r="W1082" s="32">
        <f t="shared" si="430"/>
        <v>2</v>
      </c>
      <c r="X1082" s="32">
        <f t="shared" si="431"/>
        <v>2</v>
      </c>
      <c r="Y1082" s="32">
        <f t="shared" si="432"/>
        <v>2</v>
      </c>
      <c r="Z1082" s="32">
        <f t="shared" si="433"/>
        <v>2</v>
      </c>
      <c r="AA1082" s="32">
        <f t="shared" si="434"/>
        <v>2</v>
      </c>
      <c r="AB1082" s="32">
        <f t="shared" si="435"/>
        <v>2</v>
      </c>
      <c r="AD1082" s="64"/>
      <c r="AE1082" s="51"/>
      <c r="AF1082" s="51"/>
      <c r="AG1082" s="61"/>
      <c r="AH1082" s="62"/>
      <c r="AI1082" s="61"/>
      <c r="AJ1082" s="62"/>
      <c r="AK1082" s="61"/>
      <c r="AL1082" s="62"/>
      <c r="AM1082" s="60"/>
      <c r="AN1082" s="60"/>
      <c r="AO1082" s="60"/>
      <c r="AP1082" s="60"/>
      <c r="AQ1082" s="51"/>
      <c r="AT1082" s="39" t="str">
        <f t="shared" si="439"/>
        <v/>
      </c>
      <c r="AU1082" s="49" t="str">
        <f t="shared" si="445"/>
        <v/>
      </c>
      <c r="AV1082" s="41">
        <f t="shared" ca="1" si="452"/>
        <v>256</v>
      </c>
      <c r="AW1082" s="40">
        <f t="shared" ca="1" si="446"/>
        <v>1</v>
      </c>
      <c r="AX1082" s="41">
        <f t="shared" ca="1" si="440"/>
        <v>0</v>
      </c>
      <c r="AY1082" s="41">
        <f t="shared" ca="1" si="441"/>
        <v>0</v>
      </c>
      <c r="AZ1082" s="42">
        <f t="shared" ca="1" si="442"/>
        <v>1</v>
      </c>
      <c r="BA1082" s="47" t="str">
        <f t="shared" si="443"/>
        <v/>
      </c>
      <c r="BB1082" s="47" t="e">
        <f t="shared" si="444"/>
        <v>#VALUE!</v>
      </c>
      <c r="BC1082" s="47">
        <f t="shared" si="453"/>
        <v>0</v>
      </c>
      <c r="BD1082" s="47">
        <f t="shared" si="454"/>
        <v>0</v>
      </c>
      <c r="BE1082" s="47" t="e">
        <f t="shared" si="455"/>
        <v>#VALUE!</v>
      </c>
      <c r="BF1082" s="47" t="e">
        <f t="shared" si="456"/>
        <v>#VALUE!</v>
      </c>
      <c r="BG1082" s="47" t="e">
        <f t="shared" si="457"/>
        <v>#VALUE!</v>
      </c>
      <c r="BH1082" s="47" t="e">
        <f>MATCH($BA1082,NoteCommaRef!$B$4:$B$10,0)</f>
        <v>#N/A</v>
      </c>
      <c r="BI1082" s="47">
        <f>MATCH($BK1082,NoteCommaRef!$H$4:$H$1000,0)</f>
        <v>11</v>
      </c>
      <c r="BJ1082" s="47">
        <f>MATCH($BL1082,NoteCommaRef!$H$4:$H$1000,0)</f>
        <v>11</v>
      </c>
      <c r="BK1082" s="47">
        <f t="shared" si="447"/>
        <v>1</v>
      </c>
      <c r="BL1082" s="47">
        <f t="shared" si="448"/>
        <v>1</v>
      </c>
      <c r="BM1082" s="48">
        <f ca="1">IF(ISNA($BH1082),1,OFFSET(NoteCommaRef!$E$3,$BH1082,0))</f>
        <v>1</v>
      </c>
      <c r="BN1082" s="48">
        <f t="shared" si="449"/>
        <v>1</v>
      </c>
      <c r="BO1082" s="48">
        <f t="shared" si="450"/>
        <v>1</v>
      </c>
      <c r="BP1082" s="48">
        <f t="shared" si="451"/>
        <v>1</v>
      </c>
      <c r="BQ1082" s="48">
        <f ca="1">IF(ISNA($BI1082),1,OFFSET(NoteCommaRef!$K$3,$BI1082,0))</f>
        <v>1</v>
      </c>
      <c r="BR1082" s="48">
        <f ca="1">IF(ISNA($BJ1082),1,OFFSET(NoteCommaRef!$K$3,$BJ1082,0))</f>
        <v>1</v>
      </c>
    </row>
    <row r="1083" spans="3:70" x14ac:dyDescent="0.2">
      <c r="C1083" s="1" t="str">
        <f t="shared" si="422"/>
        <v/>
      </c>
      <c r="D1083" s="1" t="str">
        <f t="shared" si="423"/>
        <v/>
      </c>
      <c r="E1083" s="1" t="str">
        <f t="shared" si="458"/>
        <v/>
      </c>
      <c r="F1083" s="32" t="str">
        <f t="shared" si="459"/>
        <v/>
      </c>
      <c r="G1083" s="1" t="str">
        <f t="shared" si="460"/>
        <v/>
      </c>
      <c r="H1083" s="1" t="str">
        <f t="shared" si="461"/>
        <v/>
      </c>
      <c r="I1083" s="1" t="str">
        <f t="shared" si="462"/>
        <v/>
      </c>
      <c r="J1083" s="1" t="str">
        <f t="shared" si="463"/>
        <v/>
      </c>
      <c r="K1083" s="1" t="str">
        <f t="shared" si="464"/>
        <v/>
      </c>
      <c r="L1083" s="1" t="str">
        <f ca="1">IF(COUNTBLANK($AO1083),IF(COUNTBLANK($D1083),"",OFFSET(ChannelSetup!$E$6,0,$D1083-1)),$AO1083)</f>
        <v/>
      </c>
      <c r="M1083" s="1" t="str">
        <f ca="1">IF(COUNTBLANK($AP1083),IF(COUNTBLANK($D1083),"",OFFSET(ChannelSetup!$E$7,0,$D1083-1)),$AP1083)</f>
        <v/>
      </c>
      <c r="N1083" s="1" t="str">
        <f ca="1">IF(COUNTBLANK($D1083),"",IF(COUNTBLANK($AI1083),OFFSET(ChannelSetup!$E$4,0,$D1083-1),$AI1083))</f>
        <v/>
      </c>
      <c r="O1083" s="1" t="str">
        <f t="shared" si="465"/>
        <v/>
      </c>
      <c r="Q1083" s="32">
        <f t="shared" si="424"/>
        <v>6</v>
      </c>
      <c r="R1083" s="32">
        <f t="shared" si="425"/>
        <v>4</v>
      </c>
      <c r="S1083" s="32">
        <f t="shared" si="426"/>
        <v>4</v>
      </c>
      <c r="T1083" s="32">
        <f t="shared" si="427"/>
        <v>2</v>
      </c>
      <c r="U1083" s="32">
        <f t="shared" si="428"/>
        <v>2</v>
      </c>
      <c r="V1083" s="32">
        <f t="shared" si="429"/>
        <v>2</v>
      </c>
      <c r="W1083" s="32">
        <f t="shared" si="430"/>
        <v>2</v>
      </c>
      <c r="X1083" s="32">
        <f t="shared" si="431"/>
        <v>2</v>
      </c>
      <c r="Y1083" s="32">
        <f t="shared" si="432"/>
        <v>2</v>
      </c>
      <c r="Z1083" s="32">
        <f t="shared" si="433"/>
        <v>2</v>
      </c>
      <c r="AA1083" s="32">
        <f t="shared" si="434"/>
        <v>2</v>
      </c>
      <c r="AB1083" s="32">
        <f t="shared" si="435"/>
        <v>2</v>
      </c>
      <c r="AD1083" s="64"/>
      <c r="AE1083" s="51"/>
      <c r="AF1083" s="51"/>
      <c r="AG1083" s="61"/>
      <c r="AH1083" s="62"/>
      <c r="AI1083" s="61"/>
      <c r="AJ1083" s="62"/>
      <c r="AK1083" s="61"/>
      <c r="AL1083" s="62"/>
      <c r="AM1083" s="60"/>
      <c r="AN1083" s="60"/>
      <c r="AO1083" s="60"/>
      <c r="AP1083" s="60"/>
      <c r="AQ1083" s="51"/>
      <c r="AT1083" s="39" t="str">
        <f t="shared" si="439"/>
        <v/>
      </c>
      <c r="AU1083" s="49" t="str">
        <f t="shared" si="445"/>
        <v/>
      </c>
      <c r="AV1083" s="41">
        <f t="shared" ca="1" si="452"/>
        <v>256</v>
      </c>
      <c r="AW1083" s="40">
        <f t="shared" ca="1" si="446"/>
        <v>1</v>
      </c>
      <c r="AX1083" s="41">
        <f t="shared" ca="1" si="440"/>
        <v>0</v>
      </c>
      <c r="AY1083" s="41">
        <f t="shared" ca="1" si="441"/>
        <v>0</v>
      </c>
      <c r="AZ1083" s="42">
        <f t="shared" ca="1" si="442"/>
        <v>1</v>
      </c>
      <c r="BA1083" s="47" t="str">
        <f t="shared" si="443"/>
        <v/>
      </c>
      <c r="BB1083" s="47" t="e">
        <f t="shared" si="444"/>
        <v>#VALUE!</v>
      </c>
      <c r="BC1083" s="47">
        <f t="shared" si="453"/>
        <v>0</v>
      </c>
      <c r="BD1083" s="47">
        <f t="shared" si="454"/>
        <v>0</v>
      </c>
      <c r="BE1083" s="47" t="e">
        <f t="shared" si="455"/>
        <v>#VALUE!</v>
      </c>
      <c r="BF1083" s="47" t="e">
        <f t="shared" si="456"/>
        <v>#VALUE!</v>
      </c>
      <c r="BG1083" s="47" t="e">
        <f t="shared" si="457"/>
        <v>#VALUE!</v>
      </c>
      <c r="BH1083" s="47" t="e">
        <f>MATCH($BA1083,NoteCommaRef!$B$4:$B$10,0)</f>
        <v>#N/A</v>
      </c>
      <c r="BI1083" s="47">
        <f>MATCH($BK1083,NoteCommaRef!$H$4:$H$1000,0)</f>
        <v>11</v>
      </c>
      <c r="BJ1083" s="47">
        <f>MATCH($BL1083,NoteCommaRef!$H$4:$H$1000,0)</f>
        <v>11</v>
      </c>
      <c r="BK1083" s="47">
        <f t="shared" si="447"/>
        <v>1</v>
      </c>
      <c r="BL1083" s="47">
        <f t="shared" si="448"/>
        <v>1</v>
      </c>
      <c r="BM1083" s="48">
        <f ca="1">IF(ISNA($BH1083),1,OFFSET(NoteCommaRef!$E$3,$BH1083,0))</f>
        <v>1</v>
      </c>
      <c r="BN1083" s="48">
        <f t="shared" si="449"/>
        <v>1</v>
      </c>
      <c r="BO1083" s="48">
        <f t="shared" si="450"/>
        <v>1</v>
      </c>
      <c r="BP1083" s="48">
        <f t="shared" si="451"/>
        <v>1</v>
      </c>
      <c r="BQ1083" s="48">
        <f ca="1">IF(ISNA($BI1083),1,OFFSET(NoteCommaRef!$K$3,$BI1083,0))</f>
        <v>1</v>
      </c>
      <c r="BR1083" s="48">
        <f ca="1">IF(ISNA($BJ1083),1,OFFSET(NoteCommaRef!$K$3,$BJ1083,0))</f>
        <v>1</v>
      </c>
    </row>
    <row r="1084" spans="3:70" x14ac:dyDescent="0.2">
      <c r="C1084" s="1" t="str">
        <f t="shared" si="422"/>
        <v/>
      </c>
      <c r="D1084" s="1" t="str">
        <f t="shared" si="423"/>
        <v/>
      </c>
      <c r="E1084" s="1" t="str">
        <f t="shared" si="458"/>
        <v/>
      </c>
      <c r="F1084" s="32" t="str">
        <f t="shared" si="459"/>
        <v/>
      </c>
      <c r="G1084" s="1" t="str">
        <f t="shared" si="460"/>
        <v/>
      </c>
      <c r="H1084" s="1" t="str">
        <f t="shared" si="461"/>
        <v/>
      </c>
      <c r="I1084" s="1" t="str">
        <f t="shared" si="462"/>
        <v/>
      </c>
      <c r="J1084" s="1" t="str">
        <f t="shared" si="463"/>
        <v/>
      </c>
      <c r="K1084" s="1" t="str">
        <f t="shared" si="464"/>
        <v/>
      </c>
      <c r="L1084" s="1" t="str">
        <f ca="1">IF(COUNTBLANK($AO1084),IF(COUNTBLANK($D1084),"",OFFSET(ChannelSetup!$E$6,0,$D1084-1)),$AO1084)</f>
        <v/>
      </c>
      <c r="M1084" s="1" t="str">
        <f ca="1">IF(COUNTBLANK($AP1084),IF(COUNTBLANK($D1084),"",OFFSET(ChannelSetup!$E$7,0,$D1084-1)),$AP1084)</f>
        <v/>
      </c>
      <c r="N1084" s="1" t="str">
        <f ca="1">IF(COUNTBLANK($D1084),"",IF(COUNTBLANK($AI1084),OFFSET(ChannelSetup!$E$4,0,$D1084-1),$AI1084))</f>
        <v/>
      </c>
      <c r="O1084" s="1" t="str">
        <f t="shared" si="465"/>
        <v/>
      </c>
      <c r="Q1084" s="32">
        <f t="shared" si="424"/>
        <v>6</v>
      </c>
      <c r="R1084" s="32">
        <f t="shared" si="425"/>
        <v>4</v>
      </c>
      <c r="S1084" s="32">
        <f t="shared" si="426"/>
        <v>4</v>
      </c>
      <c r="T1084" s="32">
        <f t="shared" si="427"/>
        <v>2</v>
      </c>
      <c r="U1084" s="32">
        <f t="shared" si="428"/>
        <v>2</v>
      </c>
      <c r="V1084" s="32">
        <f t="shared" si="429"/>
        <v>2</v>
      </c>
      <c r="W1084" s="32">
        <f t="shared" si="430"/>
        <v>2</v>
      </c>
      <c r="X1084" s="32">
        <f t="shared" si="431"/>
        <v>2</v>
      </c>
      <c r="Y1084" s="32">
        <f t="shared" si="432"/>
        <v>2</v>
      </c>
      <c r="Z1084" s="32">
        <f t="shared" si="433"/>
        <v>2</v>
      </c>
      <c r="AA1084" s="32">
        <f t="shared" si="434"/>
        <v>2</v>
      </c>
      <c r="AB1084" s="32">
        <f t="shared" si="435"/>
        <v>2</v>
      </c>
      <c r="AD1084" s="64"/>
      <c r="AE1084" s="51"/>
      <c r="AF1084" s="51"/>
      <c r="AG1084" s="61"/>
      <c r="AH1084" s="62"/>
      <c r="AI1084" s="61"/>
      <c r="AJ1084" s="62"/>
      <c r="AK1084" s="61"/>
      <c r="AL1084" s="62"/>
      <c r="AM1084" s="60"/>
      <c r="AN1084" s="60"/>
      <c r="AO1084" s="60"/>
      <c r="AP1084" s="60"/>
      <c r="AQ1084" s="51"/>
      <c r="AT1084" s="39" t="str">
        <f t="shared" si="439"/>
        <v/>
      </c>
      <c r="AU1084" s="49" t="str">
        <f t="shared" si="445"/>
        <v/>
      </c>
      <c r="AV1084" s="41">
        <f t="shared" ca="1" si="452"/>
        <v>256</v>
      </c>
      <c r="AW1084" s="40">
        <f t="shared" ca="1" si="446"/>
        <v>1</v>
      </c>
      <c r="AX1084" s="41">
        <f t="shared" ca="1" si="440"/>
        <v>0</v>
      </c>
      <c r="AY1084" s="41">
        <f t="shared" ca="1" si="441"/>
        <v>0</v>
      </c>
      <c r="AZ1084" s="42">
        <f t="shared" ca="1" si="442"/>
        <v>1</v>
      </c>
      <c r="BA1084" s="47" t="str">
        <f t="shared" si="443"/>
        <v/>
      </c>
      <c r="BB1084" s="47" t="e">
        <f t="shared" si="444"/>
        <v>#VALUE!</v>
      </c>
      <c r="BC1084" s="47">
        <f t="shared" si="453"/>
        <v>0</v>
      </c>
      <c r="BD1084" s="47">
        <f t="shared" si="454"/>
        <v>0</v>
      </c>
      <c r="BE1084" s="47" t="e">
        <f t="shared" si="455"/>
        <v>#VALUE!</v>
      </c>
      <c r="BF1084" s="47" t="e">
        <f t="shared" si="456"/>
        <v>#VALUE!</v>
      </c>
      <c r="BG1084" s="47" t="e">
        <f t="shared" si="457"/>
        <v>#VALUE!</v>
      </c>
      <c r="BH1084" s="47" t="e">
        <f>MATCH($BA1084,NoteCommaRef!$B$4:$B$10,0)</f>
        <v>#N/A</v>
      </c>
      <c r="BI1084" s="47">
        <f>MATCH($BK1084,NoteCommaRef!$H$4:$H$1000,0)</f>
        <v>11</v>
      </c>
      <c r="BJ1084" s="47">
        <f>MATCH($BL1084,NoteCommaRef!$H$4:$H$1000,0)</f>
        <v>11</v>
      </c>
      <c r="BK1084" s="47">
        <f t="shared" si="447"/>
        <v>1</v>
      </c>
      <c r="BL1084" s="47">
        <f t="shared" si="448"/>
        <v>1</v>
      </c>
      <c r="BM1084" s="48">
        <f ca="1">IF(ISNA($BH1084),1,OFFSET(NoteCommaRef!$E$3,$BH1084,0))</f>
        <v>1</v>
      </c>
      <c r="BN1084" s="48">
        <f t="shared" si="449"/>
        <v>1</v>
      </c>
      <c r="BO1084" s="48">
        <f t="shared" si="450"/>
        <v>1</v>
      </c>
      <c r="BP1084" s="48">
        <f t="shared" si="451"/>
        <v>1</v>
      </c>
      <c r="BQ1084" s="48">
        <f ca="1">IF(ISNA($BI1084),1,OFFSET(NoteCommaRef!$K$3,$BI1084,0))</f>
        <v>1</v>
      </c>
      <c r="BR1084" s="48">
        <f ca="1">IF(ISNA($BJ1084),1,OFFSET(NoteCommaRef!$K$3,$BJ1084,0))</f>
        <v>1</v>
      </c>
    </row>
    <row r="1085" spans="3:70" x14ac:dyDescent="0.2">
      <c r="C1085" s="1" t="str">
        <f t="shared" si="422"/>
        <v/>
      </c>
      <c r="D1085" s="1" t="str">
        <f t="shared" si="423"/>
        <v/>
      </c>
      <c r="E1085" s="1" t="str">
        <f t="shared" si="458"/>
        <v/>
      </c>
      <c r="F1085" s="32" t="str">
        <f t="shared" si="459"/>
        <v/>
      </c>
      <c r="G1085" s="1" t="str">
        <f t="shared" si="460"/>
        <v/>
      </c>
      <c r="H1085" s="1" t="str">
        <f t="shared" si="461"/>
        <v/>
      </c>
      <c r="I1085" s="1" t="str">
        <f t="shared" si="462"/>
        <v/>
      </c>
      <c r="J1085" s="1" t="str">
        <f t="shared" si="463"/>
        <v/>
      </c>
      <c r="K1085" s="1" t="str">
        <f t="shared" si="464"/>
        <v/>
      </c>
      <c r="L1085" s="1" t="str">
        <f ca="1">IF(COUNTBLANK($AO1085),IF(COUNTBLANK($D1085),"",OFFSET(ChannelSetup!$E$6,0,$D1085-1)),$AO1085)</f>
        <v/>
      </c>
      <c r="M1085" s="1" t="str">
        <f ca="1">IF(COUNTBLANK($AP1085),IF(COUNTBLANK($D1085),"",OFFSET(ChannelSetup!$E$7,0,$D1085-1)),$AP1085)</f>
        <v/>
      </c>
      <c r="N1085" s="1" t="str">
        <f ca="1">IF(COUNTBLANK($D1085),"",IF(COUNTBLANK($AI1085),OFFSET(ChannelSetup!$E$4,0,$D1085-1),$AI1085))</f>
        <v/>
      </c>
      <c r="O1085" s="1" t="str">
        <f t="shared" si="465"/>
        <v/>
      </c>
      <c r="Q1085" s="32">
        <f t="shared" si="424"/>
        <v>6</v>
      </c>
      <c r="R1085" s="32">
        <f t="shared" si="425"/>
        <v>4</v>
      </c>
      <c r="S1085" s="32">
        <f t="shared" si="426"/>
        <v>4</v>
      </c>
      <c r="T1085" s="32">
        <f t="shared" si="427"/>
        <v>2</v>
      </c>
      <c r="U1085" s="32">
        <f t="shared" si="428"/>
        <v>2</v>
      </c>
      <c r="V1085" s="32">
        <f t="shared" si="429"/>
        <v>2</v>
      </c>
      <c r="W1085" s="32">
        <f t="shared" si="430"/>
        <v>2</v>
      </c>
      <c r="X1085" s="32">
        <f t="shared" si="431"/>
        <v>2</v>
      </c>
      <c r="Y1085" s="32">
        <f t="shared" si="432"/>
        <v>2</v>
      </c>
      <c r="Z1085" s="32">
        <f t="shared" si="433"/>
        <v>2</v>
      </c>
      <c r="AA1085" s="32">
        <f t="shared" si="434"/>
        <v>2</v>
      </c>
      <c r="AB1085" s="32">
        <f t="shared" si="435"/>
        <v>2</v>
      </c>
      <c r="AD1085" s="64"/>
      <c r="AE1085" s="51"/>
      <c r="AF1085" s="51"/>
      <c r="AG1085" s="61"/>
      <c r="AH1085" s="62"/>
      <c r="AI1085" s="61"/>
      <c r="AJ1085" s="62"/>
      <c r="AK1085" s="61"/>
      <c r="AL1085" s="62"/>
      <c r="AM1085" s="60"/>
      <c r="AN1085" s="60"/>
      <c r="AO1085" s="60"/>
      <c r="AP1085" s="60"/>
      <c r="AQ1085" s="51"/>
      <c r="AT1085" s="39" t="str">
        <f t="shared" si="439"/>
        <v/>
      </c>
      <c r="AU1085" s="49" t="str">
        <f t="shared" si="445"/>
        <v/>
      </c>
      <c r="AV1085" s="41">
        <f t="shared" ca="1" si="452"/>
        <v>256</v>
      </c>
      <c r="AW1085" s="40">
        <f t="shared" ca="1" si="446"/>
        <v>1</v>
      </c>
      <c r="AX1085" s="41">
        <f t="shared" ca="1" si="440"/>
        <v>0</v>
      </c>
      <c r="AY1085" s="41">
        <f t="shared" ca="1" si="441"/>
        <v>0</v>
      </c>
      <c r="AZ1085" s="42">
        <f t="shared" ca="1" si="442"/>
        <v>1</v>
      </c>
      <c r="BA1085" s="47" t="str">
        <f t="shared" si="443"/>
        <v/>
      </c>
      <c r="BB1085" s="47" t="e">
        <f t="shared" si="444"/>
        <v>#VALUE!</v>
      </c>
      <c r="BC1085" s="47">
        <f t="shared" si="453"/>
        <v>0</v>
      </c>
      <c r="BD1085" s="47">
        <f t="shared" si="454"/>
        <v>0</v>
      </c>
      <c r="BE1085" s="47" t="e">
        <f t="shared" si="455"/>
        <v>#VALUE!</v>
      </c>
      <c r="BF1085" s="47" t="e">
        <f t="shared" si="456"/>
        <v>#VALUE!</v>
      </c>
      <c r="BG1085" s="47" t="e">
        <f t="shared" si="457"/>
        <v>#VALUE!</v>
      </c>
      <c r="BH1085" s="47" t="e">
        <f>MATCH($BA1085,NoteCommaRef!$B$4:$B$10,0)</f>
        <v>#N/A</v>
      </c>
      <c r="BI1085" s="47">
        <f>MATCH($BK1085,NoteCommaRef!$H$4:$H$1000,0)</f>
        <v>11</v>
      </c>
      <c r="BJ1085" s="47">
        <f>MATCH($BL1085,NoteCommaRef!$H$4:$H$1000,0)</f>
        <v>11</v>
      </c>
      <c r="BK1085" s="47">
        <f t="shared" si="447"/>
        <v>1</v>
      </c>
      <c r="BL1085" s="47">
        <f t="shared" si="448"/>
        <v>1</v>
      </c>
      <c r="BM1085" s="48">
        <f ca="1">IF(ISNA($BH1085),1,OFFSET(NoteCommaRef!$E$3,$BH1085,0))</f>
        <v>1</v>
      </c>
      <c r="BN1085" s="48">
        <f t="shared" si="449"/>
        <v>1</v>
      </c>
      <c r="BO1085" s="48">
        <f t="shared" si="450"/>
        <v>1</v>
      </c>
      <c r="BP1085" s="48">
        <f t="shared" si="451"/>
        <v>1</v>
      </c>
      <c r="BQ1085" s="48">
        <f ca="1">IF(ISNA($BI1085),1,OFFSET(NoteCommaRef!$K$3,$BI1085,0))</f>
        <v>1</v>
      </c>
      <c r="BR1085" s="48">
        <f ca="1">IF(ISNA($BJ1085),1,OFFSET(NoteCommaRef!$K$3,$BJ1085,0))</f>
        <v>1</v>
      </c>
    </row>
    <row r="1086" spans="3:70" x14ac:dyDescent="0.2">
      <c r="C1086" s="1" t="str">
        <f t="shared" si="422"/>
        <v/>
      </c>
      <c r="D1086" s="1" t="str">
        <f t="shared" si="423"/>
        <v/>
      </c>
      <c r="E1086" s="1" t="str">
        <f t="shared" si="458"/>
        <v/>
      </c>
      <c r="F1086" s="32" t="str">
        <f t="shared" si="459"/>
        <v/>
      </c>
      <c r="G1086" s="1" t="str">
        <f t="shared" si="460"/>
        <v/>
      </c>
      <c r="H1086" s="1" t="str">
        <f t="shared" si="461"/>
        <v/>
      </c>
      <c r="I1086" s="1" t="str">
        <f t="shared" si="462"/>
        <v/>
      </c>
      <c r="J1086" s="1" t="str">
        <f t="shared" si="463"/>
        <v/>
      </c>
      <c r="K1086" s="1" t="str">
        <f t="shared" si="464"/>
        <v/>
      </c>
      <c r="L1086" s="1" t="str">
        <f ca="1">IF(COUNTBLANK($AO1086),IF(COUNTBLANK($D1086),"",OFFSET(ChannelSetup!$E$6,0,$D1086-1)),$AO1086)</f>
        <v/>
      </c>
      <c r="M1086" s="1" t="str">
        <f ca="1">IF(COUNTBLANK($AP1086),IF(COUNTBLANK($D1086),"",OFFSET(ChannelSetup!$E$7,0,$D1086-1)),$AP1086)</f>
        <v/>
      </c>
      <c r="N1086" s="1" t="str">
        <f ca="1">IF(COUNTBLANK($D1086),"",IF(COUNTBLANK($AI1086),OFFSET(ChannelSetup!$E$4,0,$D1086-1),$AI1086))</f>
        <v/>
      </c>
      <c r="O1086" s="1" t="str">
        <f t="shared" si="465"/>
        <v/>
      </c>
      <c r="Q1086" s="32">
        <f t="shared" si="424"/>
        <v>6</v>
      </c>
      <c r="R1086" s="32">
        <f t="shared" si="425"/>
        <v>4</v>
      </c>
      <c r="S1086" s="32">
        <f t="shared" si="426"/>
        <v>4</v>
      </c>
      <c r="T1086" s="32">
        <f t="shared" si="427"/>
        <v>2</v>
      </c>
      <c r="U1086" s="32">
        <f t="shared" si="428"/>
        <v>2</v>
      </c>
      <c r="V1086" s="32">
        <f t="shared" si="429"/>
        <v>2</v>
      </c>
      <c r="W1086" s="32">
        <f t="shared" si="430"/>
        <v>2</v>
      </c>
      <c r="X1086" s="32">
        <f t="shared" si="431"/>
        <v>2</v>
      </c>
      <c r="Y1086" s="32">
        <f t="shared" si="432"/>
        <v>2</v>
      </c>
      <c r="Z1086" s="32">
        <f t="shared" si="433"/>
        <v>2</v>
      </c>
      <c r="AA1086" s="32">
        <f t="shared" si="434"/>
        <v>2</v>
      </c>
      <c r="AB1086" s="32">
        <f t="shared" si="435"/>
        <v>2</v>
      </c>
      <c r="AD1086" s="64"/>
      <c r="AE1086" s="51"/>
      <c r="AF1086" s="51"/>
      <c r="AG1086" s="61"/>
      <c r="AH1086" s="62"/>
      <c r="AI1086" s="61"/>
      <c r="AJ1086" s="62"/>
      <c r="AK1086" s="61"/>
      <c r="AL1086" s="62"/>
      <c r="AM1086" s="60"/>
      <c r="AN1086" s="60"/>
      <c r="AO1086" s="60"/>
      <c r="AP1086" s="60"/>
      <c r="AQ1086" s="51"/>
      <c r="AT1086" s="39" t="str">
        <f t="shared" si="439"/>
        <v/>
      </c>
      <c r="AU1086" s="49" t="str">
        <f t="shared" si="445"/>
        <v/>
      </c>
      <c r="AV1086" s="41">
        <f t="shared" ca="1" si="452"/>
        <v>256</v>
      </c>
      <c r="AW1086" s="40">
        <f t="shared" ca="1" si="446"/>
        <v>1</v>
      </c>
      <c r="AX1086" s="41">
        <f t="shared" ca="1" si="440"/>
        <v>0</v>
      </c>
      <c r="AY1086" s="41">
        <f t="shared" ca="1" si="441"/>
        <v>0</v>
      </c>
      <c r="AZ1086" s="42">
        <f t="shared" ca="1" si="442"/>
        <v>1</v>
      </c>
      <c r="BA1086" s="47" t="str">
        <f t="shared" si="443"/>
        <v/>
      </c>
      <c r="BB1086" s="47" t="e">
        <f t="shared" si="444"/>
        <v>#VALUE!</v>
      </c>
      <c r="BC1086" s="47">
        <f t="shared" si="453"/>
        <v>0</v>
      </c>
      <c r="BD1086" s="47">
        <f t="shared" si="454"/>
        <v>0</v>
      </c>
      <c r="BE1086" s="47" t="e">
        <f t="shared" si="455"/>
        <v>#VALUE!</v>
      </c>
      <c r="BF1086" s="47" t="e">
        <f t="shared" si="456"/>
        <v>#VALUE!</v>
      </c>
      <c r="BG1086" s="47" t="e">
        <f t="shared" si="457"/>
        <v>#VALUE!</v>
      </c>
      <c r="BH1086" s="47" t="e">
        <f>MATCH($BA1086,NoteCommaRef!$B$4:$B$10,0)</f>
        <v>#N/A</v>
      </c>
      <c r="BI1086" s="47">
        <f>MATCH($BK1086,NoteCommaRef!$H$4:$H$1000,0)</f>
        <v>11</v>
      </c>
      <c r="BJ1086" s="47">
        <f>MATCH($BL1086,NoteCommaRef!$H$4:$H$1000,0)</f>
        <v>11</v>
      </c>
      <c r="BK1086" s="47">
        <f t="shared" si="447"/>
        <v>1</v>
      </c>
      <c r="BL1086" s="47">
        <f t="shared" si="448"/>
        <v>1</v>
      </c>
      <c r="BM1086" s="48">
        <f ca="1">IF(ISNA($BH1086),1,OFFSET(NoteCommaRef!$E$3,$BH1086,0))</f>
        <v>1</v>
      </c>
      <c r="BN1086" s="48">
        <f t="shared" si="449"/>
        <v>1</v>
      </c>
      <c r="BO1086" s="48">
        <f t="shared" si="450"/>
        <v>1</v>
      </c>
      <c r="BP1086" s="48">
        <f t="shared" si="451"/>
        <v>1</v>
      </c>
      <c r="BQ1086" s="48">
        <f ca="1">IF(ISNA($BI1086),1,OFFSET(NoteCommaRef!$K$3,$BI1086,0))</f>
        <v>1</v>
      </c>
      <c r="BR1086" s="48">
        <f ca="1">IF(ISNA($BJ1086),1,OFFSET(NoteCommaRef!$K$3,$BJ1086,0))</f>
        <v>1</v>
      </c>
    </row>
    <row r="1087" spans="3:70" x14ac:dyDescent="0.2">
      <c r="C1087" s="1" t="str">
        <f t="shared" ref="C1087:C1150" si="466">IF(COUNTBLANK($AQ1087),"",$AQ1087)</f>
        <v/>
      </c>
      <c r="D1087" s="1" t="str">
        <f t="shared" ref="D1087:D1150" si="467">IF(COUNTBLANK($AE1087),"",$AE1087)</f>
        <v/>
      </c>
      <c r="E1087" s="1" t="str">
        <f t="shared" si="458"/>
        <v/>
      </c>
      <c r="F1087" s="32" t="str">
        <f t="shared" si="459"/>
        <v/>
      </c>
      <c r="G1087" s="1" t="str">
        <f t="shared" si="460"/>
        <v/>
      </c>
      <c r="H1087" s="1" t="str">
        <f t="shared" si="461"/>
        <v/>
      </c>
      <c r="I1087" s="1" t="str">
        <f t="shared" si="462"/>
        <v/>
      </c>
      <c r="J1087" s="1" t="str">
        <f t="shared" si="463"/>
        <v/>
      </c>
      <c r="K1087" s="1" t="str">
        <f t="shared" si="464"/>
        <v/>
      </c>
      <c r="L1087" s="1" t="str">
        <f ca="1">IF(COUNTBLANK($AO1087),IF(COUNTBLANK($D1087),"",OFFSET(ChannelSetup!$E$6,0,$D1087-1)),$AO1087)</f>
        <v/>
      </c>
      <c r="M1087" s="1" t="str">
        <f ca="1">IF(COUNTBLANK($AP1087),IF(COUNTBLANK($D1087),"",OFFSET(ChannelSetup!$E$7,0,$D1087-1)),$AP1087)</f>
        <v/>
      </c>
      <c r="N1087" s="1" t="str">
        <f ca="1">IF(COUNTBLANK($D1087),"",IF(COUNTBLANK($AI1087),OFFSET(ChannelSetup!$E$4,0,$D1087-1),$AI1087))</f>
        <v/>
      </c>
      <c r="O1087" s="1" t="str">
        <f t="shared" si="465"/>
        <v/>
      </c>
      <c r="Q1087" s="32">
        <f t="shared" si="424"/>
        <v>6</v>
      </c>
      <c r="R1087" s="32">
        <f t="shared" si="425"/>
        <v>4</v>
      </c>
      <c r="S1087" s="32">
        <f t="shared" si="426"/>
        <v>4</v>
      </c>
      <c r="T1087" s="32">
        <f t="shared" si="427"/>
        <v>2</v>
      </c>
      <c r="U1087" s="32">
        <f t="shared" si="428"/>
        <v>2</v>
      </c>
      <c r="V1087" s="32">
        <f t="shared" si="429"/>
        <v>2</v>
      </c>
      <c r="W1087" s="32">
        <f t="shared" si="430"/>
        <v>2</v>
      </c>
      <c r="X1087" s="32">
        <f t="shared" si="431"/>
        <v>2</v>
      </c>
      <c r="Y1087" s="32">
        <f t="shared" si="432"/>
        <v>2</v>
      </c>
      <c r="Z1087" s="32">
        <f t="shared" si="433"/>
        <v>2</v>
      </c>
      <c r="AA1087" s="32">
        <f t="shared" si="434"/>
        <v>2</v>
      </c>
      <c r="AB1087" s="32">
        <f t="shared" si="435"/>
        <v>2</v>
      </c>
      <c r="AD1087" s="64"/>
      <c r="AE1087" s="51"/>
      <c r="AF1087" s="51"/>
      <c r="AG1087" s="61"/>
      <c r="AH1087" s="62"/>
      <c r="AI1087" s="61"/>
      <c r="AJ1087" s="62"/>
      <c r="AK1087" s="61"/>
      <c r="AL1087" s="62"/>
      <c r="AM1087" s="60"/>
      <c r="AN1087" s="60"/>
      <c r="AO1087" s="60"/>
      <c r="AP1087" s="60"/>
      <c r="AQ1087" s="51"/>
      <c r="AT1087" s="39" t="str">
        <f t="shared" si="439"/>
        <v/>
      </c>
      <c r="AU1087" s="49" t="str">
        <f t="shared" si="445"/>
        <v/>
      </c>
      <c r="AV1087" s="41">
        <f t="shared" ca="1" si="452"/>
        <v>256</v>
      </c>
      <c r="AW1087" s="40">
        <f t="shared" ca="1" si="446"/>
        <v>1</v>
      </c>
      <c r="AX1087" s="41">
        <f t="shared" ca="1" si="440"/>
        <v>0</v>
      </c>
      <c r="AY1087" s="41">
        <f t="shared" ca="1" si="441"/>
        <v>0</v>
      </c>
      <c r="AZ1087" s="42">
        <f t="shared" ca="1" si="442"/>
        <v>1</v>
      </c>
      <c r="BA1087" s="47" t="str">
        <f t="shared" si="443"/>
        <v/>
      </c>
      <c r="BB1087" s="47" t="e">
        <f t="shared" si="444"/>
        <v>#VALUE!</v>
      </c>
      <c r="BC1087" s="47">
        <f t="shared" si="453"/>
        <v>0</v>
      </c>
      <c r="BD1087" s="47">
        <f t="shared" si="454"/>
        <v>0</v>
      </c>
      <c r="BE1087" s="47" t="e">
        <f t="shared" si="455"/>
        <v>#VALUE!</v>
      </c>
      <c r="BF1087" s="47" t="e">
        <f t="shared" si="456"/>
        <v>#VALUE!</v>
      </c>
      <c r="BG1087" s="47" t="e">
        <f t="shared" si="457"/>
        <v>#VALUE!</v>
      </c>
      <c r="BH1087" s="47" t="e">
        <f>MATCH($BA1087,NoteCommaRef!$B$4:$B$10,0)</f>
        <v>#N/A</v>
      </c>
      <c r="BI1087" s="47">
        <f>MATCH($BK1087,NoteCommaRef!$H$4:$H$1000,0)</f>
        <v>11</v>
      </c>
      <c r="BJ1087" s="47">
        <f>MATCH($BL1087,NoteCommaRef!$H$4:$H$1000,0)</f>
        <v>11</v>
      </c>
      <c r="BK1087" s="47">
        <f t="shared" si="447"/>
        <v>1</v>
      </c>
      <c r="BL1087" s="47">
        <f t="shared" si="448"/>
        <v>1</v>
      </c>
      <c r="BM1087" s="48">
        <f ca="1">IF(ISNA($BH1087),1,OFFSET(NoteCommaRef!$E$3,$BH1087,0))</f>
        <v>1</v>
      </c>
      <c r="BN1087" s="48">
        <f t="shared" si="449"/>
        <v>1</v>
      </c>
      <c r="BO1087" s="48">
        <f t="shared" si="450"/>
        <v>1</v>
      </c>
      <c r="BP1087" s="48">
        <f t="shared" si="451"/>
        <v>1</v>
      </c>
      <c r="BQ1087" s="48">
        <f ca="1">IF(ISNA($BI1087),1,OFFSET(NoteCommaRef!$K$3,$BI1087,0))</f>
        <v>1</v>
      </c>
      <c r="BR1087" s="48">
        <f ca="1">IF(ISNA($BJ1087),1,OFFSET(NoteCommaRef!$K$3,$BJ1087,0))</f>
        <v>1</v>
      </c>
    </row>
    <row r="1088" spans="3:70" x14ac:dyDescent="0.2">
      <c r="C1088" s="1" t="str">
        <f t="shared" si="466"/>
        <v/>
      </c>
      <c r="D1088" s="1" t="str">
        <f t="shared" si="467"/>
        <v/>
      </c>
      <c r="E1088" s="1" t="str">
        <f t="shared" si="458"/>
        <v/>
      </c>
      <c r="F1088" s="32" t="str">
        <f t="shared" si="459"/>
        <v/>
      </c>
      <c r="G1088" s="1" t="str">
        <f t="shared" si="460"/>
        <v/>
      </c>
      <c r="H1088" s="1" t="str">
        <f t="shared" si="461"/>
        <v/>
      </c>
      <c r="I1088" s="1" t="str">
        <f t="shared" si="462"/>
        <v/>
      </c>
      <c r="J1088" s="1" t="str">
        <f t="shared" si="463"/>
        <v/>
      </c>
      <c r="K1088" s="1" t="str">
        <f t="shared" si="464"/>
        <v/>
      </c>
      <c r="L1088" s="1" t="str">
        <f ca="1">IF(COUNTBLANK($AO1088),IF(COUNTBLANK($D1088),"",OFFSET(ChannelSetup!$E$6,0,$D1088-1)),$AO1088)</f>
        <v/>
      </c>
      <c r="M1088" s="1" t="str">
        <f ca="1">IF(COUNTBLANK($AP1088),IF(COUNTBLANK($D1088),"",OFFSET(ChannelSetup!$E$7,0,$D1088-1)),$AP1088)</f>
        <v/>
      </c>
      <c r="N1088" s="1" t="str">
        <f ca="1">IF(COUNTBLANK($D1088),"",IF(COUNTBLANK($AI1088),OFFSET(ChannelSetup!$E$4,0,$D1088-1),$AI1088))</f>
        <v/>
      </c>
      <c r="O1088" s="1" t="str">
        <f t="shared" si="465"/>
        <v/>
      </c>
      <c r="Q1088" s="32">
        <f t="shared" si="424"/>
        <v>6</v>
      </c>
      <c r="R1088" s="32">
        <f t="shared" si="425"/>
        <v>4</v>
      </c>
      <c r="S1088" s="32">
        <f t="shared" si="426"/>
        <v>4</v>
      </c>
      <c r="T1088" s="32">
        <f t="shared" si="427"/>
        <v>2</v>
      </c>
      <c r="U1088" s="32">
        <f t="shared" si="428"/>
        <v>2</v>
      </c>
      <c r="V1088" s="32">
        <f t="shared" si="429"/>
        <v>2</v>
      </c>
      <c r="W1088" s="32">
        <f t="shared" si="430"/>
        <v>2</v>
      </c>
      <c r="X1088" s="32">
        <f t="shared" si="431"/>
        <v>2</v>
      </c>
      <c r="Y1088" s="32">
        <f t="shared" si="432"/>
        <v>2</v>
      </c>
      <c r="Z1088" s="32">
        <f t="shared" si="433"/>
        <v>2</v>
      </c>
      <c r="AA1088" s="32">
        <f t="shared" si="434"/>
        <v>2</v>
      </c>
      <c r="AB1088" s="32">
        <f t="shared" si="435"/>
        <v>2</v>
      </c>
      <c r="AD1088" s="64"/>
      <c r="AE1088" s="51"/>
      <c r="AF1088" s="51"/>
      <c r="AG1088" s="61"/>
      <c r="AH1088" s="62"/>
      <c r="AI1088" s="61"/>
      <c r="AJ1088" s="62"/>
      <c r="AK1088" s="61"/>
      <c r="AL1088" s="62"/>
      <c r="AM1088" s="60"/>
      <c r="AN1088" s="60"/>
      <c r="AO1088" s="60"/>
      <c r="AP1088" s="60"/>
      <c r="AQ1088" s="51"/>
      <c r="AT1088" s="39" t="str">
        <f t="shared" si="439"/>
        <v/>
      </c>
      <c r="AU1088" s="49" t="str">
        <f t="shared" si="445"/>
        <v/>
      </c>
      <c r="AV1088" s="41">
        <f t="shared" ca="1" si="452"/>
        <v>256</v>
      </c>
      <c r="AW1088" s="40">
        <f t="shared" ca="1" si="446"/>
        <v>1</v>
      </c>
      <c r="AX1088" s="41">
        <f t="shared" ca="1" si="440"/>
        <v>0</v>
      </c>
      <c r="AY1088" s="41">
        <f t="shared" ca="1" si="441"/>
        <v>0</v>
      </c>
      <c r="AZ1088" s="42">
        <f t="shared" ca="1" si="442"/>
        <v>1</v>
      </c>
      <c r="BA1088" s="47" t="str">
        <f t="shared" si="443"/>
        <v/>
      </c>
      <c r="BB1088" s="47" t="e">
        <f t="shared" si="444"/>
        <v>#VALUE!</v>
      </c>
      <c r="BC1088" s="47">
        <f t="shared" si="453"/>
        <v>0</v>
      </c>
      <c r="BD1088" s="47">
        <f t="shared" si="454"/>
        <v>0</v>
      </c>
      <c r="BE1088" s="47" t="e">
        <f t="shared" si="455"/>
        <v>#VALUE!</v>
      </c>
      <c r="BF1088" s="47" t="e">
        <f t="shared" si="456"/>
        <v>#VALUE!</v>
      </c>
      <c r="BG1088" s="47" t="e">
        <f t="shared" si="457"/>
        <v>#VALUE!</v>
      </c>
      <c r="BH1088" s="47" t="e">
        <f>MATCH($BA1088,NoteCommaRef!$B$4:$B$10,0)</f>
        <v>#N/A</v>
      </c>
      <c r="BI1088" s="47">
        <f>MATCH($BK1088,NoteCommaRef!$H$4:$H$1000,0)</f>
        <v>11</v>
      </c>
      <c r="BJ1088" s="47">
        <f>MATCH($BL1088,NoteCommaRef!$H$4:$H$1000,0)</f>
        <v>11</v>
      </c>
      <c r="BK1088" s="47">
        <f t="shared" si="447"/>
        <v>1</v>
      </c>
      <c r="BL1088" s="47">
        <f t="shared" si="448"/>
        <v>1</v>
      </c>
      <c r="BM1088" s="48">
        <f ca="1">IF(ISNA($BH1088),1,OFFSET(NoteCommaRef!$E$3,$BH1088,0))</f>
        <v>1</v>
      </c>
      <c r="BN1088" s="48">
        <f t="shared" si="449"/>
        <v>1</v>
      </c>
      <c r="BO1088" s="48">
        <f t="shared" si="450"/>
        <v>1</v>
      </c>
      <c r="BP1088" s="48">
        <f t="shared" si="451"/>
        <v>1</v>
      </c>
      <c r="BQ1088" s="48">
        <f ca="1">IF(ISNA($BI1088),1,OFFSET(NoteCommaRef!$K$3,$BI1088,0))</f>
        <v>1</v>
      </c>
      <c r="BR1088" s="48">
        <f ca="1">IF(ISNA($BJ1088),1,OFFSET(NoteCommaRef!$K$3,$BJ1088,0))</f>
        <v>1</v>
      </c>
    </row>
    <row r="1089" spans="3:70" x14ac:dyDescent="0.2">
      <c r="C1089" s="1" t="str">
        <f t="shared" si="466"/>
        <v/>
      </c>
      <c r="D1089" s="1" t="str">
        <f t="shared" si="467"/>
        <v/>
      </c>
      <c r="E1089" s="1" t="str">
        <f t="shared" si="458"/>
        <v/>
      </c>
      <c r="F1089" s="32" t="str">
        <f t="shared" si="459"/>
        <v/>
      </c>
      <c r="G1089" s="1" t="str">
        <f t="shared" si="460"/>
        <v/>
      </c>
      <c r="H1089" s="1" t="str">
        <f t="shared" si="461"/>
        <v/>
      </c>
      <c r="I1089" s="1" t="str">
        <f t="shared" si="462"/>
        <v/>
      </c>
      <c r="J1089" s="1" t="str">
        <f t="shared" si="463"/>
        <v/>
      </c>
      <c r="K1089" s="1" t="str">
        <f t="shared" si="464"/>
        <v/>
      </c>
      <c r="L1089" s="1" t="str">
        <f ca="1">IF(COUNTBLANK($AO1089),IF(COUNTBLANK($D1089),"",OFFSET(ChannelSetup!$E$6,0,$D1089-1)),$AO1089)</f>
        <v/>
      </c>
      <c r="M1089" s="1" t="str">
        <f ca="1">IF(COUNTBLANK($AP1089),IF(COUNTBLANK($D1089),"",OFFSET(ChannelSetup!$E$7,0,$D1089-1)),$AP1089)</f>
        <v/>
      </c>
      <c r="N1089" s="1" t="str">
        <f ca="1">IF(COUNTBLANK($D1089),"",IF(COUNTBLANK($AI1089),OFFSET(ChannelSetup!$E$4,0,$D1089-1),$AI1089))</f>
        <v/>
      </c>
      <c r="O1089" s="1" t="str">
        <f t="shared" si="465"/>
        <v/>
      </c>
      <c r="Q1089" s="32">
        <f t="shared" si="424"/>
        <v>6</v>
      </c>
      <c r="R1089" s="32">
        <f t="shared" si="425"/>
        <v>4</v>
      </c>
      <c r="S1089" s="32">
        <f t="shared" si="426"/>
        <v>4</v>
      </c>
      <c r="T1089" s="32">
        <f t="shared" si="427"/>
        <v>2</v>
      </c>
      <c r="U1089" s="32">
        <f t="shared" si="428"/>
        <v>2</v>
      </c>
      <c r="V1089" s="32">
        <f t="shared" si="429"/>
        <v>2</v>
      </c>
      <c r="W1089" s="32">
        <f t="shared" si="430"/>
        <v>2</v>
      </c>
      <c r="X1089" s="32">
        <f t="shared" si="431"/>
        <v>2</v>
      </c>
      <c r="Y1089" s="32">
        <f t="shared" si="432"/>
        <v>2</v>
      </c>
      <c r="Z1089" s="32">
        <f t="shared" si="433"/>
        <v>2</v>
      </c>
      <c r="AA1089" s="32">
        <f t="shared" si="434"/>
        <v>2</v>
      </c>
      <c r="AB1089" s="32">
        <f t="shared" si="435"/>
        <v>2</v>
      </c>
      <c r="AD1089" s="64"/>
      <c r="AE1089" s="51"/>
      <c r="AF1089" s="51"/>
      <c r="AG1089" s="61"/>
      <c r="AH1089" s="62"/>
      <c r="AI1089" s="61"/>
      <c r="AJ1089" s="62"/>
      <c r="AK1089" s="61"/>
      <c r="AL1089" s="62"/>
      <c r="AM1089" s="60"/>
      <c r="AN1089" s="60"/>
      <c r="AO1089" s="60"/>
      <c r="AP1089" s="60"/>
      <c r="AQ1089" s="51"/>
      <c r="AT1089" s="39" t="str">
        <f t="shared" si="439"/>
        <v/>
      </c>
      <c r="AU1089" s="49" t="str">
        <f t="shared" si="445"/>
        <v/>
      </c>
      <c r="AV1089" s="41">
        <f t="shared" ca="1" si="452"/>
        <v>256</v>
      </c>
      <c r="AW1089" s="40">
        <f t="shared" ca="1" si="446"/>
        <v>1</v>
      </c>
      <c r="AX1089" s="41">
        <f t="shared" ca="1" si="440"/>
        <v>0</v>
      </c>
      <c r="AY1089" s="41">
        <f t="shared" ca="1" si="441"/>
        <v>0</v>
      </c>
      <c r="AZ1089" s="42">
        <f t="shared" ca="1" si="442"/>
        <v>1</v>
      </c>
      <c r="BA1089" s="47" t="str">
        <f t="shared" si="443"/>
        <v/>
      </c>
      <c r="BB1089" s="47" t="e">
        <f t="shared" si="444"/>
        <v>#VALUE!</v>
      </c>
      <c r="BC1089" s="47">
        <f t="shared" si="453"/>
        <v>0</v>
      </c>
      <c r="BD1089" s="47">
        <f t="shared" si="454"/>
        <v>0</v>
      </c>
      <c r="BE1089" s="47" t="e">
        <f t="shared" si="455"/>
        <v>#VALUE!</v>
      </c>
      <c r="BF1089" s="47" t="e">
        <f t="shared" si="456"/>
        <v>#VALUE!</v>
      </c>
      <c r="BG1089" s="47" t="e">
        <f t="shared" si="457"/>
        <v>#VALUE!</v>
      </c>
      <c r="BH1089" s="47" t="e">
        <f>MATCH($BA1089,NoteCommaRef!$B$4:$B$10,0)</f>
        <v>#N/A</v>
      </c>
      <c r="BI1089" s="47">
        <f>MATCH($BK1089,NoteCommaRef!$H$4:$H$1000,0)</f>
        <v>11</v>
      </c>
      <c r="BJ1089" s="47">
        <f>MATCH($BL1089,NoteCommaRef!$H$4:$H$1000,0)</f>
        <v>11</v>
      </c>
      <c r="BK1089" s="47">
        <f t="shared" si="447"/>
        <v>1</v>
      </c>
      <c r="BL1089" s="47">
        <f t="shared" si="448"/>
        <v>1</v>
      </c>
      <c r="BM1089" s="48">
        <f ca="1">IF(ISNA($BH1089),1,OFFSET(NoteCommaRef!$E$3,$BH1089,0))</f>
        <v>1</v>
      </c>
      <c r="BN1089" s="48">
        <f t="shared" si="449"/>
        <v>1</v>
      </c>
      <c r="BO1089" s="48">
        <f t="shared" si="450"/>
        <v>1</v>
      </c>
      <c r="BP1089" s="48">
        <f t="shared" si="451"/>
        <v>1</v>
      </c>
      <c r="BQ1089" s="48">
        <f ca="1">IF(ISNA($BI1089),1,OFFSET(NoteCommaRef!$K$3,$BI1089,0))</f>
        <v>1</v>
      </c>
      <c r="BR1089" s="48">
        <f ca="1">IF(ISNA($BJ1089),1,OFFSET(NoteCommaRef!$K$3,$BJ1089,0))</f>
        <v>1</v>
      </c>
    </row>
    <row r="1090" spans="3:70" x14ac:dyDescent="0.2">
      <c r="C1090" s="1" t="str">
        <f t="shared" si="466"/>
        <v/>
      </c>
      <c r="D1090" s="1" t="str">
        <f t="shared" si="467"/>
        <v/>
      </c>
      <c r="E1090" s="1" t="str">
        <f t="shared" si="458"/>
        <v/>
      </c>
      <c r="F1090" s="32" t="str">
        <f t="shared" si="459"/>
        <v/>
      </c>
      <c r="G1090" s="1" t="str">
        <f t="shared" si="460"/>
        <v/>
      </c>
      <c r="H1090" s="1" t="str">
        <f t="shared" si="461"/>
        <v/>
      </c>
      <c r="I1090" s="1" t="str">
        <f t="shared" si="462"/>
        <v/>
      </c>
      <c r="J1090" s="1" t="str">
        <f t="shared" si="463"/>
        <v/>
      </c>
      <c r="K1090" s="1" t="str">
        <f t="shared" si="464"/>
        <v/>
      </c>
      <c r="L1090" s="1" t="str">
        <f ca="1">IF(COUNTBLANK($AO1090),IF(COUNTBLANK($D1090),"",OFFSET(ChannelSetup!$E$6,0,$D1090-1)),$AO1090)</f>
        <v/>
      </c>
      <c r="M1090" s="1" t="str">
        <f ca="1">IF(COUNTBLANK($AP1090),IF(COUNTBLANK($D1090),"",OFFSET(ChannelSetup!$E$7,0,$D1090-1)),$AP1090)</f>
        <v/>
      </c>
      <c r="N1090" s="1" t="str">
        <f ca="1">IF(COUNTBLANK($D1090),"",IF(COUNTBLANK($AI1090),OFFSET(ChannelSetup!$E$4,0,$D1090-1),$AI1090))</f>
        <v/>
      </c>
      <c r="O1090" s="1" t="str">
        <f t="shared" si="465"/>
        <v/>
      </c>
      <c r="Q1090" s="32">
        <f t="shared" si="424"/>
        <v>6</v>
      </c>
      <c r="R1090" s="32">
        <f t="shared" si="425"/>
        <v>4</v>
      </c>
      <c r="S1090" s="32">
        <f t="shared" si="426"/>
        <v>4</v>
      </c>
      <c r="T1090" s="32">
        <f t="shared" si="427"/>
        <v>2</v>
      </c>
      <c r="U1090" s="32">
        <f t="shared" si="428"/>
        <v>2</v>
      </c>
      <c r="V1090" s="32">
        <f t="shared" si="429"/>
        <v>2</v>
      </c>
      <c r="W1090" s="32">
        <f t="shared" si="430"/>
        <v>2</v>
      </c>
      <c r="X1090" s="32">
        <f t="shared" si="431"/>
        <v>2</v>
      </c>
      <c r="Y1090" s="32">
        <f t="shared" si="432"/>
        <v>2</v>
      </c>
      <c r="Z1090" s="32">
        <f t="shared" si="433"/>
        <v>2</v>
      </c>
      <c r="AA1090" s="32">
        <f t="shared" si="434"/>
        <v>2</v>
      </c>
      <c r="AB1090" s="32">
        <f t="shared" si="435"/>
        <v>2</v>
      </c>
      <c r="AD1090" s="64"/>
      <c r="AE1090" s="51"/>
      <c r="AF1090" s="51"/>
      <c r="AG1090" s="61"/>
      <c r="AH1090" s="62"/>
      <c r="AI1090" s="61"/>
      <c r="AJ1090" s="62"/>
      <c r="AK1090" s="61"/>
      <c r="AL1090" s="62"/>
      <c r="AM1090" s="60"/>
      <c r="AN1090" s="60"/>
      <c r="AO1090" s="60"/>
      <c r="AP1090" s="60"/>
      <c r="AQ1090" s="51"/>
      <c r="AR1090" s="88">
        <f t="shared" ref="AR1090" si="468">R1089</f>
        <v>4</v>
      </c>
      <c r="AT1090" s="39" t="str">
        <f t="shared" si="439"/>
        <v/>
      </c>
      <c r="AU1090" s="49" t="str">
        <f t="shared" si="445"/>
        <v/>
      </c>
      <c r="AV1090" s="41">
        <f t="shared" ca="1" si="452"/>
        <v>256</v>
      </c>
      <c r="AW1090" s="40">
        <f t="shared" ca="1" si="446"/>
        <v>1</v>
      </c>
      <c r="AX1090" s="41">
        <f t="shared" ca="1" si="440"/>
        <v>0</v>
      </c>
      <c r="AY1090" s="41">
        <f t="shared" ca="1" si="441"/>
        <v>0</v>
      </c>
      <c r="AZ1090" s="42">
        <f t="shared" ca="1" si="442"/>
        <v>1</v>
      </c>
      <c r="BA1090" s="47" t="str">
        <f t="shared" si="443"/>
        <v/>
      </c>
      <c r="BB1090" s="47" t="e">
        <f t="shared" si="444"/>
        <v>#VALUE!</v>
      </c>
      <c r="BC1090" s="47">
        <f t="shared" si="453"/>
        <v>0</v>
      </c>
      <c r="BD1090" s="47">
        <f t="shared" si="454"/>
        <v>0</v>
      </c>
      <c r="BE1090" s="47" t="e">
        <f t="shared" si="455"/>
        <v>#VALUE!</v>
      </c>
      <c r="BF1090" s="47" t="e">
        <f t="shared" si="456"/>
        <v>#VALUE!</v>
      </c>
      <c r="BG1090" s="47" t="e">
        <f t="shared" si="457"/>
        <v>#VALUE!</v>
      </c>
      <c r="BH1090" s="47" t="e">
        <f>MATCH($BA1090,NoteCommaRef!$B$4:$B$10,0)</f>
        <v>#N/A</v>
      </c>
      <c r="BI1090" s="47">
        <f>MATCH($BK1090,NoteCommaRef!$H$4:$H$1000,0)</f>
        <v>11</v>
      </c>
      <c r="BJ1090" s="47">
        <f>MATCH($BL1090,NoteCommaRef!$H$4:$H$1000,0)</f>
        <v>11</v>
      </c>
      <c r="BK1090" s="47">
        <f t="shared" si="447"/>
        <v>1</v>
      </c>
      <c r="BL1090" s="47">
        <f t="shared" si="448"/>
        <v>1</v>
      </c>
      <c r="BM1090" s="48">
        <f ca="1">IF(ISNA($BH1090),1,OFFSET(NoteCommaRef!$E$3,$BH1090,0))</f>
        <v>1</v>
      </c>
      <c r="BN1090" s="48">
        <f t="shared" si="449"/>
        <v>1</v>
      </c>
      <c r="BO1090" s="48">
        <f t="shared" si="450"/>
        <v>1</v>
      </c>
      <c r="BP1090" s="48">
        <f t="shared" si="451"/>
        <v>1</v>
      </c>
      <c r="BQ1090" s="48">
        <f ca="1">IF(ISNA($BI1090),1,OFFSET(NoteCommaRef!$K$3,$BI1090,0))</f>
        <v>1</v>
      </c>
      <c r="BR1090" s="48">
        <f ca="1">IF(ISNA($BJ1090),1,OFFSET(NoteCommaRef!$K$3,$BJ1090,0))</f>
        <v>1</v>
      </c>
    </row>
    <row r="1091" spans="3:70" x14ac:dyDescent="0.2">
      <c r="C1091" s="1" t="str">
        <f t="shared" si="466"/>
        <v/>
      </c>
      <c r="D1091" s="1" t="str">
        <f t="shared" si="467"/>
        <v/>
      </c>
      <c r="E1091" s="1" t="str">
        <f t="shared" si="458"/>
        <v/>
      </c>
      <c r="F1091" s="32" t="str">
        <f t="shared" si="459"/>
        <v/>
      </c>
      <c r="G1091" s="1" t="str">
        <f t="shared" si="460"/>
        <v/>
      </c>
      <c r="H1091" s="1" t="str">
        <f t="shared" si="461"/>
        <v/>
      </c>
      <c r="I1091" s="1" t="str">
        <f t="shared" si="462"/>
        <v/>
      </c>
      <c r="J1091" s="1" t="str">
        <f t="shared" si="463"/>
        <v/>
      </c>
      <c r="K1091" s="1" t="str">
        <f t="shared" si="464"/>
        <v/>
      </c>
      <c r="L1091" s="1" t="str">
        <f ca="1">IF(COUNTBLANK($AO1091),IF(COUNTBLANK($D1091),"",OFFSET(ChannelSetup!$E$6,0,$D1091-1)),$AO1091)</f>
        <v/>
      </c>
      <c r="M1091" s="1" t="str">
        <f ca="1">IF(COUNTBLANK($AP1091),IF(COUNTBLANK($D1091),"",OFFSET(ChannelSetup!$E$7,0,$D1091-1)),$AP1091)</f>
        <v/>
      </c>
      <c r="N1091" s="1" t="str">
        <f ca="1">IF(COUNTBLANK($D1091),"",IF(COUNTBLANK($AI1091),OFFSET(ChannelSetup!$E$4,0,$D1091-1),$AI1091))</f>
        <v/>
      </c>
      <c r="O1091" s="1" t="str">
        <f t="shared" si="465"/>
        <v/>
      </c>
      <c r="Q1091" s="32">
        <f t="shared" ref="Q1091:Q1154" si="469">Q1090+IF($D1091=Q$3,IF(COUNTBLANK($E1091),0,$E1091/$AF$2),0)</f>
        <v>6</v>
      </c>
      <c r="R1091" s="32">
        <f t="shared" ref="R1091:R1154" si="470">R1090+IF($D1091=R$3,IF(COUNTBLANK($E1091),0,$E1091/$AF$2),0)</f>
        <v>4</v>
      </c>
      <c r="S1091" s="32">
        <f t="shared" ref="S1091:S1154" si="471">S1090+IF($D1091=S$3,IF(COUNTBLANK($E1091),0,$E1091/$AF$2),0)</f>
        <v>4</v>
      </c>
      <c r="T1091" s="32">
        <f t="shared" ref="T1091:T1154" si="472">T1090+IF($D1091=T$3,IF(COUNTBLANK($E1091),0,$E1091/$AF$2),0)</f>
        <v>2</v>
      </c>
      <c r="U1091" s="32">
        <f t="shared" ref="U1091:U1154" si="473">U1090+IF($D1091=U$3,IF(COUNTBLANK($E1091),0,$E1091/$AF$2),0)</f>
        <v>2</v>
      </c>
      <c r="V1091" s="32">
        <f t="shared" ref="V1091:V1154" si="474">V1090+IF($D1091=V$3,IF(COUNTBLANK($E1091),0,$E1091/$AF$2),0)</f>
        <v>2</v>
      </c>
      <c r="W1091" s="32">
        <f t="shared" ref="W1091:W1154" si="475">W1090+IF($D1091=W$3,IF(COUNTBLANK($E1091),0,$E1091/$AF$2),0)</f>
        <v>2</v>
      </c>
      <c r="X1091" s="32">
        <f t="shared" ref="X1091:X1154" si="476">X1090+IF($D1091=X$3,IF(COUNTBLANK($E1091),0,$E1091/$AF$2),0)</f>
        <v>2</v>
      </c>
      <c r="Y1091" s="32">
        <f t="shared" ref="Y1091:Y1154" si="477">Y1090+IF($D1091=Y$3,IF(COUNTBLANK($E1091),0,$E1091/$AF$2),0)</f>
        <v>2</v>
      </c>
      <c r="Z1091" s="32">
        <f t="shared" ref="Z1091:Z1154" si="478">Z1090+IF($D1091=Z$3,IF(COUNTBLANK($E1091),0,$E1091/$AF$2),0)</f>
        <v>2</v>
      </c>
      <c r="AA1091" s="32">
        <f t="shared" ref="AA1091:AA1154" si="479">AA1090+IF($D1091=AA$3,IF(COUNTBLANK($E1091),0,$E1091/$AF$2),0)</f>
        <v>2</v>
      </c>
      <c r="AB1091" s="32">
        <f t="shared" ref="AB1091:AB1154" si="480">AB1090+IF($D1091=AB$3,IF(COUNTBLANK($E1091),0,$E1091/$AF$2),0)</f>
        <v>2</v>
      </c>
      <c r="AD1091" s="64"/>
      <c r="AE1091" s="51"/>
      <c r="AF1091" s="51"/>
      <c r="AG1091" s="61"/>
      <c r="AH1091" s="62"/>
      <c r="AI1091" s="61"/>
      <c r="AJ1091" s="62"/>
      <c r="AK1091" s="61"/>
      <c r="AL1091" s="62"/>
      <c r="AM1091" s="60"/>
      <c r="AN1091" s="60"/>
      <c r="AO1091" s="60"/>
      <c r="AP1091" s="60"/>
      <c r="AQ1091" s="51"/>
      <c r="AR1091" s="88">
        <f t="shared" ref="AR1091" si="481">S1089</f>
        <v>4</v>
      </c>
      <c r="AT1091" s="39" t="str">
        <f t="shared" si="439"/>
        <v/>
      </c>
      <c r="AU1091" s="49" t="str">
        <f t="shared" si="445"/>
        <v/>
      </c>
      <c r="AV1091" s="41">
        <f t="shared" ca="1" si="452"/>
        <v>256</v>
      </c>
      <c r="AW1091" s="40">
        <f t="shared" ca="1" si="446"/>
        <v>1</v>
      </c>
      <c r="AX1091" s="41">
        <f t="shared" ca="1" si="440"/>
        <v>0</v>
      </c>
      <c r="AY1091" s="41">
        <f t="shared" ca="1" si="441"/>
        <v>0</v>
      </c>
      <c r="AZ1091" s="42">
        <f t="shared" ca="1" si="442"/>
        <v>1</v>
      </c>
      <c r="BA1091" s="47" t="str">
        <f t="shared" si="443"/>
        <v/>
      </c>
      <c r="BB1091" s="47" t="e">
        <f t="shared" si="444"/>
        <v>#VALUE!</v>
      </c>
      <c r="BC1091" s="47">
        <f t="shared" si="453"/>
        <v>0</v>
      </c>
      <c r="BD1091" s="47">
        <f t="shared" si="454"/>
        <v>0</v>
      </c>
      <c r="BE1091" s="47" t="e">
        <f t="shared" si="455"/>
        <v>#VALUE!</v>
      </c>
      <c r="BF1091" s="47" t="e">
        <f t="shared" si="456"/>
        <v>#VALUE!</v>
      </c>
      <c r="BG1091" s="47" t="e">
        <f t="shared" si="457"/>
        <v>#VALUE!</v>
      </c>
      <c r="BH1091" s="47" t="e">
        <f>MATCH($BA1091,NoteCommaRef!$B$4:$B$10,0)</f>
        <v>#N/A</v>
      </c>
      <c r="BI1091" s="47">
        <f>MATCH($BK1091,NoteCommaRef!$H$4:$H$1000,0)</f>
        <v>11</v>
      </c>
      <c r="BJ1091" s="47">
        <f>MATCH($BL1091,NoteCommaRef!$H$4:$H$1000,0)</f>
        <v>11</v>
      </c>
      <c r="BK1091" s="47">
        <f t="shared" si="447"/>
        <v>1</v>
      </c>
      <c r="BL1091" s="47">
        <f t="shared" si="448"/>
        <v>1</v>
      </c>
      <c r="BM1091" s="48">
        <f ca="1">IF(ISNA($BH1091),1,OFFSET(NoteCommaRef!$E$3,$BH1091,0))</f>
        <v>1</v>
      </c>
      <c r="BN1091" s="48">
        <f t="shared" si="449"/>
        <v>1</v>
      </c>
      <c r="BO1091" s="48">
        <f t="shared" si="450"/>
        <v>1</v>
      </c>
      <c r="BP1091" s="48">
        <f t="shared" si="451"/>
        <v>1</v>
      </c>
      <c r="BQ1091" s="48">
        <f ca="1">IF(ISNA($BI1091),1,OFFSET(NoteCommaRef!$K$3,$BI1091,0))</f>
        <v>1</v>
      </c>
      <c r="BR1091" s="48">
        <f ca="1">IF(ISNA($BJ1091),1,OFFSET(NoteCommaRef!$K$3,$BJ1091,0))</f>
        <v>1</v>
      </c>
    </row>
    <row r="1092" spans="3:70" x14ac:dyDescent="0.2">
      <c r="C1092" s="1" t="str">
        <f t="shared" si="466"/>
        <v/>
      </c>
      <c r="D1092" s="1" t="str">
        <f t="shared" si="467"/>
        <v/>
      </c>
      <c r="E1092" s="1" t="str">
        <f t="shared" si="458"/>
        <v/>
      </c>
      <c r="F1092" s="32" t="str">
        <f t="shared" si="459"/>
        <v/>
      </c>
      <c r="G1092" s="1" t="str">
        <f t="shared" si="460"/>
        <v/>
      </c>
      <c r="H1092" s="1" t="str">
        <f t="shared" si="461"/>
        <v/>
      </c>
      <c r="I1092" s="1" t="str">
        <f t="shared" si="462"/>
        <v/>
      </c>
      <c r="J1092" s="1" t="str">
        <f t="shared" si="463"/>
        <v/>
      </c>
      <c r="K1092" s="1" t="str">
        <f t="shared" si="464"/>
        <v/>
      </c>
      <c r="L1092" s="1" t="str">
        <f ca="1">IF(COUNTBLANK($AO1092),IF(COUNTBLANK($D1092),"",OFFSET(ChannelSetup!$E$6,0,$D1092-1)),$AO1092)</f>
        <v/>
      </c>
      <c r="M1092" s="1" t="str">
        <f ca="1">IF(COUNTBLANK($AP1092),IF(COUNTBLANK($D1092),"",OFFSET(ChannelSetup!$E$7,0,$D1092-1)),$AP1092)</f>
        <v/>
      </c>
      <c r="N1092" s="1" t="str">
        <f ca="1">IF(COUNTBLANK($D1092),"",IF(COUNTBLANK($AI1092),OFFSET(ChannelSetup!$E$4,0,$D1092-1),$AI1092))</f>
        <v/>
      </c>
      <c r="O1092" s="1" t="str">
        <f t="shared" si="465"/>
        <v/>
      </c>
      <c r="Q1092" s="32">
        <f t="shared" si="469"/>
        <v>6</v>
      </c>
      <c r="R1092" s="32">
        <f t="shared" si="470"/>
        <v>4</v>
      </c>
      <c r="S1092" s="32">
        <f t="shared" si="471"/>
        <v>4</v>
      </c>
      <c r="T1092" s="32">
        <f t="shared" si="472"/>
        <v>2</v>
      </c>
      <c r="U1092" s="32">
        <f t="shared" si="473"/>
        <v>2</v>
      </c>
      <c r="V1092" s="32">
        <f t="shared" si="474"/>
        <v>2</v>
      </c>
      <c r="W1092" s="32">
        <f t="shared" si="475"/>
        <v>2</v>
      </c>
      <c r="X1092" s="32">
        <f t="shared" si="476"/>
        <v>2</v>
      </c>
      <c r="Y1092" s="32">
        <f t="shared" si="477"/>
        <v>2</v>
      </c>
      <c r="Z1092" s="32">
        <f t="shared" si="478"/>
        <v>2</v>
      </c>
      <c r="AA1092" s="32">
        <f t="shared" si="479"/>
        <v>2</v>
      </c>
      <c r="AB1092" s="32">
        <f t="shared" si="480"/>
        <v>2</v>
      </c>
      <c r="AD1092" s="64"/>
      <c r="AE1092" s="51"/>
      <c r="AF1092" s="51"/>
      <c r="AG1092" s="61"/>
      <c r="AH1092" s="62"/>
      <c r="AI1092" s="61"/>
      <c r="AJ1092" s="62"/>
      <c r="AK1092" s="61"/>
      <c r="AL1092" s="62"/>
      <c r="AM1092" s="60"/>
      <c r="AN1092" s="60"/>
      <c r="AO1092" s="60"/>
      <c r="AP1092" s="60"/>
      <c r="AQ1092" s="51"/>
      <c r="AT1092" s="39" t="str">
        <f t="shared" si="439"/>
        <v/>
      </c>
      <c r="AU1092" s="49" t="str">
        <f t="shared" si="445"/>
        <v/>
      </c>
      <c r="AV1092" s="41">
        <f t="shared" ca="1" si="452"/>
        <v>256</v>
      </c>
      <c r="AW1092" s="40">
        <f t="shared" ca="1" si="446"/>
        <v>1</v>
      </c>
      <c r="AX1092" s="41">
        <f t="shared" ca="1" si="440"/>
        <v>0</v>
      </c>
      <c r="AY1092" s="41">
        <f t="shared" ca="1" si="441"/>
        <v>0</v>
      </c>
      <c r="AZ1092" s="42">
        <f t="shared" ca="1" si="442"/>
        <v>1</v>
      </c>
      <c r="BA1092" s="47" t="str">
        <f t="shared" si="443"/>
        <v/>
      </c>
      <c r="BB1092" s="47" t="e">
        <f t="shared" si="444"/>
        <v>#VALUE!</v>
      </c>
      <c r="BC1092" s="47">
        <f t="shared" si="453"/>
        <v>0</v>
      </c>
      <c r="BD1092" s="47">
        <f t="shared" si="454"/>
        <v>0</v>
      </c>
      <c r="BE1092" s="47" t="e">
        <f t="shared" si="455"/>
        <v>#VALUE!</v>
      </c>
      <c r="BF1092" s="47" t="e">
        <f t="shared" si="456"/>
        <v>#VALUE!</v>
      </c>
      <c r="BG1092" s="47" t="e">
        <f t="shared" si="457"/>
        <v>#VALUE!</v>
      </c>
      <c r="BH1092" s="47" t="e">
        <f>MATCH($BA1092,NoteCommaRef!$B$4:$B$10,0)</f>
        <v>#N/A</v>
      </c>
      <c r="BI1092" s="47">
        <f>MATCH($BK1092,NoteCommaRef!$H$4:$H$1000,0)</f>
        <v>11</v>
      </c>
      <c r="BJ1092" s="47">
        <f>MATCH($BL1092,NoteCommaRef!$H$4:$H$1000,0)</f>
        <v>11</v>
      </c>
      <c r="BK1092" s="47">
        <f t="shared" si="447"/>
        <v>1</v>
      </c>
      <c r="BL1092" s="47">
        <f t="shared" si="448"/>
        <v>1</v>
      </c>
      <c r="BM1092" s="48">
        <f ca="1">IF(ISNA($BH1092),1,OFFSET(NoteCommaRef!$E$3,$BH1092,0))</f>
        <v>1</v>
      </c>
      <c r="BN1092" s="48">
        <f t="shared" si="449"/>
        <v>1</v>
      </c>
      <c r="BO1092" s="48">
        <f t="shared" si="450"/>
        <v>1</v>
      </c>
      <c r="BP1092" s="48">
        <f t="shared" si="451"/>
        <v>1</v>
      </c>
      <c r="BQ1092" s="48">
        <f ca="1">IF(ISNA($BI1092),1,OFFSET(NoteCommaRef!$K$3,$BI1092,0))</f>
        <v>1</v>
      </c>
      <c r="BR1092" s="48">
        <f ca="1">IF(ISNA($BJ1092),1,OFFSET(NoteCommaRef!$K$3,$BJ1092,0))</f>
        <v>1</v>
      </c>
    </row>
    <row r="1093" spans="3:70" x14ac:dyDescent="0.2">
      <c r="C1093" s="1" t="str">
        <f t="shared" si="466"/>
        <v/>
      </c>
      <c r="D1093" s="1" t="str">
        <f t="shared" si="467"/>
        <v/>
      </c>
      <c r="E1093" s="1" t="str">
        <f t="shared" si="458"/>
        <v/>
      </c>
      <c r="F1093" s="32" t="str">
        <f t="shared" si="459"/>
        <v/>
      </c>
      <c r="G1093" s="1" t="str">
        <f t="shared" si="460"/>
        <v/>
      </c>
      <c r="H1093" s="1" t="str">
        <f t="shared" si="461"/>
        <v/>
      </c>
      <c r="I1093" s="1" t="str">
        <f t="shared" si="462"/>
        <v/>
      </c>
      <c r="J1093" s="1" t="str">
        <f t="shared" si="463"/>
        <v/>
      </c>
      <c r="K1093" s="1" t="str">
        <f t="shared" si="464"/>
        <v/>
      </c>
      <c r="L1093" s="1" t="str">
        <f ca="1">IF(COUNTBLANK($AO1093),IF(COUNTBLANK($D1093),"",OFFSET(ChannelSetup!$E$6,0,$D1093-1)),$AO1093)</f>
        <v/>
      </c>
      <c r="M1093" s="1" t="str">
        <f ca="1">IF(COUNTBLANK($AP1093),IF(COUNTBLANK($D1093),"",OFFSET(ChannelSetup!$E$7,0,$D1093-1)),$AP1093)</f>
        <v/>
      </c>
      <c r="N1093" s="1" t="str">
        <f ca="1">IF(COUNTBLANK($D1093),"",IF(COUNTBLANK($AI1093),OFFSET(ChannelSetup!$E$4,0,$D1093-1),$AI1093))</f>
        <v/>
      </c>
      <c r="O1093" s="1" t="str">
        <f t="shared" si="465"/>
        <v/>
      </c>
      <c r="Q1093" s="32">
        <f t="shared" si="469"/>
        <v>6</v>
      </c>
      <c r="R1093" s="32">
        <f t="shared" si="470"/>
        <v>4</v>
      </c>
      <c r="S1093" s="32">
        <f t="shared" si="471"/>
        <v>4</v>
      </c>
      <c r="T1093" s="32">
        <f t="shared" si="472"/>
        <v>2</v>
      </c>
      <c r="U1093" s="32">
        <f t="shared" si="473"/>
        <v>2</v>
      </c>
      <c r="V1093" s="32">
        <f t="shared" si="474"/>
        <v>2</v>
      </c>
      <c r="W1093" s="32">
        <f t="shared" si="475"/>
        <v>2</v>
      </c>
      <c r="X1093" s="32">
        <f t="shared" si="476"/>
        <v>2</v>
      </c>
      <c r="Y1093" s="32">
        <f t="shared" si="477"/>
        <v>2</v>
      </c>
      <c r="Z1093" s="32">
        <f t="shared" si="478"/>
        <v>2</v>
      </c>
      <c r="AA1093" s="32">
        <f t="shared" si="479"/>
        <v>2</v>
      </c>
      <c r="AB1093" s="32">
        <f t="shared" si="480"/>
        <v>2</v>
      </c>
      <c r="AD1093" s="64"/>
      <c r="AE1093" s="51"/>
      <c r="AF1093" s="51"/>
      <c r="AG1093" s="61"/>
      <c r="AH1093" s="62"/>
      <c r="AI1093" s="61"/>
      <c r="AJ1093" s="62"/>
      <c r="AK1093" s="61"/>
      <c r="AL1093" s="62"/>
      <c r="AM1093" s="60"/>
      <c r="AN1093" s="60"/>
      <c r="AO1093" s="60"/>
      <c r="AP1093" s="60"/>
      <c r="AQ1093" s="51"/>
      <c r="AR1093" s="95" t="str">
        <f t="shared" ref="AR1093" si="482">IF(COUNTBLANK(AG1093),"",IF(AG1093="x","",60*AV1093/AV$605))</f>
        <v/>
      </c>
      <c r="AT1093" s="39" t="str">
        <f t="shared" si="439"/>
        <v/>
      </c>
      <c r="AU1093" s="49" t="str">
        <f t="shared" si="445"/>
        <v/>
      </c>
      <c r="AV1093" s="41">
        <f t="shared" ca="1" si="452"/>
        <v>256</v>
      </c>
      <c r="AW1093" s="40">
        <f t="shared" ca="1" si="446"/>
        <v>1</v>
      </c>
      <c r="AX1093" s="41">
        <f t="shared" ca="1" si="440"/>
        <v>0</v>
      </c>
      <c r="AY1093" s="41">
        <f t="shared" ca="1" si="441"/>
        <v>0</v>
      </c>
      <c r="AZ1093" s="42">
        <f t="shared" ca="1" si="442"/>
        <v>1</v>
      </c>
      <c r="BA1093" s="47" t="str">
        <f t="shared" si="443"/>
        <v/>
      </c>
      <c r="BB1093" s="47" t="e">
        <f t="shared" si="444"/>
        <v>#VALUE!</v>
      </c>
      <c r="BC1093" s="47">
        <f t="shared" si="453"/>
        <v>0</v>
      </c>
      <c r="BD1093" s="47">
        <f t="shared" si="454"/>
        <v>0</v>
      </c>
      <c r="BE1093" s="47" t="e">
        <f t="shared" si="455"/>
        <v>#VALUE!</v>
      </c>
      <c r="BF1093" s="47" t="e">
        <f t="shared" si="456"/>
        <v>#VALUE!</v>
      </c>
      <c r="BG1093" s="47" t="e">
        <f t="shared" si="457"/>
        <v>#VALUE!</v>
      </c>
      <c r="BH1093" s="47" t="e">
        <f>MATCH($BA1093,NoteCommaRef!$B$4:$B$10,0)</f>
        <v>#N/A</v>
      </c>
      <c r="BI1093" s="47">
        <f>MATCH($BK1093,NoteCommaRef!$H$4:$H$1000,0)</f>
        <v>11</v>
      </c>
      <c r="BJ1093" s="47">
        <f>MATCH($BL1093,NoteCommaRef!$H$4:$H$1000,0)</f>
        <v>11</v>
      </c>
      <c r="BK1093" s="47">
        <f t="shared" si="447"/>
        <v>1</v>
      </c>
      <c r="BL1093" s="47">
        <f t="shared" si="448"/>
        <v>1</v>
      </c>
      <c r="BM1093" s="48">
        <f ca="1">IF(ISNA($BH1093),1,OFFSET(NoteCommaRef!$E$3,$BH1093,0))</f>
        <v>1</v>
      </c>
      <c r="BN1093" s="48">
        <f t="shared" si="449"/>
        <v>1</v>
      </c>
      <c r="BO1093" s="48">
        <f t="shared" si="450"/>
        <v>1</v>
      </c>
      <c r="BP1093" s="48">
        <f t="shared" si="451"/>
        <v>1</v>
      </c>
      <c r="BQ1093" s="48">
        <f ca="1">IF(ISNA($BI1093),1,OFFSET(NoteCommaRef!$K$3,$BI1093,0))</f>
        <v>1</v>
      </c>
      <c r="BR1093" s="48">
        <f ca="1">IF(ISNA($BJ1093),1,OFFSET(NoteCommaRef!$K$3,$BJ1093,0))</f>
        <v>1</v>
      </c>
    </row>
    <row r="1094" spans="3:70" x14ac:dyDescent="0.2">
      <c r="C1094" s="1" t="str">
        <f t="shared" si="466"/>
        <v/>
      </c>
      <c r="D1094" s="1" t="str">
        <f t="shared" si="467"/>
        <v/>
      </c>
      <c r="E1094" s="1" t="str">
        <f t="shared" si="458"/>
        <v/>
      </c>
      <c r="F1094" s="32" t="str">
        <f t="shared" si="459"/>
        <v/>
      </c>
      <c r="G1094" s="1" t="str">
        <f t="shared" si="460"/>
        <v/>
      </c>
      <c r="H1094" s="1" t="str">
        <f t="shared" si="461"/>
        <v/>
      </c>
      <c r="I1094" s="1" t="str">
        <f t="shared" si="462"/>
        <v/>
      </c>
      <c r="J1094" s="1" t="str">
        <f t="shared" si="463"/>
        <v/>
      </c>
      <c r="K1094" s="1" t="str">
        <f t="shared" si="464"/>
        <v/>
      </c>
      <c r="L1094" s="1" t="str">
        <f ca="1">IF(COUNTBLANK($AO1094),IF(COUNTBLANK($D1094),"",OFFSET(ChannelSetup!$E$6,0,$D1094-1)),$AO1094)</f>
        <v/>
      </c>
      <c r="M1094" s="1" t="str">
        <f ca="1">IF(COUNTBLANK($AP1094),IF(COUNTBLANK($D1094),"",OFFSET(ChannelSetup!$E$7,0,$D1094-1)),$AP1094)</f>
        <v/>
      </c>
      <c r="N1094" s="1" t="str">
        <f ca="1">IF(COUNTBLANK($D1094),"",IF(COUNTBLANK($AI1094),OFFSET(ChannelSetup!$E$4,0,$D1094-1),$AI1094))</f>
        <v/>
      </c>
      <c r="O1094" s="1" t="str">
        <f t="shared" si="465"/>
        <v/>
      </c>
      <c r="Q1094" s="32">
        <f t="shared" si="469"/>
        <v>6</v>
      </c>
      <c r="R1094" s="32">
        <f t="shared" si="470"/>
        <v>4</v>
      </c>
      <c r="S1094" s="32">
        <f t="shared" si="471"/>
        <v>4</v>
      </c>
      <c r="T1094" s="32">
        <f t="shared" si="472"/>
        <v>2</v>
      </c>
      <c r="U1094" s="32">
        <f t="shared" si="473"/>
        <v>2</v>
      </c>
      <c r="V1094" s="32">
        <f t="shared" si="474"/>
        <v>2</v>
      </c>
      <c r="W1094" s="32">
        <f t="shared" si="475"/>
        <v>2</v>
      </c>
      <c r="X1094" s="32">
        <f t="shared" si="476"/>
        <v>2</v>
      </c>
      <c r="Y1094" s="32">
        <f t="shared" si="477"/>
        <v>2</v>
      </c>
      <c r="Z1094" s="32">
        <f t="shared" si="478"/>
        <v>2</v>
      </c>
      <c r="AA1094" s="32">
        <f t="shared" si="479"/>
        <v>2</v>
      </c>
      <c r="AB1094" s="32">
        <f t="shared" si="480"/>
        <v>2</v>
      </c>
      <c r="AD1094" s="64"/>
      <c r="AE1094" s="51"/>
      <c r="AF1094" s="51"/>
      <c r="AG1094" s="61"/>
      <c r="AH1094" s="62"/>
      <c r="AI1094" s="61"/>
      <c r="AJ1094" s="62"/>
      <c r="AK1094" s="61"/>
      <c r="AL1094" s="62"/>
      <c r="AM1094" s="60"/>
      <c r="AN1094" s="60"/>
      <c r="AO1094" s="60"/>
      <c r="AP1094" s="60"/>
      <c r="AQ1094" s="51"/>
      <c r="AT1094" s="39" t="str">
        <f t="shared" si="439"/>
        <v/>
      </c>
      <c r="AU1094" s="49" t="str">
        <f t="shared" si="445"/>
        <v/>
      </c>
      <c r="AV1094" s="41">
        <f t="shared" ca="1" si="452"/>
        <v>256</v>
      </c>
      <c r="AW1094" s="40">
        <f t="shared" ca="1" si="446"/>
        <v>1</v>
      </c>
      <c r="AX1094" s="41">
        <f t="shared" ca="1" si="440"/>
        <v>0</v>
      </c>
      <c r="AY1094" s="41">
        <f t="shared" ca="1" si="441"/>
        <v>0</v>
      </c>
      <c r="AZ1094" s="42">
        <f t="shared" ca="1" si="442"/>
        <v>1</v>
      </c>
      <c r="BA1094" s="47" t="str">
        <f t="shared" si="443"/>
        <v/>
      </c>
      <c r="BB1094" s="47" t="e">
        <f t="shared" si="444"/>
        <v>#VALUE!</v>
      </c>
      <c r="BC1094" s="47">
        <f t="shared" si="453"/>
        <v>0</v>
      </c>
      <c r="BD1094" s="47">
        <f t="shared" si="454"/>
        <v>0</v>
      </c>
      <c r="BE1094" s="47" t="e">
        <f t="shared" si="455"/>
        <v>#VALUE!</v>
      </c>
      <c r="BF1094" s="47" t="e">
        <f t="shared" si="456"/>
        <v>#VALUE!</v>
      </c>
      <c r="BG1094" s="47" t="e">
        <f t="shared" si="457"/>
        <v>#VALUE!</v>
      </c>
      <c r="BH1094" s="47" t="e">
        <f>MATCH($BA1094,NoteCommaRef!$B$4:$B$10,0)</f>
        <v>#N/A</v>
      </c>
      <c r="BI1094" s="47">
        <f>MATCH($BK1094,NoteCommaRef!$H$4:$H$1000,0)</f>
        <v>11</v>
      </c>
      <c r="BJ1094" s="47">
        <f>MATCH($BL1094,NoteCommaRef!$H$4:$H$1000,0)</f>
        <v>11</v>
      </c>
      <c r="BK1094" s="47">
        <f t="shared" si="447"/>
        <v>1</v>
      </c>
      <c r="BL1094" s="47">
        <f t="shared" si="448"/>
        <v>1</v>
      </c>
      <c r="BM1094" s="48">
        <f ca="1">IF(ISNA($BH1094),1,OFFSET(NoteCommaRef!$E$3,$BH1094,0))</f>
        <v>1</v>
      </c>
      <c r="BN1094" s="48">
        <f t="shared" si="449"/>
        <v>1</v>
      </c>
      <c r="BO1094" s="48">
        <f t="shared" si="450"/>
        <v>1</v>
      </c>
      <c r="BP1094" s="48">
        <f t="shared" si="451"/>
        <v>1</v>
      </c>
      <c r="BQ1094" s="48">
        <f ca="1">IF(ISNA($BI1094),1,OFFSET(NoteCommaRef!$K$3,$BI1094,0))</f>
        <v>1</v>
      </c>
      <c r="BR1094" s="48">
        <f ca="1">IF(ISNA($BJ1094),1,OFFSET(NoteCommaRef!$K$3,$BJ1094,0))</f>
        <v>1</v>
      </c>
    </row>
    <row r="1095" spans="3:70" x14ac:dyDescent="0.2">
      <c r="C1095" s="1" t="str">
        <f t="shared" si="466"/>
        <v/>
      </c>
      <c r="D1095" s="1" t="str">
        <f t="shared" si="467"/>
        <v/>
      </c>
      <c r="E1095" s="1" t="str">
        <f t="shared" si="458"/>
        <v/>
      </c>
      <c r="F1095" s="32" t="str">
        <f t="shared" si="459"/>
        <v/>
      </c>
      <c r="G1095" s="1" t="str">
        <f t="shared" si="460"/>
        <v/>
      </c>
      <c r="H1095" s="1" t="str">
        <f t="shared" si="461"/>
        <v/>
      </c>
      <c r="I1095" s="1" t="str">
        <f t="shared" si="462"/>
        <v/>
      </c>
      <c r="J1095" s="1" t="str">
        <f t="shared" si="463"/>
        <v/>
      </c>
      <c r="K1095" s="1" t="str">
        <f t="shared" si="464"/>
        <v/>
      </c>
      <c r="L1095" s="1" t="str">
        <f ca="1">IF(COUNTBLANK($AO1095),IF(COUNTBLANK($D1095),"",OFFSET(ChannelSetup!$E$6,0,$D1095-1)),$AO1095)</f>
        <v/>
      </c>
      <c r="M1095" s="1" t="str">
        <f ca="1">IF(COUNTBLANK($AP1095),IF(COUNTBLANK($D1095),"",OFFSET(ChannelSetup!$E$7,0,$D1095-1)),$AP1095)</f>
        <v/>
      </c>
      <c r="N1095" s="1" t="str">
        <f ca="1">IF(COUNTBLANK($D1095),"",IF(COUNTBLANK($AI1095),OFFSET(ChannelSetup!$E$4,0,$D1095-1),$AI1095))</f>
        <v/>
      </c>
      <c r="O1095" s="1" t="str">
        <f t="shared" si="465"/>
        <v/>
      </c>
      <c r="Q1095" s="32">
        <f t="shared" si="469"/>
        <v>6</v>
      </c>
      <c r="R1095" s="32">
        <f t="shared" si="470"/>
        <v>4</v>
      </c>
      <c r="S1095" s="32">
        <f t="shared" si="471"/>
        <v>4</v>
      </c>
      <c r="T1095" s="32">
        <f t="shared" si="472"/>
        <v>2</v>
      </c>
      <c r="U1095" s="32">
        <f t="shared" si="473"/>
        <v>2</v>
      </c>
      <c r="V1095" s="32">
        <f t="shared" si="474"/>
        <v>2</v>
      </c>
      <c r="W1095" s="32">
        <f t="shared" si="475"/>
        <v>2</v>
      </c>
      <c r="X1095" s="32">
        <f t="shared" si="476"/>
        <v>2</v>
      </c>
      <c r="Y1095" s="32">
        <f t="shared" si="477"/>
        <v>2</v>
      </c>
      <c r="Z1095" s="32">
        <f t="shared" si="478"/>
        <v>2</v>
      </c>
      <c r="AA1095" s="32">
        <f t="shared" si="479"/>
        <v>2</v>
      </c>
      <c r="AB1095" s="32">
        <f t="shared" si="480"/>
        <v>2</v>
      </c>
      <c r="AD1095" s="64"/>
      <c r="AE1095" s="51"/>
      <c r="AF1095" s="51"/>
      <c r="AG1095" s="61"/>
      <c r="AH1095" s="62"/>
      <c r="AI1095" s="61"/>
      <c r="AJ1095" s="62"/>
      <c r="AK1095" s="61"/>
      <c r="AL1095" s="62"/>
      <c r="AM1095" s="60"/>
      <c r="AN1095" s="60"/>
      <c r="AO1095" s="60"/>
      <c r="AP1095" s="60"/>
      <c r="AQ1095" s="51"/>
      <c r="AT1095" s="39" t="str">
        <f t="shared" si="439"/>
        <v/>
      </c>
      <c r="AU1095" s="49" t="str">
        <f t="shared" si="445"/>
        <v/>
      </c>
      <c r="AV1095" s="41">
        <f t="shared" ca="1" si="452"/>
        <v>256</v>
      </c>
      <c r="AW1095" s="40">
        <f t="shared" ca="1" si="446"/>
        <v>1</v>
      </c>
      <c r="AX1095" s="41">
        <f t="shared" ca="1" si="440"/>
        <v>0</v>
      </c>
      <c r="AY1095" s="41">
        <f t="shared" ca="1" si="441"/>
        <v>0</v>
      </c>
      <c r="AZ1095" s="42">
        <f t="shared" ca="1" si="442"/>
        <v>1</v>
      </c>
      <c r="BA1095" s="47" t="str">
        <f t="shared" si="443"/>
        <v/>
      </c>
      <c r="BB1095" s="47" t="e">
        <f t="shared" si="444"/>
        <v>#VALUE!</v>
      </c>
      <c r="BC1095" s="47">
        <f t="shared" si="453"/>
        <v>0</v>
      </c>
      <c r="BD1095" s="47">
        <f t="shared" si="454"/>
        <v>0</v>
      </c>
      <c r="BE1095" s="47" t="e">
        <f t="shared" si="455"/>
        <v>#VALUE!</v>
      </c>
      <c r="BF1095" s="47" t="e">
        <f t="shared" si="456"/>
        <v>#VALUE!</v>
      </c>
      <c r="BG1095" s="47" t="e">
        <f t="shared" si="457"/>
        <v>#VALUE!</v>
      </c>
      <c r="BH1095" s="47" t="e">
        <f>MATCH($BA1095,NoteCommaRef!$B$4:$B$10,0)</f>
        <v>#N/A</v>
      </c>
      <c r="BI1095" s="47">
        <f>MATCH($BK1095,NoteCommaRef!$H$4:$H$1000,0)</f>
        <v>11</v>
      </c>
      <c r="BJ1095" s="47">
        <f>MATCH($BL1095,NoteCommaRef!$H$4:$H$1000,0)</f>
        <v>11</v>
      </c>
      <c r="BK1095" s="47">
        <f t="shared" si="447"/>
        <v>1</v>
      </c>
      <c r="BL1095" s="47">
        <f t="shared" si="448"/>
        <v>1</v>
      </c>
      <c r="BM1095" s="48">
        <f ca="1">IF(ISNA($BH1095),1,OFFSET(NoteCommaRef!$E$3,$BH1095,0))</f>
        <v>1</v>
      </c>
      <c r="BN1095" s="48">
        <f t="shared" si="449"/>
        <v>1</v>
      </c>
      <c r="BO1095" s="48">
        <f t="shared" si="450"/>
        <v>1</v>
      </c>
      <c r="BP1095" s="48">
        <f t="shared" si="451"/>
        <v>1</v>
      </c>
      <c r="BQ1095" s="48">
        <f ca="1">IF(ISNA($BI1095),1,OFFSET(NoteCommaRef!$K$3,$BI1095,0))</f>
        <v>1</v>
      </c>
      <c r="BR1095" s="48">
        <f ca="1">IF(ISNA($BJ1095),1,OFFSET(NoteCommaRef!$K$3,$BJ1095,0))</f>
        <v>1</v>
      </c>
    </row>
    <row r="1096" spans="3:70" x14ac:dyDescent="0.2">
      <c r="C1096" s="1" t="str">
        <f t="shared" si="466"/>
        <v/>
      </c>
      <c r="D1096" s="1" t="str">
        <f t="shared" si="467"/>
        <v/>
      </c>
      <c r="E1096" s="1" t="str">
        <f t="shared" si="458"/>
        <v/>
      </c>
      <c r="F1096" s="32" t="str">
        <f t="shared" si="459"/>
        <v/>
      </c>
      <c r="G1096" s="1" t="str">
        <f t="shared" si="460"/>
        <v/>
      </c>
      <c r="H1096" s="1" t="str">
        <f t="shared" si="461"/>
        <v/>
      </c>
      <c r="I1096" s="1" t="str">
        <f t="shared" si="462"/>
        <v/>
      </c>
      <c r="J1096" s="1" t="str">
        <f t="shared" si="463"/>
        <v/>
      </c>
      <c r="K1096" s="1" t="str">
        <f t="shared" si="464"/>
        <v/>
      </c>
      <c r="L1096" s="1" t="str">
        <f ca="1">IF(COUNTBLANK($AO1096),IF(COUNTBLANK($D1096),"",OFFSET(ChannelSetup!$E$6,0,$D1096-1)),$AO1096)</f>
        <v/>
      </c>
      <c r="M1096" s="1" t="str">
        <f ca="1">IF(COUNTBLANK($AP1096),IF(COUNTBLANK($D1096),"",OFFSET(ChannelSetup!$E$7,0,$D1096-1)),$AP1096)</f>
        <v/>
      </c>
      <c r="N1096" s="1" t="str">
        <f ca="1">IF(COUNTBLANK($D1096),"",IF(COUNTBLANK($AI1096),OFFSET(ChannelSetup!$E$4,0,$D1096-1),$AI1096))</f>
        <v/>
      </c>
      <c r="O1096" s="1" t="str">
        <f t="shared" si="465"/>
        <v/>
      </c>
      <c r="Q1096" s="32">
        <f t="shared" si="469"/>
        <v>6</v>
      </c>
      <c r="R1096" s="32">
        <f t="shared" si="470"/>
        <v>4</v>
      </c>
      <c r="S1096" s="32">
        <f t="shared" si="471"/>
        <v>4</v>
      </c>
      <c r="T1096" s="32">
        <f t="shared" si="472"/>
        <v>2</v>
      </c>
      <c r="U1096" s="32">
        <f t="shared" si="473"/>
        <v>2</v>
      </c>
      <c r="V1096" s="32">
        <f t="shared" si="474"/>
        <v>2</v>
      </c>
      <c r="W1096" s="32">
        <f t="shared" si="475"/>
        <v>2</v>
      </c>
      <c r="X1096" s="32">
        <f t="shared" si="476"/>
        <v>2</v>
      </c>
      <c r="Y1096" s="32">
        <f t="shared" si="477"/>
        <v>2</v>
      </c>
      <c r="Z1096" s="32">
        <f t="shared" si="478"/>
        <v>2</v>
      </c>
      <c r="AA1096" s="32">
        <f t="shared" si="479"/>
        <v>2</v>
      </c>
      <c r="AB1096" s="32">
        <f t="shared" si="480"/>
        <v>2</v>
      </c>
      <c r="AD1096" s="64"/>
      <c r="AE1096" s="51"/>
      <c r="AF1096" s="51"/>
      <c r="AG1096" s="61"/>
      <c r="AH1096" s="62"/>
      <c r="AI1096" s="61"/>
      <c r="AJ1096" s="62"/>
      <c r="AK1096" s="61"/>
      <c r="AL1096" s="62"/>
      <c r="AM1096" s="60"/>
      <c r="AN1096" s="60"/>
      <c r="AO1096" s="60"/>
      <c r="AP1096" s="60"/>
      <c r="AQ1096" s="51"/>
      <c r="AT1096" s="39" t="str">
        <f t="shared" si="439"/>
        <v/>
      </c>
      <c r="AU1096" s="49" t="str">
        <f t="shared" si="445"/>
        <v/>
      </c>
      <c r="AV1096" s="41">
        <f t="shared" ca="1" si="452"/>
        <v>256</v>
      </c>
      <c r="AW1096" s="40">
        <f t="shared" ca="1" si="446"/>
        <v>1</v>
      </c>
      <c r="AX1096" s="41">
        <f t="shared" ca="1" si="440"/>
        <v>0</v>
      </c>
      <c r="AY1096" s="41">
        <f t="shared" ca="1" si="441"/>
        <v>0</v>
      </c>
      <c r="AZ1096" s="42">
        <f t="shared" ca="1" si="442"/>
        <v>1</v>
      </c>
      <c r="BA1096" s="47" t="str">
        <f t="shared" si="443"/>
        <v/>
      </c>
      <c r="BB1096" s="47" t="e">
        <f t="shared" si="444"/>
        <v>#VALUE!</v>
      </c>
      <c r="BC1096" s="47">
        <f t="shared" si="453"/>
        <v>0</v>
      </c>
      <c r="BD1096" s="47">
        <f t="shared" si="454"/>
        <v>0</v>
      </c>
      <c r="BE1096" s="47" t="e">
        <f t="shared" si="455"/>
        <v>#VALUE!</v>
      </c>
      <c r="BF1096" s="47" t="e">
        <f t="shared" si="456"/>
        <v>#VALUE!</v>
      </c>
      <c r="BG1096" s="47" t="e">
        <f t="shared" si="457"/>
        <v>#VALUE!</v>
      </c>
      <c r="BH1096" s="47" t="e">
        <f>MATCH($BA1096,NoteCommaRef!$B$4:$B$10,0)</f>
        <v>#N/A</v>
      </c>
      <c r="BI1096" s="47">
        <f>MATCH($BK1096,NoteCommaRef!$H$4:$H$1000,0)</f>
        <v>11</v>
      </c>
      <c r="BJ1096" s="47">
        <f>MATCH($BL1096,NoteCommaRef!$H$4:$H$1000,0)</f>
        <v>11</v>
      </c>
      <c r="BK1096" s="47">
        <f t="shared" si="447"/>
        <v>1</v>
      </c>
      <c r="BL1096" s="47">
        <f t="shared" si="448"/>
        <v>1</v>
      </c>
      <c r="BM1096" s="48">
        <f ca="1">IF(ISNA($BH1096),1,OFFSET(NoteCommaRef!$E$3,$BH1096,0))</f>
        <v>1</v>
      </c>
      <c r="BN1096" s="48">
        <f t="shared" si="449"/>
        <v>1</v>
      </c>
      <c r="BO1096" s="48">
        <f t="shared" si="450"/>
        <v>1</v>
      </c>
      <c r="BP1096" s="48">
        <f t="shared" si="451"/>
        <v>1</v>
      </c>
      <c r="BQ1096" s="48">
        <f ca="1">IF(ISNA($BI1096),1,OFFSET(NoteCommaRef!$K$3,$BI1096,0))</f>
        <v>1</v>
      </c>
      <c r="BR1096" s="48">
        <f ca="1">IF(ISNA($BJ1096),1,OFFSET(NoteCommaRef!$K$3,$BJ1096,0))</f>
        <v>1</v>
      </c>
    </row>
    <row r="1097" spans="3:70" x14ac:dyDescent="0.2">
      <c r="C1097" s="1" t="str">
        <f t="shared" si="466"/>
        <v/>
      </c>
      <c r="D1097" s="1" t="str">
        <f t="shared" si="467"/>
        <v/>
      </c>
      <c r="E1097" s="1" t="str">
        <f t="shared" si="458"/>
        <v/>
      </c>
      <c r="F1097" s="32" t="str">
        <f t="shared" si="459"/>
        <v/>
      </c>
      <c r="G1097" s="1" t="str">
        <f t="shared" si="460"/>
        <v/>
      </c>
      <c r="H1097" s="1" t="str">
        <f t="shared" si="461"/>
        <v/>
      </c>
      <c r="I1097" s="1" t="str">
        <f t="shared" si="462"/>
        <v/>
      </c>
      <c r="J1097" s="1" t="str">
        <f t="shared" si="463"/>
        <v/>
      </c>
      <c r="K1097" s="1" t="str">
        <f t="shared" si="464"/>
        <v/>
      </c>
      <c r="L1097" s="1" t="str">
        <f ca="1">IF(COUNTBLANK($AO1097),IF(COUNTBLANK($D1097),"",OFFSET(ChannelSetup!$E$6,0,$D1097-1)),$AO1097)</f>
        <v/>
      </c>
      <c r="M1097" s="1" t="str">
        <f ca="1">IF(COUNTBLANK($AP1097),IF(COUNTBLANK($D1097),"",OFFSET(ChannelSetup!$E$7,0,$D1097-1)),$AP1097)</f>
        <v/>
      </c>
      <c r="N1097" s="1" t="str">
        <f ca="1">IF(COUNTBLANK($D1097),"",IF(COUNTBLANK($AI1097),OFFSET(ChannelSetup!$E$4,0,$D1097-1),$AI1097))</f>
        <v/>
      </c>
      <c r="O1097" s="1" t="str">
        <f t="shared" si="465"/>
        <v/>
      </c>
      <c r="Q1097" s="32">
        <f t="shared" si="469"/>
        <v>6</v>
      </c>
      <c r="R1097" s="32">
        <f t="shared" si="470"/>
        <v>4</v>
      </c>
      <c r="S1097" s="32">
        <f t="shared" si="471"/>
        <v>4</v>
      </c>
      <c r="T1097" s="32">
        <f t="shared" si="472"/>
        <v>2</v>
      </c>
      <c r="U1097" s="32">
        <f t="shared" si="473"/>
        <v>2</v>
      </c>
      <c r="V1097" s="32">
        <f t="shared" si="474"/>
        <v>2</v>
      </c>
      <c r="W1097" s="32">
        <f t="shared" si="475"/>
        <v>2</v>
      </c>
      <c r="X1097" s="32">
        <f t="shared" si="476"/>
        <v>2</v>
      </c>
      <c r="Y1097" s="32">
        <f t="shared" si="477"/>
        <v>2</v>
      </c>
      <c r="Z1097" s="32">
        <f t="shared" si="478"/>
        <v>2</v>
      </c>
      <c r="AA1097" s="32">
        <f t="shared" si="479"/>
        <v>2</v>
      </c>
      <c r="AB1097" s="32">
        <f t="shared" si="480"/>
        <v>2</v>
      </c>
      <c r="AD1097" s="64"/>
      <c r="AE1097" s="51"/>
      <c r="AF1097" s="51"/>
      <c r="AG1097" s="61"/>
      <c r="AH1097" s="62"/>
      <c r="AI1097" s="61"/>
      <c r="AJ1097" s="62"/>
      <c r="AK1097" s="61"/>
      <c r="AL1097" s="62"/>
      <c r="AM1097" s="60"/>
      <c r="AN1097" s="60"/>
      <c r="AO1097" s="60"/>
      <c r="AP1097" s="60"/>
      <c r="AQ1097" s="51"/>
      <c r="AT1097" s="39" t="str">
        <f t="shared" si="439"/>
        <v/>
      </c>
      <c r="AU1097" s="49" t="str">
        <f t="shared" si="445"/>
        <v/>
      </c>
      <c r="AV1097" s="41">
        <f t="shared" ca="1" si="452"/>
        <v>256</v>
      </c>
      <c r="AW1097" s="40">
        <f t="shared" ca="1" si="446"/>
        <v>1</v>
      </c>
      <c r="AX1097" s="41">
        <f t="shared" ca="1" si="440"/>
        <v>0</v>
      </c>
      <c r="AY1097" s="41">
        <f t="shared" ca="1" si="441"/>
        <v>0</v>
      </c>
      <c r="AZ1097" s="42">
        <f t="shared" ca="1" si="442"/>
        <v>1</v>
      </c>
      <c r="BA1097" s="47" t="str">
        <f t="shared" si="443"/>
        <v/>
      </c>
      <c r="BB1097" s="47" t="e">
        <f t="shared" si="444"/>
        <v>#VALUE!</v>
      </c>
      <c r="BC1097" s="47">
        <f t="shared" si="453"/>
        <v>0</v>
      </c>
      <c r="BD1097" s="47">
        <f t="shared" si="454"/>
        <v>0</v>
      </c>
      <c r="BE1097" s="47" t="e">
        <f t="shared" si="455"/>
        <v>#VALUE!</v>
      </c>
      <c r="BF1097" s="47" t="e">
        <f t="shared" si="456"/>
        <v>#VALUE!</v>
      </c>
      <c r="BG1097" s="47" t="e">
        <f t="shared" si="457"/>
        <v>#VALUE!</v>
      </c>
      <c r="BH1097" s="47" t="e">
        <f>MATCH($BA1097,NoteCommaRef!$B$4:$B$10,0)</f>
        <v>#N/A</v>
      </c>
      <c r="BI1097" s="47">
        <f>MATCH($BK1097,NoteCommaRef!$H$4:$H$1000,0)</f>
        <v>11</v>
      </c>
      <c r="BJ1097" s="47">
        <f>MATCH($BL1097,NoteCommaRef!$H$4:$H$1000,0)</f>
        <v>11</v>
      </c>
      <c r="BK1097" s="47">
        <f t="shared" si="447"/>
        <v>1</v>
      </c>
      <c r="BL1097" s="47">
        <f t="shared" si="448"/>
        <v>1</v>
      </c>
      <c r="BM1097" s="48">
        <f ca="1">IF(ISNA($BH1097),1,OFFSET(NoteCommaRef!$E$3,$BH1097,0))</f>
        <v>1</v>
      </c>
      <c r="BN1097" s="48">
        <f t="shared" si="449"/>
        <v>1</v>
      </c>
      <c r="BO1097" s="48">
        <f t="shared" si="450"/>
        <v>1</v>
      </c>
      <c r="BP1097" s="48">
        <f t="shared" si="451"/>
        <v>1</v>
      </c>
      <c r="BQ1097" s="48">
        <f ca="1">IF(ISNA($BI1097),1,OFFSET(NoteCommaRef!$K$3,$BI1097,0))</f>
        <v>1</v>
      </c>
      <c r="BR1097" s="48">
        <f ca="1">IF(ISNA($BJ1097),1,OFFSET(NoteCommaRef!$K$3,$BJ1097,0))</f>
        <v>1</v>
      </c>
    </row>
    <row r="1098" spans="3:70" x14ac:dyDescent="0.2">
      <c r="C1098" s="1" t="str">
        <f t="shared" si="466"/>
        <v/>
      </c>
      <c r="D1098" s="1" t="str">
        <f t="shared" si="467"/>
        <v/>
      </c>
      <c r="E1098" s="1" t="str">
        <f t="shared" si="458"/>
        <v/>
      </c>
      <c r="F1098" s="32" t="str">
        <f t="shared" si="459"/>
        <v/>
      </c>
      <c r="G1098" s="1" t="str">
        <f t="shared" si="460"/>
        <v/>
      </c>
      <c r="H1098" s="1" t="str">
        <f t="shared" si="461"/>
        <v/>
      </c>
      <c r="I1098" s="1" t="str">
        <f t="shared" si="462"/>
        <v/>
      </c>
      <c r="J1098" s="1" t="str">
        <f t="shared" si="463"/>
        <v/>
      </c>
      <c r="K1098" s="1" t="str">
        <f t="shared" si="464"/>
        <v/>
      </c>
      <c r="L1098" s="1" t="str">
        <f ca="1">IF(COUNTBLANK($AO1098),IF(COUNTBLANK($D1098),"",OFFSET(ChannelSetup!$E$6,0,$D1098-1)),$AO1098)</f>
        <v/>
      </c>
      <c r="M1098" s="1" t="str">
        <f ca="1">IF(COUNTBLANK($AP1098),IF(COUNTBLANK($D1098),"",OFFSET(ChannelSetup!$E$7,0,$D1098-1)),$AP1098)</f>
        <v/>
      </c>
      <c r="N1098" s="1" t="str">
        <f ca="1">IF(COUNTBLANK($D1098),"",IF(COUNTBLANK($AI1098),OFFSET(ChannelSetup!$E$4,0,$D1098-1),$AI1098))</f>
        <v/>
      </c>
      <c r="O1098" s="1" t="str">
        <f t="shared" si="465"/>
        <v/>
      </c>
      <c r="Q1098" s="32">
        <f t="shared" si="469"/>
        <v>6</v>
      </c>
      <c r="R1098" s="32">
        <f t="shared" si="470"/>
        <v>4</v>
      </c>
      <c r="S1098" s="32">
        <f t="shared" si="471"/>
        <v>4</v>
      </c>
      <c r="T1098" s="32">
        <f t="shared" si="472"/>
        <v>2</v>
      </c>
      <c r="U1098" s="32">
        <f t="shared" si="473"/>
        <v>2</v>
      </c>
      <c r="V1098" s="32">
        <f t="shared" si="474"/>
        <v>2</v>
      </c>
      <c r="W1098" s="32">
        <f t="shared" si="475"/>
        <v>2</v>
      </c>
      <c r="X1098" s="32">
        <f t="shared" si="476"/>
        <v>2</v>
      </c>
      <c r="Y1098" s="32">
        <f t="shared" si="477"/>
        <v>2</v>
      </c>
      <c r="Z1098" s="32">
        <f t="shared" si="478"/>
        <v>2</v>
      </c>
      <c r="AA1098" s="32">
        <f t="shared" si="479"/>
        <v>2</v>
      </c>
      <c r="AB1098" s="32">
        <f t="shared" si="480"/>
        <v>2</v>
      </c>
      <c r="AD1098" s="64"/>
      <c r="AE1098" s="51"/>
      <c r="AF1098" s="51"/>
      <c r="AG1098" s="61"/>
      <c r="AH1098" s="62"/>
      <c r="AI1098" s="61"/>
      <c r="AJ1098" s="62"/>
      <c r="AK1098" s="61"/>
      <c r="AL1098" s="62"/>
      <c r="AM1098" s="60"/>
      <c r="AN1098" s="60"/>
      <c r="AO1098" s="60"/>
      <c r="AP1098" s="60"/>
      <c r="AQ1098" s="51"/>
      <c r="AT1098" s="39" t="str">
        <f t="shared" si="439"/>
        <v/>
      </c>
      <c r="AU1098" s="49" t="str">
        <f t="shared" si="445"/>
        <v/>
      </c>
      <c r="AV1098" s="41">
        <f t="shared" ca="1" si="452"/>
        <v>256</v>
      </c>
      <c r="AW1098" s="40">
        <f t="shared" ca="1" si="446"/>
        <v>1</v>
      </c>
      <c r="AX1098" s="41">
        <f t="shared" ca="1" si="440"/>
        <v>0</v>
      </c>
      <c r="AY1098" s="41">
        <f t="shared" ca="1" si="441"/>
        <v>0</v>
      </c>
      <c r="AZ1098" s="42">
        <f t="shared" ca="1" si="442"/>
        <v>1</v>
      </c>
      <c r="BA1098" s="47" t="str">
        <f t="shared" si="443"/>
        <v/>
      </c>
      <c r="BB1098" s="47" t="e">
        <f t="shared" si="444"/>
        <v>#VALUE!</v>
      </c>
      <c r="BC1098" s="47">
        <f t="shared" si="453"/>
        <v>0</v>
      </c>
      <c r="BD1098" s="47">
        <f t="shared" si="454"/>
        <v>0</v>
      </c>
      <c r="BE1098" s="47" t="e">
        <f t="shared" si="455"/>
        <v>#VALUE!</v>
      </c>
      <c r="BF1098" s="47" t="e">
        <f t="shared" si="456"/>
        <v>#VALUE!</v>
      </c>
      <c r="BG1098" s="47" t="e">
        <f t="shared" si="457"/>
        <v>#VALUE!</v>
      </c>
      <c r="BH1098" s="47" t="e">
        <f>MATCH($BA1098,NoteCommaRef!$B$4:$B$10,0)</f>
        <v>#N/A</v>
      </c>
      <c r="BI1098" s="47">
        <f>MATCH($BK1098,NoteCommaRef!$H$4:$H$1000,0)</f>
        <v>11</v>
      </c>
      <c r="BJ1098" s="47">
        <f>MATCH($BL1098,NoteCommaRef!$H$4:$H$1000,0)</f>
        <v>11</v>
      </c>
      <c r="BK1098" s="47">
        <f t="shared" si="447"/>
        <v>1</v>
      </c>
      <c r="BL1098" s="47">
        <f t="shared" si="448"/>
        <v>1</v>
      </c>
      <c r="BM1098" s="48">
        <f ca="1">IF(ISNA($BH1098),1,OFFSET(NoteCommaRef!$E$3,$BH1098,0))</f>
        <v>1</v>
      </c>
      <c r="BN1098" s="48">
        <f t="shared" si="449"/>
        <v>1</v>
      </c>
      <c r="BO1098" s="48">
        <f t="shared" si="450"/>
        <v>1</v>
      </c>
      <c r="BP1098" s="48">
        <f t="shared" si="451"/>
        <v>1</v>
      </c>
      <c r="BQ1098" s="48">
        <f ca="1">IF(ISNA($BI1098),1,OFFSET(NoteCommaRef!$K$3,$BI1098,0))</f>
        <v>1</v>
      </c>
      <c r="BR1098" s="48">
        <f ca="1">IF(ISNA($BJ1098),1,OFFSET(NoteCommaRef!$K$3,$BJ1098,0))</f>
        <v>1</v>
      </c>
    </row>
    <row r="1099" spans="3:70" x14ac:dyDescent="0.2">
      <c r="C1099" s="1" t="str">
        <f t="shared" si="466"/>
        <v/>
      </c>
      <c r="D1099" s="1" t="str">
        <f t="shared" si="467"/>
        <v/>
      </c>
      <c r="E1099" s="1" t="str">
        <f t="shared" si="458"/>
        <v/>
      </c>
      <c r="F1099" s="32" t="str">
        <f t="shared" si="459"/>
        <v/>
      </c>
      <c r="G1099" s="1" t="str">
        <f t="shared" si="460"/>
        <v/>
      </c>
      <c r="H1099" s="1" t="str">
        <f t="shared" si="461"/>
        <v/>
      </c>
      <c r="I1099" s="1" t="str">
        <f t="shared" si="462"/>
        <v/>
      </c>
      <c r="J1099" s="1" t="str">
        <f t="shared" si="463"/>
        <v/>
      </c>
      <c r="K1099" s="1" t="str">
        <f t="shared" si="464"/>
        <v/>
      </c>
      <c r="L1099" s="1" t="str">
        <f ca="1">IF(COUNTBLANK($AO1099),IF(COUNTBLANK($D1099),"",OFFSET(ChannelSetup!$E$6,0,$D1099-1)),$AO1099)</f>
        <v/>
      </c>
      <c r="M1099" s="1" t="str">
        <f ca="1">IF(COUNTBLANK($AP1099),IF(COUNTBLANK($D1099),"",OFFSET(ChannelSetup!$E$7,0,$D1099-1)),$AP1099)</f>
        <v/>
      </c>
      <c r="N1099" s="1" t="str">
        <f ca="1">IF(COUNTBLANK($D1099),"",IF(COUNTBLANK($AI1099),OFFSET(ChannelSetup!$E$4,0,$D1099-1),$AI1099))</f>
        <v/>
      </c>
      <c r="O1099" s="1" t="str">
        <f t="shared" si="465"/>
        <v/>
      </c>
      <c r="Q1099" s="32">
        <f t="shared" si="469"/>
        <v>6</v>
      </c>
      <c r="R1099" s="32">
        <f t="shared" si="470"/>
        <v>4</v>
      </c>
      <c r="S1099" s="32">
        <f t="shared" si="471"/>
        <v>4</v>
      </c>
      <c r="T1099" s="32">
        <f t="shared" si="472"/>
        <v>2</v>
      </c>
      <c r="U1099" s="32">
        <f t="shared" si="473"/>
        <v>2</v>
      </c>
      <c r="V1099" s="32">
        <f t="shared" si="474"/>
        <v>2</v>
      </c>
      <c r="W1099" s="32">
        <f t="shared" si="475"/>
        <v>2</v>
      </c>
      <c r="X1099" s="32">
        <f t="shared" si="476"/>
        <v>2</v>
      </c>
      <c r="Y1099" s="32">
        <f t="shared" si="477"/>
        <v>2</v>
      </c>
      <c r="Z1099" s="32">
        <f t="shared" si="478"/>
        <v>2</v>
      </c>
      <c r="AA1099" s="32">
        <f t="shared" si="479"/>
        <v>2</v>
      </c>
      <c r="AB1099" s="32">
        <f t="shared" si="480"/>
        <v>2</v>
      </c>
      <c r="AD1099" s="64"/>
      <c r="AE1099" s="51"/>
      <c r="AF1099" s="51"/>
      <c r="AG1099" s="61"/>
      <c r="AH1099" s="62"/>
      <c r="AI1099" s="61"/>
      <c r="AJ1099" s="62"/>
      <c r="AK1099" s="61"/>
      <c r="AL1099" s="62"/>
      <c r="AM1099" s="60"/>
      <c r="AN1099" s="60"/>
      <c r="AO1099" s="60"/>
      <c r="AP1099" s="60"/>
      <c r="AQ1099" s="51"/>
      <c r="AT1099" s="39" t="str">
        <f t="shared" si="439"/>
        <v/>
      </c>
      <c r="AU1099" s="49" t="str">
        <f t="shared" si="445"/>
        <v/>
      </c>
      <c r="AV1099" s="41">
        <f t="shared" ca="1" si="452"/>
        <v>256</v>
      </c>
      <c r="AW1099" s="40">
        <f t="shared" ca="1" si="446"/>
        <v>1</v>
      </c>
      <c r="AX1099" s="41">
        <f t="shared" ca="1" si="440"/>
        <v>0</v>
      </c>
      <c r="AY1099" s="41">
        <f t="shared" ca="1" si="441"/>
        <v>0</v>
      </c>
      <c r="AZ1099" s="42">
        <f t="shared" ca="1" si="442"/>
        <v>1</v>
      </c>
      <c r="BA1099" s="47" t="str">
        <f t="shared" si="443"/>
        <v/>
      </c>
      <c r="BB1099" s="47" t="e">
        <f t="shared" si="444"/>
        <v>#VALUE!</v>
      </c>
      <c r="BC1099" s="47">
        <f t="shared" si="453"/>
        <v>0</v>
      </c>
      <c r="BD1099" s="47">
        <f t="shared" si="454"/>
        <v>0</v>
      </c>
      <c r="BE1099" s="47" t="e">
        <f t="shared" si="455"/>
        <v>#VALUE!</v>
      </c>
      <c r="BF1099" s="47" t="e">
        <f t="shared" si="456"/>
        <v>#VALUE!</v>
      </c>
      <c r="BG1099" s="47" t="e">
        <f t="shared" si="457"/>
        <v>#VALUE!</v>
      </c>
      <c r="BH1099" s="47" t="e">
        <f>MATCH($BA1099,NoteCommaRef!$B$4:$B$10,0)</f>
        <v>#N/A</v>
      </c>
      <c r="BI1099" s="47">
        <f>MATCH($BK1099,NoteCommaRef!$H$4:$H$1000,0)</f>
        <v>11</v>
      </c>
      <c r="BJ1099" s="47">
        <f>MATCH($BL1099,NoteCommaRef!$H$4:$H$1000,0)</f>
        <v>11</v>
      </c>
      <c r="BK1099" s="47">
        <f t="shared" si="447"/>
        <v>1</v>
      </c>
      <c r="BL1099" s="47">
        <f t="shared" si="448"/>
        <v>1</v>
      </c>
      <c r="BM1099" s="48">
        <f ca="1">IF(ISNA($BH1099),1,OFFSET(NoteCommaRef!$E$3,$BH1099,0))</f>
        <v>1</v>
      </c>
      <c r="BN1099" s="48">
        <f t="shared" si="449"/>
        <v>1</v>
      </c>
      <c r="BO1099" s="48">
        <f t="shared" si="450"/>
        <v>1</v>
      </c>
      <c r="BP1099" s="48">
        <f t="shared" si="451"/>
        <v>1</v>
      </c>
      <c r="BQ1099" s="48">
        <f ca="1">IF(ISNA($BI1099),1,OFFSET(NoteCommaRef!$K$3,$BI1099,0))</f>
        <v>1</v>
      </c>
      <c r="BR1099" s="48">
        <f ca="1">IF(ISNA($BJ1099),1,OFFSET(NoteCommaRef!$K$3,$BJ1099,0))</f>
        <v>1</v>
      </c>
    </row>
    <row r="1100" spans="3:70" x14ac:dyDescent="0.2">
      <c r="C1100" s="1" t="str">
        <f t="shared" si="466"/>
        <v/>
      </c>
      <c r="D1100" s="1" t="str">
        <f t="shared" si="467"/>
        <v/>
      </c>
      <c r="E1100" s="1" t="str">
        <f t="shared" si="458"/>
        <v/>
      </c>
      <c r="F1100" s="32" t="str">
        <f t="shared" si="459"/>
        <v/>
      </c>
      <c r="G1100" s="1" t="str">
        <f t="shared" si="460"/>
        <v/>
      </c>
      <c r="H1100" s="1" t="str">
        <f t="shared" si="461"/>
        <v/>
      </c>
      <c r="I1100" s="1" t="str">
        <f t="shared" si="462"/>
        <v/>
      </c>
      <c r="J1100" s="1" t="str">
        <f t="shared" si="463"/>
        <v/>
      </c>
      <c r="K1100" s="1" t="str">
        <f t="shared" si="464"/>
        <v/>
      </c>
      <c r="L1100" s="1" t="str">
        <f ca="1">IF(COUNTBLANK($AO1100),IF(COUNTBLANK($D1100),"",OFFSET(ChannelSetup!$E$6,0,$D1100-1)),$AO1100)</f>
        <v/>
      </c>
      <c r="M1100" s="1" t="str">
        <f ca="1">IF(COUNTBLANK($AP1100),IF(COUNTBLANK($D1100),"",OFFSET(ChannelSetup!$E$7,0,$D1100-1)),$AP1100)</f>
        <v/>
      </c>
      <c r="N1100" s="1" t="str">
        <f ca="1">IF(COUNTBLANK($D1100),"",IF(COUNTBLANK($AI1100),OFFSET(ChannelSetup!$E$4,0,$D1100-1),$AI1100))</f>
        <v/>
      </c>
      <c r="O1100" s="1" t="str">
        <f t="shared" si="465"/>
        <v/>
      </c>
      <c r="Q1100" s="32">
        <f t="shared" si="469"/>
        <v>6</v>
      </c>
      <c r="R1100" s="32">
        <f t="shared" si="470"/>
        <v>4</v>
      </c>
      <c r="S1100" s="32">
        <f t="shared" si="471"/>
        <v>4</v>
      </c>
      <c r="T1100" s="32">
        <f t="shared" si="472"/>
        <v>2</v>
      </c>
      <c r="U1100" s="32">
        <f t="shared" si="473"/>
        <v>2</v>
      </c>
      <c r="V1100" s="32">
        <f t="shared" si="474"/>
        <v>2</v>
      </c>
      <c r="W1100" s="32">
        <f t="shared" si="475"/>
        <v>2</v>
      </c>
      <c r="X1100" s="32">
        <f t="shared" si="476"/>
        <v>2</v>
      </c>
      <c r="Y1100" s="32">
        <f t="shared" si="477"/>
        <v>2</v>
      </c>
      <c r="Z1100" s="32">
        <f t="shared" si="478"/>
        <v>2</v>
      </c>
      <c r="AA1100" s="32">
        <f t="shared" si="479"/>
        <v>2</v>
      </c>
      <c r="AB1100" s="32">
        <f t="shared" si="480"/>
        <v>2</v>
      </c>
      <c r="AD1100" s="64"/>
      <c r="AE1100" s="51"/>
      <c r="AF1100" s="51"/>
      <c r="AG1100" s="61"/>
      <c r="AH1100" s="62"/>
      <c r="AI1100" s="61"/>
      <c r="AJ1100" s="62"/>
      <c r="AK1100" s="61"/>
      <c r="AL1100" s="62"/>
      <c r="AM1100" s="60"/>
      <c r="AN1100" s="60"/>
      <c r="AO1100" s="60"/>
      <c r="AP1100" s="60"/>
      <c r="AQ1100" s="51"/>
      <c r="AT1100" s="39" t="str">
        <f t="shared" si="439"/>
        <v/>
      </c>
      <c r="AU1100" s="49" t="str">
        <f t="shared" si="445"/>
        <v/>
      </c>
      <c r="AV1100" s="41">
        <f t="shared" ca="1" si="452"/>
        <v>256</v>
      </c>
      <c r="AW1100" s="40">
        <f t="shared" ca="1" si="446"/>
        <v>1</v>
      </c>
      <c r="AX1100" s="41">
        <f t="shared" ca="1" si="440"/>
        <v>0</v>
      </c>
      <c r="AY1100" s="41">
        <f t="shared" ca="1" si="441"/>
        <v>0</v>
      </c>
      <c r="AZ1100" s="42">
        <f t="shared" ca="1" si="442"/>
        <v>1</v>
      </c>
      <c r="BA1100" s="47" t="str">
        <f t="shared" si="443"/>
        <v/>
      </c>
      <c r="BB1100" s="47" t="e">
        <f t="shared" si="444"/>
        <v>#VALUE!</v>
      </c>
      <c r="BC1100" s="47">
        <f t="shared" si="453"/>
        <v>0</v>
      </c>
      <c r="BD1100" s="47">
        <f t="shared" si="454"/>
        <v>0</v>
      </c>
      <c r="BE1100" s="47" t="e">
        <f t="shared" si="455"/>
        <v>#VALUE!</v>
      </c>
      <c r="BF1100" s="47" t="e">
        <f t="shared" si="456"/>
        <v>#VALUE!</v>
      </c>
      <c r="BG1100" s="47" t="e">
        <f t="shared" si="457"/>
        <v>#VALUE!</v>
      </c>
      <c r="BH1100" s="47" t="e">
        <f>MATCH($BA1100,NoteCommaRef!$B$4:$B$10,0)</f>
        <v>#N/A</v>
      </c>
      <c r="BI1100" s="47">
        <f>MATCH($BK1100,NoteCommaRef!$H$4:$H$1000,0)</f>
        <v>11</v>
      </c>
      <c r="BJ1100" s="47">
        <f>MATCH($BL1100,NoteCommaRef!$H$4:$H$1000,0)</f>
        <v>11</v>
      </c>
      <c r="BK1100" s="47">
        <f t="shared" si="447"/>
        <v>1</v>
      </c>
      <c r="BL1100" s="47">
        <f t="shared" si="448"/>
        <v>1</v>
      </c>
      <c r="BM1100" s="48">
        <f ca="1">IF(ISNA($BH1100),1,OFFSET(NoteCommaRef!$E$3,$BH1100,0))</f>
        <v>1</v>
      </c>
      <c r="BN1100" s="48">
        <f t="shared" si="449"/>
        <v>1</v>
      </c>
      <c r="BO1100" s="48">
        <f t="shared" si="450"/>
        <v>1</v>
      </c>
      <c r="BP1100" s="48">
        <f t="shared" si="451"/>
        <v>1</v>
      </c>
      <c r="BQ1100" s="48">
        <f ca="1">IF(ISNA($BI1100),1,OFFSET(NoteCommaRef!$K$3,$BI1100,0))</f>
        <v>1</v>
      </c>
      <c r="BR1100" s="48">
        <f ca="1">IF(ISNA($BJ1100),1,OFFSET(NoteCommaRef!$K$3,$BJ1100,0))</f>
        <v>1</v>
      </c>
    </row>
    <row r="1101" spans="3:70" x14ac:dyDescent="0.2">
      <c r="C1101" s="1" t="str">
        <f t="shared" si="466"/>
        <v/>
      </c>
      <c r="D1101" s="1" t="str">
        <f t="shared" si="467"/>
        <v/>
      </c>
      <c r="E1101" s="1" t="str">
        <f t="shared" si="458"/>
        <v/>
      </c>
      <c r="F1101" s="32" t="str">
        <f t="shared" si="459"/>
        <v/>
      </c>
      <c r="G1101" s="1" t="str">
        <f t="shared" si="460"/>
        <v/>
      </c>
      <c r="H1101" s="1" t="str">
        <f t="shared" si="461"/>
        <v/>
      </c>
      <c r="I1101" s="1" t="str">
        <f t="shared" si="462"/>
        <v/>
      </c>
      <c r="J1101" s="1" t="str">
        <f t="shared" si="463"/>
        <v/>
      </c>
      <c r="K1101" s="1" t="str">
        <f t="shared" si="464"/>
        <v/>
      </c>
      <c r="L1101" s="1" t="str">
        <f ca="1">IF(COUNTBLANK($AO1101),IF(COUNTBLANK($D1101),"",OFFSET(ChannelSetup!$E$6,0,$D1101-1)),$AO1101)</f>
        <v/>
      </c>
      <c r="M1101" s="1" t="str">
        <f ca="1">IF(COUNTBLANK($AP1101),IF(COUNTBLANK($D1101),"",OFFSET(ChannelSetup!$E$7,0,$D1101-1)),$AP1101)</f>
        <v/>
      </c>
      <c r="N1101" s="1" t="str">
        <f ca="1">IF(COUNTBLANK($D1101),"",IF(COUNTBLANK($AI1101),OFFSET(ChannelSetup!$E$4,0,$D1101-1),$AI1101))</f>
        <v/>
      </c>
      <c r="O1101" s="1" t="str">
        <f t="shared" si="465"/>
        <v/>
      </c>
      <c r="Q1101" s="32">
        <f t="shared" si="469"/>
        <v>6</v>
      </c>
      <c r="R1101" s="32">
        <f t="shared" si="470"/>
        <v>4</v>
      </c>
      <c r="S1101" s="32">
        <f t="shared" si="471"/>
        <v>4</v>
      </c>
      <c r="T1101" s="32">
        <f t="shared" si="472"/>
        <v>2</v>
      </c>
      <c r="U1101" s="32">
        <f t="shared" si="473"/>
        <v>2</v>
      </c>
      <c r="V1101" s="32">
        <f t="shared" si="474"/>
        <v>2</v>
      </c>
      <c r="W1101" s="32">
        <f t="shared" si="475"/>
        <v>2</v>
      </c>
      <c r="X1101" s="32">
        <f t="shared" si="476"/>
        <v>2</v>
      </c>
      <c r="Y1101" s="32">
        <f t="shared" si="477"/>
        <v>2</v>
      </c>
      <c r="Z1101" s="32">
        <f t="shared" si="478"/>
        <v>2</v>
      </c>
      <c r="AA1101" s="32">
        <f t="shared" si="479"/>
        <v>2</v>
      </c>
      <c r="AB1101" s="32">
        <f t="shared" si="480"/>
        <v>2</v>
      </c>
      <c r="AD1101" s="64"/>
      <c r="AE1101" s="51"/>
      <c r="AF1101" s="51"/>
      <c r="AG1101" s="61"/>
      <c r="AH1101" s="62"/>
      <c r="AI1101" s="61"/>
      <c r="AJ1101" s="62"/>
      <c r="AK1101" s="61"/>
      <c r="AL1101" s="62"/>
      <c r="AM1101" s="60"/>
      <c r="AN1101" s="60"/>
      <c r="AO1101" s="60"/>
      <c r="AP1101" s="60"/>
      <c r="AQ1101" s="51"/>
      <c r="AT1101" s="39" t="str">
        <f t="shared" si="439"/>
        <v/>
      </c>
      <c r="AU1101" s="49" t="str">
        <f t="shared" si="445"/>
        <v/>
      </c>
      <c r="AV1101" s="41">
        <f t="shared" ca="1" si="452"/>
        <v>256</v>
      </c>
      <c r="AW1101" s="40">
        <f t="shared" ca="1" si="446"/>
        <v>1</v>
      </c>
      <c r="AX1101" s="41">
        <f t="shared" ca="1" si="440"/>
        <v>0</v>
      </c>
      <c r="AY1101" s="41">
        <f t="shared" ca="1" si="441"/>
        <v>0</v>
      </c>
      <c r="AZ1101" s="42">
        <f t="shared" ca="1" si="442"/>
        <v>1</v>
      </c>
      <c r="BA1101" s="47" t="str">
        <f t="shared" si="443"/>
        <v/>
      </c>
      <c r="BB1101" s="47" t="e">
        <f t="shared" si="444"/>
        <v>#VALUE!</v>
      </c>
      <c r="BC1101" s="47">
        <f t="shared" si="453"/>
        <v>0</v>
      </c>
      <c r="BD1101" s="47">
        <f t="shared" si="454"/>
        <v>0</v>
      </c>
      <c r="BE1101" s="47" t="e">
        <f t="shared" si="455"/>
        <v>#VALUE!</v>
      </c>
      <c r="BF1101" s="47" t="e">
        <f t="shared" si="456"/>
        <v>#VALUE!</v>
      </c>
      <c r="BG1101" s="47" t="e">
        <f t="shared" si="457"/>
        <v>#VALUE!</v>
      </c>
      <c r="BH1101" s="47" t="e">
        <f>MATCH($BA1101,NoteCommaRef!$B$4:$B$10,0)</f>
        <v>#N/A</v>
      </c>
      <c r="BI1101" s="47">
        <f>MATCH($BK1101,NoteCommaRef!$H$4:$H$1000,0)</f>
        <v>11</v>
      </c>
      <c r="BJ1101" s="47">
        <f>MATCH($BL1101,NoteCommaRef!$H$4:$H$1000,0)</f>
        <v>11</v>
      </c>
      <c r="BK1101" s="47">
        <f t="shared" si="447"/>
        <v>1</v>
      </c>
      <c r="BL1101" s="47">
        <f t="shared" si="448"/>
        <v>1</v>
      </c>
      <c r="BM1101" s="48">
        <f ca="1">IF(ISNA($BH1101),1,OFFSET(NoteCommaRef!$E$3,$BH1101,0))</f>
        <v>1</v>
      </c>
      <c r="BN1101" s="48">
        <f t="shared" si="449"/>
        <v>1</v>
      </c>
      <c r="BO1101" s="48">
        <f t="shared" si="450"/>
        <v>1</v>
      </c>
      <c r="BP1101" s="48">
        <f t="shared" si="451"/>
        <v>1</v>
      </c>
      <c r="BQ1101" s="48">
        <f ca="1">IF(ISNA($BI1101),1,OFFSET(NoteCommaRef!$K$3,$BI1101,0))</f>
        <v>1</v>
      </c>
      <c r="BR1101" s="48">
        <f ca="1">IF(ISNA($BJ1101),1,OFFSET(NoteCommaRef!$K$3,$BJ1101,0))</f>
        <v>1</v>
      </c>
    </row>
    <row r="1102" spans="3:70" x14ac:dyDescent="0.2">
      <c r="C1102" s="1" t="str">
        <f t="shared" si="466"/>
        <v/>
      </c>
      <c r="D1102" s="1" t="str">
        <f t="shared" si="467"/>
        <v/>
      </c>
      <c r="E1102" s="1" t="str">
        <f t="shared" si="458"/>
        <v/>
      </c>
      <c r="F1102" s="32" t="str">
        <f t="shared" si="459"/>
        <v/>
      </c>
      <c r="G1102" s="1" t="str">
        <f t="shared" si="460"/>
        <v/>
      </c>
      <c r="H1102" s="1" t="str">
        <f t="shared" si="461"/>
        <v/>
      </c>
      <c r="I1102" s="1" t="str">
        <f t="shared" si="462"/>
        <v/>
      </c>
      <c r="J1102" s="1" t="str">
        <f t="shared" si="463"/>
        <v/>
      </c>
      <c r="K1102" s="1" t="str">
        <f t="shared" si="464"/>
        <v/>
      </c>
      <c r="L1102" s="1" t="str">
        <f ca="1">IF(COUNTBLANK($AO1102),IF(COUNTBLANK($D1102),"",OFFSET(ChannelSetup!$E$6,0,$D1102-1)),$AO1102)</f>
        <v/>
      </c>
      <c r="M1102" s="1" t="str">
        <f ca="1">IF(COUNTBLANK($AP1102),IF(COUNTBLANK($D1102),"",OFFSET(ChannelSetup!$E$7,0,$D1102-1)),$AP1102)</f>
        <v/>
      </c>
      <c r="N1102" s="1" t="str">
        <f ca="1">IF(COUNTBLANK($D1102),"",IF(COUNTBLANK($AI1102),OFFSET(ChannelSetup!$E$4,0,$D1102-1),$AI1102))</f>
        <v/>
      </c>
      <c r="O1102" s="1" t="str">
        <f t="shared" si="465"/>
        <v/>
      </c>
      <c r="Q1102" s="32">
        <f t="shared" si="469"/>
        <v>6</v>
      </c>
      <c r="R1102" s="32">
        <f t="shared" si="470"/>
        <v>4</v>
      </c>
      <c r="S1102" s="32">
        <f t="shared" si="471"/>
        <v>4</v>
      </c>
      <c r="T1102" s="32">
        <f t="shared" si="472"/>
        <v>2</v>
      </c>
      <c r="U1102" s="32">
        <f t="shared" si="473"/>
        <v>2</v>
      </c>
      <c r="V1102" s="32">
        <f t="shared" si="474"/>
        <v>2</v>
      </c>
      <c r="W1102" s="32">
        <f t="shared" si="475"/>
        <v>2</v>
      </c>
      <c r="X1102" s="32">
        <f t="shared" si="476"/>
        <v>2</v>
      </c>
      <c r="Y1102" s="32">
        <f t="shared" si="477"/>
        <v>2</v>
      </c>
      <c r="Z1102" s="32">
        <f t="shared" si="478"/>
        <v>2</v>
      </c>
      <c r="AA1102" s="32">
        <f t="shared" si="479"/>
        <v>2</v>
      </c>
      <c r="AB1102" s="32">
        <f t="shared" si="480"/>
        <v>2</v>
      </c>
      <c r="AD1102" s="64"/>
      <c r="AE1102" s="51"/>
      <c r="AF1102" s="51"/>
      <c r="AG1102" s="61"/>
      <c r="AH1102" s="62"/>
      <c r="AI1102" s="61"/>
      <c r="AJ1102" s="62"/>
      <c r="AK1102" s="61"/>
      <c r="AL1102" s="62"/>
      <c r="AM1102" s="60"/>
      <c r="AN1102" s="60"/>
      <c r="AO1102" s="60"/>
      <c r="AP1102" s="60"/>
      <c r="AQ1102" s="51"/>
      <c r="AT1102" s="39" t="str">
        <f t="shared" si="439"/>
        <v/>
      </c>
      <c r="AU1102" s="49" t="str">
        <f t="shared" si="445"/>
        <v/>
      </c>
      <c r="AV1102" s="41">
        <f t="shared" ca="1" si="452"/>
        <v>256</v>
      </c>
      <c r="AW1102" s="40">
        <f t="shared" ca="1" si="446"/>
        <v>1</v>
      </c>
      <c r="AX1102" s="41">
        <f t="shared" ca="1" si="440"/>
        <v>0</v>
      </c>
      <c r="AY1102" s="41">
        <f t="shared" ca="1" si="441"/>
        <v>0</v>
      </c>
      <c r="AZ1102" s="42">
        <f t="shared" ca="1" si="442"/>
        <v>1</v>
      </c>
      <c r="BA1102" s="47" t="str">
        <f t="shared" si="443"/>
        <v/>
      </c>
      <c r="BB1102" s="47" t="e">
        <f t="shared" si="444"/>
        <v>#VALUE!</v>
      </c>
      <c r="BC1102" s="47">
        <f t="shared" si="453"/>
        <v>0</v>
      </c>
      <c r="BD1102" s="47">
        <f t="shared" si="454"/>
        <v>0</v>
      </c>
      <c r="BE1102" s="47" t="e">
        <f t="shared" si="455"/>
        <v>#VALUE!</v>
      </c>
      <c r="BF1102" s="47" t="e">
        <f t="shared" si="456"/>
        <v>#VALUE!</v>
      </c>
      <c r="BG1102" s="47" t="e">
        <f t="shared" si="457"/>
        <v>#VALUE!</v>
      </c>
      <c r="BH1102" s="47" t="e">
        <f>MATCH($BA1102,NoteCommaRef!$B$4:$B$10,0)</f>
        <v>#N/A</v>
      </c>
      <c r="BI1102" s="47">
        <f>MATCH($BK1102,NoteCommaRef!$H$4:$H$1000,0)</f>
        <v>11</v>
      </c>
      <c r="BJ1102" s="47">
        <f>MATCH($BL1102,NoteCommaRef!$H$4:$H$1000,0)</f>
        <v>11</v>
      </c>
      <c r="BK1102" s="47">
        <f t="shared" si="447"/>
        <v>1</v>
      </c>
      <c r="BL1102" s="47">
        <f t="shared" si="448"/>
        <v>1</v>
      </c>
      <c r="BM1102" s="48">
        <f ca="1">IF(ISNA($BH1102),1,OFFSET(NoteCommaRef!$E$3,$BH1102,0))</f>
        <v>1</v>
      </c>
      <c r="BN1102" s="48">
        <f t="shared" si="449"/>
        <v>1</v>
      </c>
      <c r="BO1102" s="48">
        <f t="shared" si="450"/>
        <v>1</v>
      </c>
      <c r="BP1102" s="48">
        <f t="shared" si="451"/>
        <v>1</v>
      </c>
      <c r="BQ1102" s="48">
        <f ca="1">IF(ISNA($BI1102),1,OFFSET(NoteCommaRef!$K$3,$BI1102,0))</f>
        <v>1</v>
      </c>
      <c r="BR1102" s="48">
        <f ca="1">IF(ISNA($BJ1102),1,OFFSET(NoteCommaRef!$K$3,$BJ1102,0))</f>
        <v>1</v>
      </c>
    </row>
    <row r="1103" spans="3:70" x14ac:dyDescent="0.2">
      <c r="C1103" s="1" t="str">
        <f t="shared" si="466"/>
        <v/>
      </c>
      <c r="D1103" s="1" t="str">
        <f t="shared" si="467"/>
        <v/>
      </c>
      <c r="E1103" s="1" t="str">
        <f t="shared" si="458"/>
        <v/>
      </c>
      <c r="F1103" s="32" t="str">
        <f t="shared" si="459"/>
        <v/>
      </c>
      <c r="G1103" s="1" t="str">
        <f t="shared" si="460"/>
        <v/>
      </c>
      <c r="H1103" s="1" t="str">
        <f t="shared" si="461"/>
        <v/>
      </c>
      <c r="I1103" s="1" t="str">
        <f t="shared" si="462"/>
        <v/>
      </c>
      <c r="J1103" s="1" t="str">
        <f t="shared" si="463"/>
        <v/>
      </c>
      <c r="K1103" s="1" t="str">
        <f t="shared" si="464"/>
        <v/>
      </c>
      <c r="L1103" s="1" t="str">
        <f ca="1">IF(COUNTBLANK($AO1103),IF(COUNTBLANK($D1103),"",OFFSET(ChannelSetup!$E$6,0,$D1103-1)),$AO1103)</f>
        <v/>
      </c>
      <c r="M1103" s="1" t="str">
        <f ca="1">IF(COUNTBLANK($AP1103),IF(COUNTBLANK($D1103),"",OFFSET(ChannelSetup!$E$7,0,$D1103-1)),$AP1103)</f>
        <v/>
      </c>
      <c r="N1103" s="1" t="str">
        <f ca="1">IF(COUNTBLANK($D1103),"",IF(COUNTBLANK($AI1103),OFFSET(ChannelSetup!$E$4,0,$D1103-1),$AI1103))</f>
        <v/>
      </c>
      <c r="O1103" s="1" t="str">
        <f t="shared" si="465"/>
        <v/>
      </c>
      <c r="Q1103" s="32">
        <f t="shared" si="469"/>
        <v>6</v>
      </c>
      <c r="R1103" s="32">
        <f t="shared" si="470"/>
        <v>4</v>
      </c>
      <c r="S1103" s="32">
        <f t="shared" si="471"/>
        <v>4</v>
      </c>
      <c r="T1103" s="32">
        <f t="shared" si="472"/>
        <v>2</v>
      </c>
      <c r="U1103" s="32">
        <f t="shared" si="473"/>
        <v>2</v>
      </c>
      <c r="V1103" s="32">
        <f t="shared" si="474"/>
        <v>2</v>
      </c>
      <c r="W1103" s="32">
        <f t="shared" si="475"/>
        <v>2</v>
      </c>
      <c r="X1103" s="32">
        <f t="shared" si="476"/>
        <v>2</v>
      </c>
      <c r="Y1103" s="32">
        <f t="shared" si="477"/>
        <v>2</v>
      </c>
      <c r="Z1103" s="32">
        <f t="shared" si="478"/>
        <v>2</v>
      </c>
      <c r="AA1103" s="32">
        <f t="shared" si="479"/>
        <v>2</v>
      </c>
      <c r="AB1103" s="32">
        <f t="shared" si="480"/>
        <v>2</v>
      </c>
      <c r="AD1103" s="64"/>
      <c r="AE1103" s="51"/>
      <c r="AF1103" s="51"/>
      <c r="AG1103" s="61"/>
      <c r="AH1103" s="62"/>
      <c r="AI1103" s="61"/>
      <c r="AJ1103" s="62"/>
      <c r="AK1103" s="61"/>
      <c r="AL1103" s="62"/>
      <c r="AM1103" s="60"/>
      <c r="AN1103" s="60"/>
      <c r="AO1103" s="60"/>
      <c r="AP1103" s="60"/>
      <c r="AQ1103" s="51"/>
      <c r="AT1103" s="39" t="str">
        <f t="shared" si="439"/>
        <v/>
      </c>
      <c r="AU1103" s="49" t="str">
        <f t="shared" si="445"/>
        <v/>
      </c>
      <c r="AV1103" s="41">
        <f t="shared" ca="1" si="452"/>
        <v>256</v>
      </c>
      <c r="AW1103" s="40">
        <f t="shared" ca="1" si="446"/>
        <v>1</v>
      </c>
      <c r="AX1103" s="41">
        <f t="shared" ca="1" si="440"/>
        <v>0</v>
      </c>
      <c r="AY1103" s="41">
        <f t="shared" ca="1" si="441"/>
        <v>0</v>
      </c>
      <c r="AZ1103" s="42">
        <f t="shared" ca="1" si="442"/>
        <v>1</v>
      </c>
      <c r="BA1103" s="47" t="str">
        <f t="shared" si="443"/>
        <v/>
      </c>
      <c r="BB1103" s="47" t="e">
        <f t="shared" si="444"/>
        <v>#VALUE!</v>
      </c>
      <c r="BC1103" s="47">
        <f t="shared" si="453"/>
        <v>0</v>
      </c>
      <c r="BD1103" s="47">
        <f t="shared" si="454"/>
        <v>0</v>
      </c>
      <c r="BE1103" s="47" t="e">
        <f t="shared" si="455"/>
        <v>#VALUE!</v>
      </c>
      <c r="BF1103" s="47" t="e">
        <f t="shared" si="456"/>
        <v>#VALUE!</v>
      </c>
      <c r="BG1103" s="47" t="e">
        <f t="shared" si="457"/>
        <v>#VALUE!</v>
      </c>
      <c r="BH1103" s="47" t="e">
        <f>MATCH($BA1103,NoteCommaRef!$B$4:$B$10,0)</f>
        <v>#N/A</v>
      </c>
      <c r="BI1103" s="47">
        <f>MATCH($BK1103,NoteCommaRef!$H$4:$H$1000,0)</f>
        <v>11</v>
      </c>
      <c r="BJ1103" s="47">
        <f>MATCH($BL1103,NoteCommaRef!$H$4:$H$1000,0)</f>
        <v>11</v>
      </c>
      <c r="BK1103" s="47">
        <f t="shared" si="447"/>
        <v>1</v>
      </c>
      <c r="BL1103" s="47">
        <f t="shared" si="448"/>
        <v>1</v>
      </c>
      <c r="BM1103" s="48">
        <f ca="1">IF(ISNA($BH1103),1,OFFSET(NoteCommaRef!$E$3,$BH1103,0))</f>
        <v>1</v>
      </c>
      <c r="BN1103" s="48">
        <f t="shared" si="449"/>
        <v>1</v>
      </c>
      <c r="BO1103" s="48">
        <f t="shared" si="450"/>
        <v>1</v>
      </c>
      <c r="BP1103" s="48">
        <f t="shared" si="451"/>
        <v>1</v>
      </c>
      <c r="BQ1103" s="48">
        <f ca="1">IF(ISNA($BI1103),1,OFFSET(NoteCommaRef!$K$3,$BI1103,0))</f>
        <v>1</v>
      </c>
      <c r="BR1103" s="48">
        <f ca="1">IF(ISNA($BJ1103),1,OFFSET(NoteCommaRef!$K$3,$BJ1103,0))</f>
        <v>1</v>
      </c>
    </row>
    <row r="1104" spans="3:70" x14ac:dyDescent="0.2">
      <c r="C1104" s="1" t="str">
        <f t="shared" si="466"/>
        <v/>
      </c>
      <c r="D1104" s="1" t="str">
        <f t="shared" si="467"/>
        <v/>
      </c>
      <c r="E1104" s="1" t="str">
        <f t="shared" si="458"/>
        <v/>
      </c>
      <c r="F1104" s="32" t="str">
        <f t="shared" si="459"/>
        <v/>
      </c>
      <c r="G1104" s="1" t="str">
        <f t="shared" si="460"/>
        <v/>
      </c>
      <c r="H1104" s="1" t="str">
        <f t="shared" si="461"/>
        <v/>
      </c>
      <c r="I1104" s="1" t="str">
        <f t="shared" si="462"/>
        <v/>
      </c>
      <c r="J1104" s="1" t="str">
        <f t="shared" si="463"/>
        <v/>
      </c>
      <c r="K1104" s="1" t="str">
        <f t="shared" si="464"/>
        <v/>
      </c>
      <c r="L1104" s="1" t="str">
        <f ca="1">IF(COUNTBLANK($AO1104),IF(COUNTBLANK($D1104),"",OFFSET(ChannelSetup!$E$6,0,$D1104-1)),$AO1104)</f>
        <v/>
      </c>
      <c r="M1104" s="1" t="str">
        <f ca="1">IF(COUNTBLANK($AP1104),IF(COUNTBLANK($D1104),"",OFFSET(ChannelSetup!$E$7,0,$D1104-1)),$AP1104)</f>
        <v/>
      </c>
      <c r="N1104" s="1" t="str">
        <f ca="1">IF(COUNTBLANK($D1104),"",IF(COUNTBLANK($AI1104),OFFSET(ChannelSetup!$E$4,0,$D1104-1),$AI1104))</f>
        <v/>
      </c>
      <c r="O1104" s="1" t="str">
        <f t="shared" si="465"/>
        <v/>
      </c>
      <c r="Q1104" s="32">
        <f t="shared" si="469"/>
        <v>6</v>
      </c>
      <c r="R1104" s="32">
        <f t="shared" si="470"/>
        <v>4</v>
      </c>
      <c r="S1104" s="32">
        <f t="shared" si="471"/>
        <v>4</v>
      </c>
      <c r="T1104" s="32">
        <f t="shared" si="472"/>
        <v>2</v>
      </c>
      <c r="U1104" s="32">
        <f t="shared" si="473"/>
        <v>2</v>
      </c>
      <c r="V1104" s="32">
        <f t="shared" si="474"/>
        <v>2</v>
      </c>
      <c r="W1104" s="32">
        <f t="shared" si="475"/>
        <v>2</v>
      </c>
      <c r="X1104" s="32">
        <f t="shared" si="476"/>
        <v>2</v>
      </c>
      <c r="Y1104" s="32">
        <f t="shared" si="477"/>
        <v>2</v>
      </c>
      <c r="Z1104" s="32">
        <f t="shared" si="478"/>
        <v>2</v>
      </c>
      <c r="AA1104" s="32">
        <f t="shared" si="479"/>
        <v>2</v>
      </c>
      <c r="AB1104" s="32">
        <f t="shared" si="480"/>
        <v>2</v>
      </c>
      <c r="AD1104" s="64"/>
      <c r="AE1104" s="51"/>
      <c r="AF1104" s="51"/>
      <c r="AG1104" s="61"/>
      <c r="AH1104" s="62"/>
      <c r="AI1104" s="61"/>
      <c r="AJ1104" s="62"/>
      <c r="AK1104" s="61"/>
      <c r="AL1104" s="62"/>
      <c r="AM1104" s="60"/>
      <c r="AN1104" s="60"/>
      <c r="AO1104" s="60"/>
      <c r="AP1104" s="60"/>
      <c r="AQ1104" s="51"/>
      <c r="AT1104" s="39" t="str">
        <f t="shared" si="439"/>
        <v/>
      </c>
      <c r="AU1104" s="49" t="str">
        <f t="shared" si="445"/>
        <v/>
      </c>
      <c r="AV1104" s="41">
        <f t="shared" ca="1" si="452"/>
        <v>256</v>
      </c>
      <c r="AW1104" s="40">
        <f t="shared" ca="1" si="446"/>
        <v>1</v>
      </c>
      <c r="AX1104" s="41">
        <f t="shared" ca="1" si="440"/>
        <v>0</v>
      </c>
      <c r="AY1104" s="41">
        <f t="shared" ca="1" si="441"/>
        <v>0</v>
      </c>
      <c r="AZ1104" s="42">
        <f t="shared" ca="1" si="442"/>
        <v>1</v>
      </c>
      <c r="BA1104" s="47" t="str">
        <f t="shared" si="443"/>
        <v/>
      </c>
      <c r="BB1104" s="47" t="e">
        <f t="shared" si="444"/>
        <v>#VALUE!</v>
      </c>
      <c r="BC1104" s="47">
        <f t="shared" si="453"/>
        <v>0</v>
      </c>
      <c r="BD1104" s="47">
        <f t="shared" si="454"/>
        <v>0</v>
      </c>
      <c r="BE1104" s="47" t="e">
        <f t="shared" si="455"/>
        <v>#VALUE!</v>
      </c>
      <c r="BF1104" s="47" t="e">
        <f t="shared" si="456"/>
        <v>#VALUE!</v>
      </c>
      <c r="BG1104" s="47" t="e">
        <f t="shared" si="457"/>
        <v>#VALUE!</v>
      </c>
      <c r="BH1104" s="47" t="e">
        <f>MATCH($BA1104,NoteCommaRef!$B$4:$B$10,0)</f>
        <v>#N/A</v>
      </c>
      <c r="BI1104" s="47">
        <f>MATCH($BK1104,NoteCommaRef!$H$4:$H$1000,0)</f>
        <v>11</v>
      </c>
      <c r="BJ1104" s="47">
        <f>MATCH($BL1104,NoteCommaRef!$H$4:$H$1000,0)</f>
        <v>11</v>
      </c>
      <c r="BK1104" s="47">
        <f t="shared" si="447"/>
        <v>1</v>
      </c>
      <c r="BL1104" s="47">
        <f t="shared" si="448"/>
        <v>1</v>
      </c>
      <c r="BM1104" s="48">
        <f ca="1">IF(ISNA($BH1104),1,OFFSET(NoteCommaRef!$E$3,$BH1104,0))</f>
        <v>1</v>
      </c>
      <c r="BN1104" s="48">
        <f t="shared" si="449"/>
        <v>1</v>
      </c>
      <c r="BO1104" s="48">
        <f t="shared" si="450"/>
        <v>1</v>
      </c>
      <c r="BP1104" s="48">
        <f t="shared" si="451"/>
        <v>1</v>
      </c>
      <c r="BQ1104" s="48">
        <f ca="1">IF(ISNA($BI1104),1,OFFSET(NoteCommaRef!$K$3,$BI1104,0))</f>
        <v>1</v>
      </c>
      <c r="BR1104" s="48">
        <f ca="1">IF(ISNA($BJ1104),1,OFFSET(NoteCommaRef!$K$3,$BJ1104,0))</f>
        <v>1</v>
      </c>
    </row>
    <row r="1105" spans="3:70" x14ac:dyDescent="0.2">
      <c r="C1105" s="1" t="str">
        <f t="shared" si="466"/>
        <v/>
      </c>
      <c r="D1105" s="1" t="str">
        <f t="shared" si="467"/>
        <v/>
      </c>
      <c r="E1105" s="1" t="str">
        <f t="shared" si="458"/>
        <v/>
      </c>
      <c r="F1105" s="32" t="str">
        <f t="shared" si="459"/>
        <v/>
      </c>
      <c r="G1105" s="1" t="str">
        <f t="shared" si="460"/>
        <v/>
      </c>
      <c r="H1105" s="1" t="str">
        <f t="shared" si="461"/>
        <v/>
      </c>
      <c r="I1105" s="1" t="str">
        <f t="shared" si="462"/>
        <v/>
      </c>
      <c r="J1105" s="1" t="str">
        <f t="shared" si="463"/>
        <v/>
      </c>
      <c r="K1105" s="1" t="str">
        <f t="shared" si="464"/>
        <v/>
      </c>
      <c r="L1105" s="1" t="str">
        <f ca="1">IF(COUNTBLANK($AO1105),IF(COUNTBLANK($D1105),"",OFFSET(ChannelSetup!$E$6,0,$D1105-1)),$AO1105)</f>
        <v/>
      </c>
      <c r="M1105" s="1" t="str">
        <f ca="1">IF(COUNTBLANK($AP1105),IF(COUNTBLANK($D1105),"",OFFSET(ChannelSetup!$E$7,0,$D1105-1)),$AP1105)</f>
        <v/>
      </c>
      <c r="N1105" s="1" t="str">
        <f ca="1">IF(COUNTBLANK($D1105),"",IF(COUNTBLANK($AI1105),OFFSET(ChannelSetup!$E$4,0,$D1105-1),$AI1105))</f>
        <v/>
      </c>
      <c r="O1105" s="1" t="str">
        <f t="shared" si="465"/>
        <v/>
      </c>
      <c r="Q1105" s="32">
        <f t="shared" si="469"/>
        <v>6</v>
      </c>
      <c r="R1105" s="32">
        <f t="shared" si="470"/>
        <v>4</v>
      </c>
      <c r="S1105" s="32">
        <f t="shared" si="471"/>
        <v>4</v>
      </c>
      <c r="T1105" s="32">
        <f t="shared" si="472"/>
        <v>2</v>
      </c>
      <c r="U1105" s="32">
        <f t="shared" si="473"/>
        <v>2</v>
      </c>
      <c r="V1105" s="32">
        <f t="shared" si="474"/>
        <v>2</v>
      </c>
      <c r="W1105" s="32">
        <f t="shared" si="475"/>
        <v>2</v>
      </c>
      <c r="X1105" s="32">
        <f t="shared" si="476"/>
        <v>2</v>
      </c>
      <c r="Y1105" s="32">
        <f t="shared" si="477"/>
        <v>2</v>
      </c>
      <c r="Z1105" s="32">
        <f t="shared" si="478"/>
        <v>2</v>
      </c>
      <c r="AA1105" s="32">
        <f t="shared" si="479"/>
        <v>2</v>
      </c>
      <c r="AB1105" s="32">
        <f t="shared" si="480"/>
        <v>2</v>
      </c>
      <c r="AD1105" s="64"/>
      <c r="AE1105" s="51"/>
      <c r="AF1105" s="51"/>
      <c r="AG1105" s="61"/>
      <c r="AH1105" s="62"/>
      <c r="AI1105" s="61"/>
      <c r="AJ1105" s="62"/>
      <c r="AK1105" s="61"/>
      <c r="AL1105" s="62"/>
      <c r="AM1105" s="60"/>
      <c r="AN1105" s="60"/>
      <c r="AO1105" s="60"/>
      <c r="AP1105" s="60"/>
      <c r="AQ1105" s="51"/>
      <c r="AT1105" s="39" t="str">
        <f t="shared" ref="AT1105:AT1109" si="483">IF(OR(ISNA(BI1105),ISNA(BJ1105)),"ERR","")</f>
        <v/>
      </c>
      <c r="AU1105" s="49" t="str">
        <f t="shared" si="445"/>
        <v/>
      </c>
      <c r="AV1105" s="41">
        <f t="shared" ca="1" si="452"/>
        <v>256</v>
      </c>
      <c r="AW1105" s="40">
        <f t="shared" ca="1" si="446"/>
        <v>1</v>
      </c>
      <c r="AX1105" s="41">
        <f t="shared" ref="AX1105:AX1109" ca="1" si="484">1200*LOG(AW1105,2)</f>
        <v>0</v>
      </c>
      <c r="AY1105" s="41">
        <f t="shared" ref="AY1105:AY1109" ca="1" si="485">MOD(AX1105,1200)</f>
        <v>0</v>
      </c>
      <c r="AZ1105" s="42">
        <f t="shared" ref="AZ1105:AZ1109" ca="1" si="486">AW1105</f>
        <v>1</v>
      </c>
      <c r="BA1105" s="47" t="str">
        <f t="shared" ref="BA1105:BA1109" si="487">LEFT(AU1105,1)</f>
        <v/>
      </c>
      <c r="BB1105" s="47" t="e">
        <f t="shared" ref="BB1105:BB1109" si="488">RIGHT(AU1105,1)-4</f>
        <v>#VALUE!</v>
      </c>
      <c r="BC1105" s="47">
        <f t="shared" si="453"/>
        <v>0</v>
      </c>
      <c r="BD1105" s="47">
        <f t="shared" si="454"/>
        <v>0</v>
      </c>
      <c r="BE1105" s="47" t="e">
        <f t="shared" si="455"/>
        <v>#VALUE!</v>
      </c>
      <c r="BF1105" s="47" t="e">
        <f t="shared" si="456"/>
        <v>#VALUE!</v>
      </c>
      <c r="BG1105" s="47" t="e">
        <f t="shared" si="457"/>
        <v>#VALUE!</v>
      </c>
      <c r="BH1105" s="47" t="e">
        <f>MATCH($BA1105,NoteCommaRef!$B$4:$B$10,0)</f>
        <v>#N/A</v>
      </c>
      <c r="BI1105" s="47">
        <f>MATCH($BK1105,NoteCommaRef!$H$4:$H$1000,0)</f>
        <v>11</v>
      </c>
      <c r="BJ1105" s="47">
        <f>MATCH($BL1105,NoteCommaRef!$H$4:$H$1000,0)</f>
        <v>11</v>
      </c>
      <c r="BK1105" s="47">
        <f t="shared" si="447"/>
        <v>1</v>
      </c>
      <c r="BL1105" s="47">
        <f t="shared" si="448"/>
        <v>1</v>
      </c>
      <c r="BM1105" s="48">
        <f ca="1">IF(ISNA($BH1105),1,OFFSET(NoteCommaRef!$E$3,$BH1105,0))</f>
        <v>1</v>
      </c>
      <c r="BN1105" s="48">
        <f t="shared" si="449"/>
        <v>1</v>
      </c>
      <c r="BO1105" s="48">
        <f t="shared" si="450"/>
        <v>1</v>
      </c>
      <c r="BP1105" s="48">
        <f t="shared" si="451"/>
        <v>1</v>
      </c>
      <c r="BQ1105" s="48">
        <f ca="1">IF(ISNA($BI1105),1,OFFSET(NoteCommaRef!$K$3,$BI1105,0))</f>
        <v>1</v>
      </c>
      <c r="BR1105" s="48">
        <f ca="1">IF(ISNA($BJ1105),1,OFFSET(NoteCommaRef!$K$3,$BJ1105,0))</f>
        <v>1</v>
      </c>
    </row>
    <row r="1106" spans="3:70" x14ac:dyDescent="0.2">
      <c r="C1106" s="1" t="str">
        <f t="shared" si="466"/>
        <v/>
      </c>
      <c r="D1106" s="1" t="str">
        <f t="shared" si="467"/>
        <v/>
      </c>
      <c r="E1106" s="1" t="str">
        <f t="shared" si="458"/>
        <v/>
      </c>
      <c r="F1106" s="32" t="str">
        <f t="shared" si="459"/>
        <v/>
      </c>
      <c r="G1106" s="1" t="str">
        <f t="shared" si="460"/>
        <v/>
      </c>
      <c r="H1106" s="1" t="str">
        <f t="shared" si="461"/>
        <v/>
      </c>
      <c r="I1106" s="1" t="str">
        <f t="shared" si="462"/>
        <v/>
      </c>
      <c r="J1106" s="1" t="str">
        <f t="shared" si="463"/>
        <v/>
      </c>
      <c r="K1106" s="1" t="str">
        <f t="shared" si="464"/>
        <v/>
      </c>
      <c r="L1106" s="1" t="str">
        <f ca="1">IF(COUNTBLANK($AO1106),IF(COUNTBLANK($D1106),"",OFFSET(ChannelSetup!$E$6,0,$D1106-1)),$AO1106)</f>
        <v/>
      </c>
      <c r="M1106" s="1" t="str">
        <f ca="1">IF(COUNTBLANK($AP1106),IF(COUNTBLANK($D1106),"",OFFSET(ChannelSetup!$E$7,0,$D1106-1)),$AP1106)</f>
        <v/>
      </c>
      <c r="N1106" s="1" t="str">
        <f ca="1">IF(COUNTBLANK($D1106),"",IF(COUNTBLANK($AI1106),OFFSET(ChannelSetup!$E$4,0,$D1106-1),$AI1106))</f>
        <v/>
      </c>
      <c r="O1106" s="1" t="str">
        <f t="shared" si="465"/>
        <v/>
      </c>
      <c r="Q1106" s="32">
        <f t="shared" si="469"/>
        <v>6</v>
      </c>
      <c r="R1106" s="32">
        <f t="shared" si="470"/>
        <v>4</v>
      </c>
      <c r="S1106" s="32">
        <f t="shared" si="471"/>
        <v>4</v>
      </c>
      <c r="T1106" s="32">
        <f t="shared" si="472"/>
        <v>2</v>
      </c>
      <c r="U1106" s="32">
        <f t="shared" si="473"/>
        <v>2</v>
      </c>
      <c r="V1106" s="32">
        <f t="shared" si="474"/>
        <v>2</v>
      </c>
      <c r="W1106" s="32">
        <f t="shared" si="475"/>
        <v>2</v>
      </c>
      <c r="X1106" s="32">
        <f t="shared" si="476"/>
        <v>2</v>
      </c>
      <c r="Y1106" s="32">
        <f t="shared" si="477"/>
        <v>2</v>
      </c>
      <c r="Z1106" s="32">
        <f t="shared" si="478"/>
        <v>2</v>
      </c>
      <c r="AA1106" s="32">
        <f t="shared" si="479"/>
        <v>2</v>
      </c>
      <c r="AB1106" s="32">
        <f t="shared" si="480"/>
        <v>2</v>
      </c>
      <c r="AD1106" s="64"/>
      <c r="AE1106" s="51"/>
      <c r="AF1106" s="51"/>
      <c r="AG1106" s="61"/>
      <c r="AH1106" s="62"/>
      <c r="AI1106" s="61"/>
      <c r="AJ1106" s="62"/>
      <c r="AK1106" s="61"/>
      <c r="AL1106" s="62"/>
      <c r="AM1106" s="60"/>
      <c r="AN1106" s="60"/>
      <c r="AO1106" s="60"/>
      <c r="AP1106" s="60"/>
      <c r="AQ1106" s="51"/>
      <c r="AT1106" s="39" t="str">
        <f t="shared" si="483"/>
        <v/>
      </c>
      <c r="AU1106" s="49" t="str">
        <f t="shared" si="445"/>
        <v/>
      </c>
      <c r="AV1106" s="41">
        <f t="shared" ca="1" si="452"/>
        <v>256</v>
      </c>
      <c r="AW1106" s="40">
        <f t="shared" ca="1" si="446"/>
        <v>1</v>
      </c>
      <c r="AX1106" s="41">
        <f t="shared" ca="1" si="484"/>
        <v>0</v>
      </c>
      <c r="AY1106" s="41">
        <f t="shared" ca="1" si="485"/>
        <v>0</v>
      </c>
      <c r="AZ1106" s="42">
        <f t="shared" ca="1" si="486"/>
        <v>1</v>
      </c>
      <c r="BA1106" s="47" t="str">
        <f t="shared" si="487"/>
        <v/>
      </c>
      <c r="BB1106" s="47" t="e">
        <f t="shared" si="488"/>
        <v>#VALUE!</v>
      </c>
      <c r="BC1106" s="47">
        <f t="shared" si="453"/>
        <v>0</v>
      </c>
      <c r="BD1106" s="47">
        <f t="shared" si="454"/>
        <v>0</v>
      </c>
      <c r="BE1106" s="47" t="e">
        <f t="shared" si="455"/>
        <v>#VALUE!</v>
      </c>
      <c r="BF1106" s="47" t="e">
        <f t="shared" si="456"/>
        <v>#VALUE!</v>
      </c>
      <c r="BG1106" s="47" t="e">
        <f t="shared" si="457"/>
        <v>#VALUE!</v>
      </c>
      <c r="BH1106" s="47" t="e">
        <f>MATCH($BA1106,NoteCommaRef!$B$4:$B$10,0)</f>
        <v>#N/A</v>
      </c>
      <c r="BI1106" s="47">
        <f>MATCH($BK1106,NoteCommaRef!$H$4:$H$1000,0)</f>
        <v>11</v>
      </c>
      <c r="BJ1106" s="47">
        <f>MATCH($BL1106,NoteCommaRef!$H$4:$H$1000,0)</f>
        <v>11</v>
      </c>
      <c r="BK1106" s="47">
        <f t="shared" si="447"/>
        <v>1</v>
      </c>
      <c r="BL1106" s="47">
        <f t="shared" si="448"/>
        <v>1</v>
      </c>
      <c r="BM1106" s="48">
        <f ca="1">IF(ISNA($BH1106),1,OFFSET(NoteCommaRef!$E$3,$BH1106,0))</f>
        <v>1</v>
      </c>
      <c r="BN1106" s="48">
        <f t="shared" si="449"/>
        <v>1</v>
      </c>
      <c r="BO1106" s="48">
        <f t="shared" si="450"/>
        <v>1</v>
      </c>
      <c r="BP1106" s="48">
        <f t="shared" si="451"/>
        <v>1</v>
      </c>
      <c r="BQ1106" s="48">
        <f ca="1">IF(ISNA($BI1106),1,OFFSET(NoteCommaRef!$K$3,$BI1106,0))</f>
        <v>1</v>
      </c>
      <c r="BR1106" s="48">
        <f ca="1">IF(ISNA($BJ1106),1,OFFSET(NoteCommaRef!$K$3,$BJ1106,0))</f>
        <v>1</v>
      </c>
    </row>
    <row r="1107" spans="3:70" x14ac:dyDescent="0.2">
      <c r="C1107" s="1" t="str">
        <f t="shared" si="466"/>
        <v/>
      </c>
      <c r="D1107" s="1" t="str">
        <f t="shared" si="467"/>
        <v/>
      </c>
      <c r="E1107" s="1" t="str">
        <f t="shared" si="458"/>
        <v/>
      </c>
      <c r="F1107" s="32" t="str">
        <f t="shared" si="459"/>
        <v/>
      </c>
      <c r="G1107" s="1" t="str">
        <f t="shared" si="460"/>
        <v/>
      </c>
      <c r="H1107" s="1" t="str">
        <f t="shared" si="461"/>
        <v/>
      </c>
      <c r="I1107" s="1" t="str">
        <f t="shared" si="462"/>
        <v/>
      </c>
      <c r="J1107" s="1" t="str">
        <f t="shared" si="463"/>
        <v/>
      </c>
      <c r="K1107" s="1" t="str">
        <f t="shared" si="464"/>
        <v/>
      </c>
      <c r="L1107" s="1" t="str">
        <f ca="1">IF(COUNTBLANK($AO1107),IF(COUNTBLANK($D1107),"",OFFSET(ChannelSetup!$E$6,0,$D1107-1)),$AO1107)</f>
        <v/>
      </c>
      <c r="M1107" s="1" t="str">
        <f ca="1">IF(COUNTBLANK($AP1107),IF(COUNTBLANK($D1107),"",OFFSET(ChannelSetup!$E$7,0,$D1107-1)),$AP1107)</f>
        <v/>
      </c>
      <c r="N1107" s="1" t="str">
        <f ca="1">IF(COUNTBLANK($D1107),"",IF(COUNTBLANK($AI1107),OFFSET(ChannelSetup!$E$4,0,$D1107-1),$AI1107))</f>
        <v/>
      </c>
      <c r="O1107" s="1" t="str">
        <f t="shared" si="465"/>
        <v/>
      </c>
      <c r="Q1107" s="32">
        <f t="shared" si="469"/>
        <v>6</v>
      </c>
      <c r="R1107" s="32">
        <f t="shared" si="470"/>
        <v>4</v>
      </c>
      <c r="S1107" s="32">
        <f t="shared" si="471"/>
        <v>4</v>
      </c>
      <c r="T1107" s="32">
        <f t="shared" si="472"/>
        <v>2</v>
      </c>
      <c r="U1107" s="32">
        <f t="shared" si="473"/>
        <v>2</v>
      </c>
      <c r="V1107" s="32">
        <f t="shared" si="474"/>
        <v>2</v>
      </c>
      <c r="W1107" s="32">
        <f t="shared" si="475"/>
        <v>2</v>
      </c>
      <c r="X1107" s="32">
        <f t="shared" si="476"/>
        <v>2</v>
      </c>
      <c r="Y1107" s="32">
        <f t="shared" si="477"/>
        <v>2</v>
      </c>
      <c r="Z1107" s="32">
        <f t="shared" si="478"/>
        <v>2</v>
      </c>
      <c r="AA1107" s="32">
        <f t="shared" si="479"/>
        <v>2</v>
      </c>
      <c r="AB1107" s="32">
        <f t="shared" si="480"/>
        <v>2</v>
      </c>
      <c r="AD1107" s="64"/>
      <c r="AE1107" s="51"/>
      <c r="AF1107" s="51"/>
      <c r="AG1107" s="61"/>
      <c r="AH1107" s="62"/>
      <c r="AI1107" s="61"/>
      <c r="AJ1107" s="62"/>
      <c r="AK1107" s="61"/>
      <c r="AL1107" s="62"/>
      <c r="AM1107" s="60"/>
      <c r="AN1107" s="60"/>
      <c r="AO1107" s="60"/>
      <c r="AP1107" s="60"/>
      <c r="AQ1107" s="51"/>
      <c r="AT1107" s="39" t="str">
        <f t="shared" si="483"/>
        <v/>
      </c>
      <c r="AU1107" s="49" t="str">
        <f t="shared" si="445"/>
        <v/>
      </c>
      <c r="AV1107" s="41">
        <f t="shared" ca="1" si="452"/>
        <v>256</v>
      </c>
      <c r="AW1107" s="40">
        <f t="shared" ca="1" si="446"/>
        <v>1</v>
      </c>
      <c r="AX1107" s="41">
        <f t="shared" ca="1" si="484"/>
        <v>0</v>
      </c>
      <c r="AY1107" s="41">
        <f t="shared" ca="1" si="485"/>
        <v>0</v>
      </c>
      <c r="AZ1107" s="42">
        <f t="shared" ca="1" si="486"/>
        <v>1</v>
      </c>
      <c r="BA1107" s="47" t="str">
        <f t="shared" si="487"/>
        <v/>
      </c>
      <c r="BB1107" s="47" t="e">
        <f t="shared" si="488"/>
        <v>#VALUE!</v>
      </c>
      <c r="BC1107" s="47">
        <f t="shared" si="453"/>
        <v>0</v>
      </c>
      <c r="BD1107" s="47">
        <f t="shared" si="454"/>
        <v>0</v>
      </c>
      <c r="BE1107" s="47" t="e">
        <f t="shared" si="455"/>
        <v>#VALUE!</v>
      </c>
      <c r="BF1107" s="47" t="e">
        <f t="shared" si="456"/>
        <v>#VALUE!</v>
      </c>
      <c r="BG1107" s="47" t="e">
        <f t="shared" si="457"/>
        <v>#VALUE!</v>
      </c>
      <c r="BH1107" s="47" t="e">
        <f>MATCH($BA1107,NoteCommaRef!$B$4:$B$10,0)</f>
        <v>#N/A</v>
      </c>
      <c r="BI1107" s="47">
        <f>MATCH($BK1107,NoteCommaRef!$H$4:$H$1000,0)</f>
        <v>11</v>
      </c>
      <c r="BJ1107" s="47">
        <f>MATCH($BL1107,NoteCommaRef!$H$4:$H$1000,0)</f>
        <v>11</v>
      </c>
      <c r="BK1107" s="47">
        <f t="shared" si="447"/>
        <v>1</v>
      </c>
      <c r="BL1107" s="47">
        <f t="shared" si="448"/>
        <v>1</v>
      </c>
      <c r="BM1107" s="48">
        <f ca="1">IF(ISNA($BH1107),1,OFFSET(NoteCommaRef!$E$3,$BH1107,0))</f>
        <v>1</v>
      </c>
      <c r="BN1107" s="48">
        <f t="shared" si="449"/>
        <v>1</v>
      </c>
      <c r="BO1107" s="48">
        <f t="shared" si="450"/>
        <v>1</v>
      </c>
      <c r="BP1107" s="48">
        <f t="shared" si="451"/>
        <v>1</v>
      </c>
      <c r="BQ1107" s="48">
        <f ca="1">IF(ISNA($BI1107),1,OFFSET(NoteCommaRef!$K$3,$BI1107,0))</f>
        <v>1</v>
      </c>
      <c r="BR1107" s="48">
        <f ca="1">IF(ISNA($BJ1107),1,OFFSET(NoteCommaRef!$K$3,$BJ1107,0))</f>
        <v>1</v>
      </c>
    </row>
    <row r="1108" spans="3:70" x14ac:dyDescent="0.2">
      <c r="C1108" s="1" t="str">
        <f t="shared" si="466"/>
        <v/>
      </c>
      <c r="D1108" s="1" t="str">
        <f t="shared" si="467"/>
        <v/>
      </c>
      <c r="E1108" s="1" t="str">
        <f t="shared" si="458"/>
        <v/>
      </c>
      <c r="F1108" s="32" t="str">
        <f t="shared" si="459"/>
        <v/>
      </c>
      <c r="G1108" s="1" t="str">
        <f t="shared" si="460"/>
        <v/>
      </c>
      <c r="H1108" s="1" t="str">
        <f t="shared" si="461"/>
        <v/>
      </c>
      <c r="I1108" s="1" t="str">
        <f t="shared" si="462"/>
        <v/>
      </c>
      <c r="J1108" s="1" t="str">
        <f t="shared" si="463"/>
        <v/>
      </c>
      <c r="K1108" s="1" t="str">
        <f t="shared" si="464"/>
        <v/>
      </c>
      <c r="L1108" s="1" t="str">
        <f ca="1">IF(COUNTBLANK($AO1108),IF(COUNTBLANK($D1108),"",OFFSET(ChannelSetup!$E$6,0,$D1108-1)),$AO1108)</f>
        <v/>
      </c>
      <c r="M1108" s="1" t="str">
        <f ca="1">IF(COUNTBLANK($AP1108),IF(COUNTBLANK($D1108),"",OFFSET(ChannelSetup!$E$7,0,$D1108-1)),$AP1108)</f>
        <v/>
      </c>
      <c r="N1108" s="1" t="str">
        <f ca="1">IF(COUNTBLANK($D1108),"",IF(COUNTBLANK($AI1108),OFFSET(ChannelSetup!$E$4,0,$D1108-1),$AI1108))</f>
        <v/>
      </c>
      <c r="O1108" s="1" t="str">
        <f t="shared" si="465"/>
        <v/>
      </c>
      <c r="Q1108" s="32">
        <f t="shared" si="469"/>
        <v>6</v>
      </c>
      <c r="R1108" s="32">
        <f t="shared" si="470"/>
        <v>4</v>
      </c>
      <c r="S1108" s="32">
        <f t="shared" si="471"/>
        <v>4</v>
      </c>
      <c r="T1108" s="32">
        <f t="shared" si="472"/>
        <v>2</v>
      </c>
      <c r="U1108" s="32">
        <f t="shared" si="473"/>
        <v>2</v>
      </c>
      <c r="V1108" s="32">
        <f t="shared" si="474"/>
        <v>2</v>
      </c>
      <c r="W1108" s="32">
        <f t="shared" si="475"/>
        <v>2</v>
      </c>
      <c r="X1108" s="32">
        <f t="shared" si="476"/>
        <v>2</v>
      </c>
      <c r="Y1108" s="32">
        <f t="shared" si="477"/>
        <v>2</v>
      </c>
      <c r="Z1108" s="32">
        <f t="shared" si="478"/>
        <v>2</v>
      </c>
      <c r="AA1108" s="32">
        <f t="shared" si="479"/>
        <v>2</v>
      </c>
      <c r="AB1108" s="32">
        <f t="shared" si="480"/>
        <v>2</v>
      </c>
      <c r="AD1108" s="64"/>
      <c r="AE1108" s="51"/>
      <c r="AF1108" s="51"/>
      <c r="AG1108" s="61"/>
      <c r="AH1108" s="62"/>
      <c r="AI1108" s="61"/>
      <c r="AJ1108" s="62"/>
      <c r="AK1108" s="61"/>
      <c r="AL1108" s="62"/>
      <c r="AM1108" s="60"/>
      <c r="AN1108" s="60"/>
      <c r="AO1108" s="60"/>
      <c r="AP1108" s="60"/>
      <c r="AQ1108" s="51"/>
      <c r="AT1108" s="39" t="str">
        <f t="shared" si="483"/>
        <v/>
      </c>
      <c r="AU1108" s="49" t="str">
        <f t="shared" ref="AU1108:AU1109" si="489">""&amp;AG1108</f>
        <v/>
      </c>
      <c r="AV1108" s="41">
        <f t="shared" ca="1" si="452"/>
        <v>256</v>
      </c>
      <c r="AW1108" s="40">
        <f t="shared" ca="1" si="446"/>
        <v>1</v>
      </c>
      <c r="AX1108" s="41">
        <f t="shared" ca="1" si="484"/>
        <v>0</v>
      </c>
      <c r="AY1108" s="41">
        <f t="shared" ca="1" si="485"/>
        <v>0</v>
      </c>
      <c r="AZ1108" s="42">
        <f t="shared" ca="1" si="486"/>
        <v>1</v>
      </c>
      <c r="BA1108" s="47" t="str">
        <f t="shared" si="487"/>
        <v/>
      </c>
      <c r="BB1108" s="47" t="e">
        <f t="shared" si="488"/>
        <v>#VALUE!</v>
      </c>
      <c r="BC1108" s="47">
        <f t="shared" si="453"/>
        <v>0</v>
      </c>
      <c r="BD1108" s="47">
        <f t="shared" si="454"/>
        <v>0</v>
      </c>
      <c r="BE1108" s="47" t="e">
        <f t="shared" si="455"/>
        <v>#VALUE!</v>
      </c>
      <c r="BF1108" s="47" t="e">
        <f t="shared" si="456"/>
        <v>#VALUE!</v>
      </c>
      <c r="BG1108" s="47" t="e">
        <f t="shared" si="457"/>
        <v>#VALUE!</v>
      </c>
      <c r="BH1108" s="47" t="e">
        <f>MATCH($BA1108,NoteCommaRef!$B$4:$B$10,0)</f>
        <v>#N/A</v>
      </c>
      <c r="BI1108" s="47">
        <f>MATCH($BK1108,NoteCommaRef!$H$4:$H$1000,0)</f>
        <v>11</v>
      </c>
      <c r="BJ1108" s="47">
        <f>MATCH($BL1108,NoteCommaRef!$H$4:$H$1000,0)</f>
        <v>11</v>
      </c>
      <c r="BK1108" s="47">
        <f t="shared" si="447"/>
        <v>1</v>
      </c>
      <c r="BL1108" s="47">
        <f t="shared" si="448"/>
        <v>1</v>
      </c>
      <c r="BM1108" s="48">
        <f ca="1">IF(ISNA($BH1108),1,OFFSET(NoteCommaRef!$E$3,$BH1108,0))</f>
        <v>1</v>
      </c>
      <c r="BN1108" s="48">
        <f t="shared" si="449"/>
        <v>1</v>
      </c>
      <c r="BO1108" s="48">
        <f t="shared" si="450"/>
        <v>1</v>
      </c>
      <c r="BP1108" s="48">
        <f t="shared" si="451"/>
        <v>1</v>
      </c>
      <c r="BQ1108" s="48">
        <f ca="1">IF(ISNA($BI1108),1,OFFSET(NoteCommaRef!$K$3,$BI1108,0))</f>
        <v>1</v>
      </c>
      <c r="BR1108" s="48">
        <f ca="1">IF(ISNA($BJ1108),1,OFFSET(NoteCommaRef!$K$3,$BJ1108,0))</f>
        <v>1</v>
      </c>
    </row>
    <row r="1109" spans="3:70" x14ac:dyDescent="0.2">
      <c r="C1109" s="1" t="str">
        <f t="shared" si="466"/>
        <v/>
      </c>
      <c r="D1109" s="1" t="str">
        <f t="shared" si="467"/>
        <v/>
      </c>
      <c r="E1109" s="1" t="str">
        <f t="shared" si="458"/>
        <v/>
      </c>
      <c r="F1109" s="32" t="str">
        <f t="shared" si="459"/>
        <v/>
      </c>
      <c r="G1109" s="1" t="str">
        <f t="shared" si="460"/>
        <v/>
      </c>
      <c r="H1109" s="1" t="str">
        <f t="shared" si="461"/>
        <v/>
      </c>
      <c r="I1109" s="1" t="str">
        <f t="shared" si="462"/>
        <v/>
      </c>
      <c r="J1109" s="1" t="str">
        <f t="shared" si="463"/>
        <v/>
      </c>
      <c r="K1109" s="1" t="str">
        <f t="shared" si="464"/>
        <v/>
      </c>
      <c r="L1109" s="1" t="str">
        <f ca="1">IF(COUNTBLANK($AO1109),IF(COUNTBLANK($D1109),"",OFFSET(ChannelSetup!$E$6,0,$D1109-1)),$AO1109)</f>
        <v/>
      </c>
      <c r="M1109" s="1" t="str">
        <f ca="1">IF(COUNTBLANK($AP1109),IF(COUNTBLANK($D1109),"",OFFSET(ChannelSetup!$E$7,0,$D1109-1)),$AP1109)</f>
        <v/>
      </c>
      <c r="N1109" s="1" t="str">
        <f ca="1">IF(COUNTBLANK($D1109),"",IF(COUNTBLANK($AI1109),OFFSET(ChannelSetup!$E$4,0,$D1109-1),$AI1109))</f>
        <v/>
      </c>
      <c r="O1109" s="1" t="str">
        <f t="shared" si="465"/>
        <v/>
      </c>
      <c r="Q1109" s="32">
        <f t="shared" si="469"/>
        <v>6</v>
      </c>
      <c r="R1109" s="32">
        <f t="shared" si="470"/>
        <v>4</v>
      </c>
      <c r="S1109" s="32">
        <f t="shared" si="471"/>
        <v>4</v>
      </c>
      <c r="T1109" s="32">
        <f t="shared" si="472"/>
        <v>2</v>
      </c>
      <c r="U1109" s="32">
        <f t="shared" si="473"/>
        <v>2</v>
      </c>
      <c r="V1109" s="32">
        <f t="shared" si="474"/>
        <v>2</v>
      </c>
      <c r="W1109" s="32">
        <f t="shared" si="475"/>
        <v>2</v>
      </c>
      <c r="X1109" s="32">
        <f t="shared" si="476"/>
        <v>2</v>
      </c>
      <c r="Y1109" s="32">
        <f t="shared" si="477"/>
        <v>2</v>
      </c>
      <c r="Z1109" s="32">
        <f t="shared" si="478"/>
        <v>2</v>
      </c>
      <c r="AA1109" s="32">
        <f t="shared" si="479"/>
        <v>2</v>
      </c>
      <c r="AB1109" s="32">
        <f t="shared" si="480"/>
        <v>2</v>
      </c>
      <c r="AD1109" s="64"/>
      <c r="AE1109" s="51"/>
      <c r="AF1109" s="51"/>
      <c r="AG1109" s="61"/>
      <c r="AH1109" s="62"/>
      <c r="AI1109" s="61"/>
      <c r="AJ1109" s="62"/>
      <c r="AK1109" s="61"/>
      <c r="AL1109" s="62"/>
      <c r="AM1109" s="60"/>
      <c r="AN1109" s="60"/>
      <c r="AO1109" s="60"/>
      <c r="AP1109" s="60"/>
      <c r="AQ1109" s="51"/>
      <c r="AT1109" s="39" t="str">
        <f t="shared" si="483"/>
        <v/>
      </c>
      <c r="AU1109" s="49" t="str">
        <f t="shared" si="489"/>
        <v/>
      </c>
      <c r="AV1109" s="41">
        <f t="shared" ca="1" si="452"/>
        <v>256</v>
      </c>
      <c r="AW1109" s="40">
        <f t="shared" ca="1" si="446"/>
        <v>1</v>
      </c>
      <c r="AX1109" s="41">
        <f t="shared" ca="1" si="484"/>
        <v>0</v>
      </c>
      <c r="AY1109" s="41">
        <f t="shared" ca="1" si="485"/>
        <v>0</v>
      </c>
      <c r="AZ1109" s="42">
        <f t="shared" ca="1" si="486"/>
        <v>1</v>
      </c>
      <c r="BA1109" s="47" t="str">
        <f t="shared" si="487"/>
        <v/>
      </c>
      <c r="BB1109" s="47" t="e">
        <f t="shared" si="488"/>
        <v>#VALUE!</v>
      </c>
      <c r="BC1109" s="47">
        <f t="shared" si="453"/>
        <v>0</v>
      </c>
      <c r="BD1109" s="47">
        <f t="shared" si="454"/>
        <v>0</v>
      </c>
      <c r="BE1109" s="47" t="e">
        <f t="shared" si="455"/>
        <v>#VALUE!</v>
      </c>
      <c r="BF1109" s="47" t="e">
        <f t="shared" si="456"/>
        <v>#VALUE!</v>
      </c>
      <c r="BG1109" s="47" t="e">
        <f t="shared" si="457"/>
        <v>#VALUE!</v>
      </c>
      <c r="BH1109" s="47" t="e">
        <f>MATCH($BA1109,NoteCommaRef!$B$4:$B$10,0)</f>
        <v>#N/A</v>
      </c>
      <c r="BI1109" s="47">
        <f>MATCH($BK1109,NoteCommaRef!$H$4:$H$1000,0)</f>
        <v>11</v>
      </c>
      <c r="BJ1109" s="47">
        <f>MATCH($BL1109,NoteCommaRef!$H$4:$H$1000,0)</f>
        <v>11</v>
      </c>
      <c r="BK1109" s="47">
        <f t="shared" si="447"/>
        <v>1</v>
      </c>
      <c r="BL1109" s="47">
        <f t="shared" si="448"/>
        <v>1</v>
      </c>
      <c r="BM1109" s="48">
        <f ca="1">IF(ISNA($BH1109),1,OFFSET(NoteCommaRef!$E$3,$BH1109,0))</f>
        <v>1</v>
      </c>
      <c r="BN1109" s="48">
        <f t="shared" si="449"/>
        <v>1</v>
      </c>
      <c r="BO1109" s="48">
        <f t="shared" si="450"/>
        <v>1</v>
      </c>
      <c r="BP1109" s="48">
        <f t="shared" si="451"/>
        <v>1</v>
      </c>
      <c r="BQ1109" s="48">
        <f ca="1">IF(ISNA($BI1109),1,OFFSET(NoteCommaRef!$K$3,$BI1109,0))</f>
        <v>1</v>
      </c>
      <c r="BR1109" s="48">
        <f ca="1">IF(ISNA($BJ1109),1,OFFSET(NoteCommaRef!$K$3,$BJ1109,0))</f>
        <v>1</v>
      </c>
    </row>
    <row r="1110" spans="3:70" x14ac:dyDescent="0.2">
      <c r="C1110" s="1" t="str">
        <f t="shared" si="466"/>
        <v/>
      </c>
      <c r="D1110" s="1" t="str">
        <f t="shared" si="467"/>
        <v/>
      </c>
      <c r="E1110" s="1" t="str">
        <f t="shared" si="458"/>
        <v/>
      </c>
      <c r="F1110" s="32" t="str">
        <f t="shared" si="459"/>
        <v/>
      </c>
      <c r="G1110" s="1" t="str">
        <f t="shared" si="460"/>
        <v/>
      </c>
      <c r="H1110" s="1" t="str">
        <f t="shared" si="461"/>
        <v/>
      </c>
      <c r="I1110" s="1" t="str">
        <f t="shared" si="462"/>
        <v/>
      </c>
      <c r="J1110" s="1" t="str">
        <f t="shared" si="463"/>
        <v/>
      </c>
      <c r="K1110" s="1" t="str">
        <f t="shared" si="464"/>
        <v/>
      </c>
      <c r="L1110" s="1" t="str">
        <f ca="1">IF(COUNTBLANK($AO1110),IF(COUNTBLANK($D1110),"",OFFSET(ChannelSetup!$E$6,0,$D1110-1)),$AO1110)</f>
        <v/>
      </c>
      <c r="M1110" s="1" t="str">
        <f ca="1">IF(COUNTBLANK($AP1110),IF(COUNTBLANK($D1110),"",OFFSET(ChannelSetup!$E$7,0,$D1110-1)),$AP1110)</f>
        <v/>
      </c>
      <c r="N1110" s="1" t="str">
        <f ca="1">IF(COUNTBLANK($D1110),"",IF(COUNTBLANK($AI1110),OFFSET(ChannelSetup!$E$4,0,$D1110-1),$AI1110))</f>
        <v/>
      </c>
      <c r="O1110" s="1" t="str">
        <f t="shared" si="465"/>
        <v/>
      </c>
      <c r="Q1110" s="32">
        <f t="shared" si="469"/>
        <v>6</v>
      </c>
      <c r="R1110" s="32">
        <f t="shared" si="470"/>
        <v>4</v>
      </c>
      <c r="S1110" s="32">
        <f t="shared" si="471"/>
        <v>4</v>
      </c>
      <c r="T1110" s="32">
        <f t="shared" si="472"/>
        <v>2</v>
      </c>
      <c r="U1110" s="32">
        <f t="shared" si="473"/>
        <v>2</v>
      </c>
      <c r="V1110" s="32">
        <f t="shared" si="474"/>
        <v>2</v>
      </c>
      <c r="W1110" s="32">
        <f t="shared" si="475"/>
        <v>2</v>
      </c>
      <c r="X1110" s="32">
        <f t="shared" si="476"/>
        <v>2</v>
      </c>
      <c r="Y1110" s="32">
        <f t="shared" si="477"/>
        <v>2</v>
      </c>
      <c r="Z1110" s="32">
        <f t="shared" si="478"/>
        <v>2</v>
      </c>
      <c r="AA1110" s="32">
        <f t="shared" si="479"/>
        <v>2</v>
      </c>
      <c r="AB1110" s="32">
        <f t="shared" si="480"/>
        <v>2</v>
      </c>
      <c r="AD1110" s="64"/>
      <c r="AE1110" s="51"/>
      <c r="AF1110" s="51"/>
      <c r="AG1110" s="61"/>
      <c r="AH1110" s="62"/>
      <c r="AI1110" s="61"/>
      <c r="AJ1110" s="62"/>
      <c r="AK1110" s="61"/>
      <c r="AL1110" s="62"/>
      <c r="AM1110" s="60"/>
      <c r="AN1110" s="60"/>
      <c r="AO1110" s="60"/>
      <c r="AP1110" s="60"/>
      <c r="AQ1110" s="51"/>
      <c r="AT1110" s="39" t="str">
        <f t="shared" ref="AT1110:AT1173" si="490">IF(OR(ISNA(BI1110),ISNA(BJ1110)),"ERR","")</f>
        <v/>
      </c>
      <c r="AU1110" s="49" t="str">
        <f t="shared" ref="AU1110:AU1173" si="491">""&amp;AG1110</f>
        <v/>
      </c>
      <c r="AV1110" s="41">
        <f t="shared" ca="1" si="452"/>
        <v>256</v>
      </c>
      <c r="AW1110" s="40">
        <f t="shared" ca="1" si="446"/>
        <v>1</v>
      </c>
      <c r="AX1110" s="41">
        <f t="shared" ref="AX1110:AX1173" ca="1" si="492">1200*LOG(AW1110,2)</f>
        <v>0</v>
      </c>
      <c r="AY1110" s="41">
        <f t="shared" ref="AY1110:AY1173" ca="1" si="493">MOD(AX1110,1200)</f>
        <v>0</v>
      </c>
      <c r="AZ1110" s="42">
        <f t="shared" ref="AZ1110:AZ1173" ca="1" si="494">AW1110</f>
        <v>1</v>
      </c>
      <c r="BA1110" s="47" t="str">
        <f t="shared" ref="BA1110:BA1173" si="495">LEFT(AU1110,1)</f>
        <v/>
      </c>
      <c r="BB1110" s="47" t="e">
        <f t="shared" ref="BB1110:BB1173" si="496">RIGHT(AU1110,1)-4</f>
        <v>#VALUE!</v>
      </c>
      <c r="BC1110" s="47">
        <f t="shared" si="453"/>
        <v>0</v>
      </c>
      <c r="BD1110" s="47">
        <f t="shared" si="454"/>
        <v>0</v>
      </c>
      <c r="BE1110" s="47" t="e">
        <f t="shared" si="455"/>
        <v>#VALUE!</v>
      </c>
      <c r="BF1110" s="47" t="e">
        <f t="shared" si="456"/>
        <v>#VALUE!</v>
      </c>
      <c r="BG1110" s="47" t="e">
        <f t="shared" si="457"/>
        <v>#VALUE!</v>
      </c>
      <c r="BH1110" s="47" t="e">
        <f>MATCH($BA1110,NoteCommaRef!$B$4:$B$10,0)</f>
        <v>#N/A</v>
      </c>
      <c r="BI1110" s="47">
        <f>MATCH($BK1110,NoteCommaRef!$H$4:$H$1000,0)</f>
        <v>11</v>
      </c>
      <c r="BJ1110" s="47">
        <f>MATCH($BL1110,NoteCommaRef!$H$4:$H$1000,0)</f>
        <v>11</v>
      </c>
      <c r="BK1110" s="47">
        <f t="shared" si="447"/>
        <v>1</v>
      </c>
      <c r="BL1110" s="47">
        <f t="shared" si="448"/>
        <v>1</v>
      </c>
      <c r="BM1110" s="48">
        <f ca="1">IF(ISNA($BH1110),1,OFFSET(NoteCommaRef!$E$3,$BH1110,0))</f>
        <v>1</v>
      </c>
      <c r="BN1110" s="48">
        <f t="shared" si="449"/>
        <v>1</v>
      </c>
      <c r="BO1110" s="48">
        <f t="shared" si="450"/>
        <v>1</v>
      </c>
      <c r="BP1110" s="48">
        <f t="shared" si="451"/>
        <v>1</v>
      </c>
      <c r="BQ1110" s="48">
        <f ca="1">IF(ISNA($BI1110),1,OFFSET(NoteCommaRef!$K$3,$BI1110,0))</f>
        <v>1</v>
      </c>
      <c r="BR1110" s="48">
        <f ca="1">IF(ISNA($BJ1110),1,OFFSET(NoteCommaRef!$K$3,$BJ1110,0))</f>
        <v>1</v>
      </c>
    </row>
    <row r="1111" spans="3:70" x14ac:dyDescent="0.2">
      <c r="C1111" s="1" t="str">
        <f t="shared" si="466"/>
        <v/>
      </c>
      <c r="D1111" s="1" t="str">
        <f t="shared" si="467"/>
        <v/>
      </c>
      <c r="E1111" s="1" t="str">
        <f t="shared" si="458"/>
        <v/>
      </c>
      <c r="F1111" s="32" t="str">
        <f t="shared" si="459"/>
        <v/>
      </c>
      <c r="G1111" s="1" t="str">
        <f t="shared" si="460"/>
        <v/>
      </c>
      <c r="H1111" s="1" t="str">
        <f t="shared" si="461"/>
        <v/>
      </c>
      <c r="I1111" s="1" t="str">
        <f t="shared" si="462"/>
        <v/>
      </c>
      <c r="J1111" s="1" t="str">
        <f t="shared" si="463"/>
        <v/>
      </c>
      <c r="K1111" s="1" t="str">
        <f t="shared" si="464"/>
        <v/>
      </c>
      <c r="L1111" s="1" t="str">
        <f ca="1">IF(COUNTBLANK($AO1111),IF(COUNTBLANK($D1111),"",OFFSET(ChannelSetup!$E$6,0,$D1111-1)),$AO1111)</f>
        <v/>
      </c>
      <c r="M1111" s="1" t="str">
        <f ca="1">IF(COUNTBLANK($AP1111),IF(COUNTBLANK($D1111),"",OFFSET(ChannelSetup!$E$7,0,$D1111-1)),$AP1111)</f>
        <v/>
      </c>
      <c r="N1111" s="1" t="str">
        <f ca="1">IF(COUNTBLANK($D1111),"",IF(COUNTBLANK($AI1111),OFFSET(ChannelSetup!$E$4,0,$D1111-1),$AI1111))</f>
        <v/>
      </c>
      <c r="O1111" s="1" t="str">
        <f t="shared" si="465"/>
        <v/>
      </c>
      <c r="Q1111" s="32">
        <f t="shared" si="469"/>
        <v>6</v>
      </c>
      <c r="R1111" s="32">
        <f t="shared" si="470"/>
        <v>4</v>
      </c>
      <c r="S1111" s="32">
        <f t="shared" si="471"/>
        <v>4</v>
      </c>
      <c r="T1111" s="32">
        <f t="shared" si="472"/>
        <v>2</v>
      </c>
      <c r="U1111" s="32">
        <f t="shared" si="473"/>
        <v>2</v>
      </c>
      <c r="V1111" s="32">
        <f t="shared" si="474"/>
        <v>2</v>
      </c>
      <c r="W1111" s="32">
        <f t="shared" si="475"/>
        <v>2</v>
      </c>
      <c r="X1111" s="32">
        <f t="shared" si="476"/>
        <v>2</v>
      </c>
      <c r="Y1111" s="32">
        <f t="shared" si="477"/>
        <v>2</v>
      </c>
      <c r="Z1111" s="32">
        <f t="shared" si="478"/>
        <v>2</v>
      </c>
      <c r="AA1111" s="32">
        <f t="shared" si="479"/>
        <v>2</v>
      </c>
      <c r="AB1111" s="32">
        <f t="shared" si="480"/>
        <v>2</v>
      </c>
      <c r="AD1111" s="64"/>
      <c r="AE1111" s="51"/>
      <c r="AF1111" s="51"/>
      <c r="AG1111" s="61"/>
      <c r="AH1111" s="62"/>
      <c r="AI1111" s="61"/>
      <c r="AJ1111" s="62"/>
      <c r="AK1111" s="61"/>
      <c r="AL1111" s="62"/>
      <c r="AM1111" s="60"/>
      <c r="AN1111" s="60"/>
      <c r="AO1111" s="60"/>
      <c r="AP1111" s="60"/>
      <c r="AQ1111" s="51"/>
      <c r="AT1111" s="39" t="str">
        <f t="shared" si="490"/>
        <v/>
      </c>
      <c r="AU1111" s="49" t="str">
        <f t="shared" si="491"/>
        <v/>
      </c>
      <c r="AV1111" s="41">
        <f t="shared" ca="1" si="452"/>
        <v>256</v>
      </c>
      <c r="AW1111" s="40">
        <f t="shared" ca="1" si="446"/>
        <v>1</v>
      </c>
      <c r="AX1111" s="41">
        <f t="shared" ca="1" si="492"/>
        <v>0</v>
      </c>
      <c r="AY1111" s="41">
        <f t="shared" ca="1" si="493"/>
        <v>0</v>
      </c>
      <c r="AZ1111" s="42">
        <f t="shared" ca="1" si="494"/>
        <v>1</v>
      </c>
      <c r="BA1111" s="47" t="str">
        <f t="shared" si="495"/>
        <v/>
      </c>
      <c r="BB1111" s="47" t="e">
        <f t="shared" si="496"/>
        <v>#VALUE!</v>
      </c>
      <c r="BC1111" s="47">
        <f t="shared" si="453"/>
        <v>0</v>
      </c>
      <c r="BD1111" s="47">
        <f t="shared" si="454"/>
        <v>0</v>
      </c>
      <c r="BE1111" s="47" t="e">
        <f t="shared" si="455"/>
        <v>#VALUE!</v>
      </c>
      <c r="BF1111" s="47" t="e">
        <f t="shared" si="456"/>
        <v>#VALUE!</v>
      </c>
      <c r="BG1111" s="47" t="e">
        <f t="shared" si="457"/>
        <v>#VALUE!</v>
      </c>
      <c r="BH1111" s="47" t="e">
        <f>MATCH($BA1111,NoteCommaRef!$B$4:$B$10,0)</f>
        <v>#N/A</v>
      </c>
      <c r="BI1111" s="47">
        <f>MATCH($BK1111,NoteCommaRef!$H$4:$H$1000,0)</f>
        <v>11</v>
      </c>
      <c r="BJ1111" s="47">
        <f>MATCH($BL1111,NoteCommaRef!$H$4:$H$1000,0)</f>
        <v>11</v>
      </c>
      <c r="BK1111" s="47">
        <f t="shared" si="447"/>
        <v>1</v>
      </c>
      <c r="BL1111" s="47">
        <f t="shared" si="448"/>
        <v>1</v>
      </c>
      <c r="BM1111" s="48">
        <f ca="1">IF(ISNA($BH1111),1,OFFSET(NoteCommaRef!$E$3,$BH1111,0))</f>
        <v>1</v>
      </c>
      <c r="BN1111" s="48">
        <f t="shared" si="449"/>
        <v>1</v>
      </c>
      <c r="BO1111" s="48">
        <f t="shared" si="450"/>
        <v>1</v>
      </c>
      <c r="BP1111" s="48">
        <f t="shared" si="451"/>
        <v>1</v>
      </c>
      <c r="BQ1111" s="48">
        <f ca="1">IF(ISNA($BI1111),1,OFFSET(NoteCommaRef!$K$3,$BI1111,0))</f>
        <v>1</v>
      </c>
      <c r="BR1111" s="48">
        <f ca="1">IF(ISNA($BJ1111),1,OFFSET(NoteCommaRef!$K$3,$BJ1111,0))</f>
        <v>1</v>
      </c>
    </row>
    <row r="1112" spans="3:70" x14ac:dyDescent="0.2">
      <c r="C1112" s="1" t="str">
        <f t="shared" si="466"/>
        <v/>
      </c>
      <c r="D1112" s="1" t="str">
        <f t="shared" si="467"/>
        <v/>
      </c>
      <c r="E1112" s="1" t="str">
        <f t="shared" si="458"/>
        <v/>
      </c>
      <c r="F1112" s="32" t="str">
        <f t="shared" si="459"/>
        <v/>
      </c>
      <c r="G1112" s="1" t="str">
        <f t="shared" si="460"/>
        <v/>
      </c>
      <c r="H1112" s="1" t="str">
        <f t="shared" si="461"/>
        <v/>
      </c>
      <c r="I1112" s="1" t="str">
        <f t="shared" si="462"/>
        <v/>
      </c>
      <c r="J1112" s="1" t="str">
        <f t="shared" si="463"/>
        <v/>
      </c>
      <c r="K1112" s="1" t="str">
        <f t="shared" si="464"/>
        <v/>
      </c>
      <c r="L1112" s="1" t="str">
        <f ca="1">IF(COUNTBLANK($AO1112),IF(COUNTBLANK($D1112),"",OFFSET(ChannelSetup!$E$6,0,$D1112-1)),$AO1112)</f>
        <v/>
      </c>
      <c r="M1112" s="1" t="str">
        <f ca="1">IF(COUNTBLANK($AP1112),IF(COUNTBLANK($D1112),"",OFFSET(ChannelSetup!$E$7,0,$D1112-1)),$AP1112)</f>
        <v/>
      </c>
      <c r="N1112" s="1" t="str">
        <f ca="1">IF(COUNTBLANK($D1112),"",IF(COUNTBLANK($AI1112),OFFSET(ChannelSetup!$E$4,0,$D1112-1),$AI1112))</f>
        <v/>
      </c>
      <c r="O1112" s="1" t="str">
        <f t="shared" si="465"/>
        <v/>
      </c>
      <c r="Q1112" s="32">
        <f t="shared" si="469"/>
        <v>6</v>
      </c>
      <c r="R1112" s="32">
        <f t="shared" si="470"/>
        <v>4</v>
      </c>
      <c r="S1112" s="32">
        <f t="shared" si="471"/>
        <v>4</v>
      </c>
      <c r="T1112" s="32">
        <f t="shared" si="472"/>
        <v>2</v>
      </c>
      <c r="U1112" s="32">
        <f t="shared" si="473"/>
        <v>2</v>
      </c>
      <c r="V1112" s="32">
        <f t="shared" si="474"/>
        <v>2</v>
      </c>
      <c r="W1112" s="32">
        <f t="shared" si="475"/>
        <v>2</v>
      </c>
      <c r="X1112" s="32">
        <f t="shared" si="476"/>
        <v>2</v>
      </c>
      <c r="Y1112" s="32">
        <f t="shared" si="477"/>
        <v>2</v>
      </c>
      <c r="Z1112" s="32">
        <f t="shared" si="478"/>
        <v>2</v>
      </c>
      <c r="AA1112" s="32">
        <f t="shared" si="479"/>
        <v>2</v>
      </c>
      <c r="AB1112" s="32">
        <f t="shared" si="480"/>
        <v>2</v>
      </c>
      <c r="AD1112" s="64"/>
      <c r="AE1112" s="51"/>
      <c r="AF1112" s="51"/>
      <c r="AG1112" s="61"/>
      <c r="AH1112" s="62"/>
      <c r="AI1112" s="61"/>
      <c r="AJ1112" s="62"/>
      <c r="AK1112" s="61"/>
      <c r="AL1112" s="62"/>
      <c r="AM1112" s="60"/>
      <c r="AN1112" s="60"/>
      <c r="AO1112" s="60"/>
      <c r="AP1112" s="60"/>
      <c r="AQ1112" s="51"/>
      <c r="AT1112" s="39" t="str">
        <f t="shared" si="490"/>
        <v/>
      </c>
      <c r="AU1112" s="49" t="str">
        <f t="shared" si="491"/>
        <v/>
      </c>
      <c r="AV1112" s="41">
        <f t="shared" ca="1" si="452"/>
        <v>256</v>
      </c>
      <c r="AW1112" s="40">
        <f t="shared" ca="1" si="446"/>
        <v>1</v>
      </c>
      <c r="AX1112" s="41">
        <f t="shared" ca="1" si="492"/>
        <v>0</v>
      </c>
      <c r="AY1112" s="41">
        <f t="shared" ca="1" si="493"/>
        <v>0</v>
      </c>
      <c r="AZ1112" s="42">
        <f t="shared" ca="1" si="494"/>
        <v>1</v>
      </c>
      <c r="BA1112" s="47" t="str">
        <f t="shared" si="495"/>
        <v/>
      </c>
      <c r="BB1112" s="47" t="e">
        <f t="shared" si="496"/>
        <v>#VALUE!</v>
      </c>
      <c r="BC1112" s="47">
        <f t="shared" si="453"/>
        <v>0</v>
      </c>
      <c r="BD1112" s="47">
        <f t="shared" si="454"/>
        <v>0</v>
      </c>
      <c r="BE1112" s="47" t="e">
        <f t="shared" si="455"/>
        <v>#VALUE!</v>
      </c>
      <c r="BF1112" s="47" t="e">
        <f t="shared" si="456"/>
        <v>#VALUE!</v>
      </c>
      <c r="BG1112" s="47" t="e">
        <f t="shared" si="457"/>
        <v>#VALUE!</v>
      </c>
      <c r="BH1112" s="47" t="e">
        <f>MATCH($BA1112,NoteCommaRef!$B$4:$B$10,0)</f>
        <v>#N/A</v>
      </c>
      <c r="BI1112" s="47">
        <f>MATCH($BK1112,NoteCommaRef!$H$4:$H$1000,0)</f>
        <v>11</v>
      </c>
      <c r="BJ1112" s="47">
        <f>MATCH($BL1112,NoteCommaRef!$H$4:$H$1000,0)</f>
        <v>11</v>
      </c>
      <c r="BK1112" s="47">
        <f t="shared" si="447"/>
        <v>1</v>
      </c>
      <c r="BL1112" s="47">
        <f t="shared" si="448"/>
        <v>1</v>
      </c>
      <c r="BM1112" s="48">
        <f ca="1">IF(ISNA($BH1112),1,OFFSET(NoteCommaRef!$E$3,$BH1112,0))</f>
        <v>1</v>
      </c>
      <c r="BN1112" s="48">
        <f t="shared" si="449"/>
        <v>1</v>
      </c>
      <c r="BO1112" s="48">
        <f t="shared" si="450"/>
        <v>1</v>
      </c>
      <c r="BP1112" s="48">
        <f t="shared" si="451"/>
        <v>1</v>
      </c>
      <c r="BQ1112" s="48">
        <f ca="1">IF(ISNA($BI1112),1,OFFSET(NoteCommaRef!$K$3,$BI1112,0))</f>
        <v>1</v>
      </c>
      <c r="BR1112" s="48">
        <f ca="1">IF(ISNA($BJ1112),1,OFFSET(NoteCommaRef!$K$3,$BJ1112,0))</f>
        <v>1</v>
      </c>
    </row>
    <row r="1113" spans="3:70" x14ac:dyDescent="0.2">
      <c r="C1113" s="1" t="str">
        <f t="shared" si="466"/>
        <v/>
      </c>
      <c r="D1113" s="1" t="str">
        <f t="shared" si="467"/>
        <v/>
      </c>
      <c r="E1113" s="1" t="str">
        <f t="shared" si="458"/>
        <v/>
      </c>
      <c r="F1113" s="32" t="str">
        <f t="shared" si="459"/>
        <v/>
      </c>
      <c r="G1113" s="1" t="str">
        <f t="shared" si="460"/>
        <v/>
      </c>
      <c r="H1113" s="1" t="str">
        <f t="shared" si="461"/>
        <v/>
      </c>
      <c r="I1113" s="1" t="str">
        <f t="shared" si="462"/>
        <v/>
      </c>
      <c r="J1113" s="1" t="str">
        <f t="shared" si="463"/>
        <v/>
      </c>
      <c r="K1113" s="1" t="str">
        <f t="shared" si="464"/>
        <v/>
      </c>
      <c r="L1113" s="1" t="str">
        <f ca="1">IF(COUNTBLANK($AO1113),IF(COUNTBLANK($D1113),"",OFFSET(ChannelSetup!$E$6,0,$D1113-1)),$AO1113)</f>
        <v/>
      </c>
      <c r="M1113" s="1" t="str">
        <f ca="1">IF(COUNTBLANK($AP1113),IF(COUNTBLANK($D1113),"",OFFSET(ChannelSetup!$E$7,0,$D1113-1)),$AP1113)</f>
        <v/>
      </c>
      <c r="N1113" s="1" t="str">
        <f ca="1">IF(COUNTBLANK($D1113),"",IF(COUNTBLANK($AI1113),OFFSET(ChannelSetup!$E$4,0,$D1113-1),$AI1113))</f>
        <v/>
      </c>
      <c r="O1113" s="1" t="str">
        <f t="shared" si="465"/>
        <v/>
      </c>
      <c r="Q1113" s="32">
        <f t="shared" si="469"/>
        <v>6</v>
      </c>
      <c r="R1113" s="32">
        <f t="shared" si="470"/>
        <v>4</v>
      </c>
      <c r="S1113" s="32">
        <f t="shared" si="471"/>
        <v>4</v>
      </c>
      <c r="T1113" s="32">
        <f t="shared" si="472"/>
        <v>2</v>
      </c>
      <c r="U1113" s="32">
        <f t="shared" si="473"/>
        <v>2</v>
      </c>
      <c r="V1113" s="32">
        <f t="shared" si="474"/>
        <v>2</v>
      </c>
      <c r="W1113" s="32">
        <f t="shared" si="475"/>
        <v>2</v>
      </c>
      <c r="X1113" s="32">
        <f t="shared" si="476"/>
        <v>2</v>
      </c>
      <c r="Y1113" s="32">
        <f t="shared" si="477"/>
        <v>2</v>
      </c>
      <c r="Z1113" s="32">
        <f t="shared" si="478"/>
        <v>2</v>
      </c>
      <c r="AA1113" s="32">
        <f t="shared" si="479"/>
        <v>2</v>
      </c>
      <c r="AB1113" s="32">
        <f t="shared" si="480"/>
        <v>2</v>
      </c>
      <c r="AD1113" s="64"/>
      <c r="AE1113" s="51"/>
      <c r="AF1113" s="51"/>
      <c r="AG1113" s="61"/>
      <c r="AH1113" s="62"/>
      <c r="AI1113" s="61"/>
      <c r="AJ1113" s="62"/>
      <c r="AK1113" s="61"/>
      <c r="AL1113" s="62"/>
      <c r="AM1113" s="60"/>
      <c r="AN1113" s="60"/>
      <c r="AO1113" s="60"/>
      <c r="AP1113" s="60"/>
      <c r="AQ1113" s="51"/>
      <c r="AT1113" s="39" t="str">
        <f t="shared" si="490"/>
        <v/>
      </c>
      <c r="AU1113" s="49" t="str">
        <f t="shared" si="491"/>
        <v/>
      </c>
      <c r="AV1113" s="41">
        <f t="shared" ca="1" si="452"/>
        <v>256</v>
      </c>
      <c r="AW1113" s="40">
        <f t="shared" ca="1" si="446"/>
        <v>1</v>
      </c>
      <c r="AX1113" s="41">
        <f t="shared" ca="1" si="492"/>
        <v>0</v>
      </c>
      <c r="AY1113" s="41">
        <f t="shared" ca="1" si="493"/>
        <v>0</v>
      </c>
      <c r="AZ1113" s="42">
        <f t="shared" ca="1" si="494"/>
        <v>1</v>
      </c>
      <c r="BA1113" s="47" t="str">
        <f t="shared" si="495"/>
        <v/>
      </c>
      <c r="BB1113" s="47" t="e">
        <f t="shared" si="496"/>
        <v>#VALUE!</v>
      </c>
      <c r="BC1113" s="47">
        <f t="shared" si="453"/>
        <v>0</v>
      </c>
      <c r="BD1113" s="47">
        <f t="shared" si="454"/>
        <v>0</v>
      </c>
      <c r="BE1113" s="47" t="e">
        <f t="shared" si="455"/>
        <v>#VALUE!</v>
      </c>
      <c r="BF1113" s="47" t="e">
        <f t="shared" si="456"/>
        <v>#VALUE!</v>
      </c>
      <c r="BG1113" s="47" t="e">
        <f t="shared" si="457"/>
        <v>#VALUE!</v>
      </c>
      <c r="BH1113" s="47" t="e">
        <f>MATCH($BA1113,NoteCommaRef!$B$4:$B$10,0)</f>
        <v>#N/A</v>
      </c>
      <c r="BI1113" s="47">
        <f>MATCH($BK1113,NoteCommaRef!$H$4:$H$1000,0)</f>
        <v>11</v>
      </c>
      <c r="BJ1113" s="47">
        <f>MATCH($BL1113,NoteCommaRef!$H$4:$H$1000,0)</f>
        <v>11</v>
      </c>
      <c r="BK1113" s="47">
        <f t="shared" si="447"/>
        <v>1</v>
      </c>
      <c r="BL1113" s="47">
        <f t="shared" si="448"/>
        <v>1</v>
      </c>
      <c r="BM1113" s="48">
        <f ca="1">IF(ISNA($BH1113),1,OFFSET(NoteCommaRef!$E$3,$BH1113,0))</f>
        <v>1</v>
      </c>
      <c r="BN1113" s="48">
        <f t="shared" si="449"/>
        <v>1</v>
      </c>
      <c r="BO1113" s="48">
        <f t="shared" si="450"/>
        <v>1</v>
      </c>
      <c r="BP1113" s="48">
        <f t="shared" si="451"/>
        <v>1</v>
      </c>
      <c r="BQ1113" s="48">
        <f ca="1">IF(ISNA($BI1113),1,OFFSET(NoteCommaRef!$K$3,$BI1113,0))</f>
        <v>1</v>
      </c>
      <c r="BR1113" s="48">
        <f ca="1">IF(ISNA($BJ1113),1,OFFSET(NoteCommaRef!$K$3,$BJ1113,0))</f>
        <v>1</v>
      </c>
    </row>
    <row r="1114" spans="3:70" x14ac:dyDescent="0.2">
      <c r="C1114" s="1" t="str">
        <f t="shared" si="466"/>
        <v/>
      </c>
      <c r="D1114" s="1" t="str">
        <f t="shared" si="467"/>
        <v/>
      </c>
      <c r="E1114" s="1" t="str">
        <f t="shared" si="458"/>
        <v/>
      </c>
      <c r="F1114" s="32" t="str">
        <f t="shared" si="459"/>
        <v/>
      </c>
      <c r="G1114" s="1" t="str">
        <f t="shared" si="460"/>
        <v/>
      </c>
      <c r="H1114" s="1" t="str">
        <f t="shared" si="461"/>
        <v/>
      </c>
      <c r="I1114" s="1" t="str">
        <f t="shared" si="462"/>
        <v/>
      </c>
      <c r="J1114" s="1" t="str">
        <f t="shared" si="463"/>
        <v/>
      </c>
      <c r="K1114" s="1" t="str">
        <f t="shared" si="464"/>
        <v/>
      </c>
      <c r="L1114" s="1" t="str">
        <f ca="1">IF(COUNTBLANK($AO1114),IF(COUNTBLANK($D1114),"",OFFSET(ChannelSetup!$E$6,0,$D1114-1)),$AO1114)</f>
        <v/>
      </c>
      <c r="M1114" s="1" t="str">
        <f ca="1">IF(COUNTBLANK($AP1114),IF(COUNTBLANK($D1114),"",OFFSET(ChannelSetup!$E$7,0,$D1114-1)),$AP1114)</f>
        <v/>
      </c>
      <c r="N1114" s="1" t="str">
        <f ca="1">IF(COUNTBLANK($D1114),"",IF(COUNTBLANK($AI1114),OFFSET(ChannelSetup!$E$4,0,$D1114-1),$AI1114))</f>
        <v/>
      </c>
      <c r="O1114" s="1" t="str">
        <f t="shared" si="465"/>
        <v/>
      </c>
      <c r="Q1114" s="32">
        <f t="shared" si="469"/>
        <v>6</v>
      </c>
      <c r="R1114" s="32">
        <f t="shared" si="470"/>
        <v>4</v>
      </c>
      <c r="S1114" s="32">
        <f t="shared" si="471"/>
        <v>4</v>
      </c>
      <c r="T1114" s="32">
        <f t="shared" si="472"/>
        <v>2</v>
      </c>
      <c r="U1114" s="32">
        <f t="shared" si="473"/>
        <v>2</v>
      </c>
      <c r="V1114" s="32">
        <f t="shared" si="474"/>
        <v>2</v>
      </c>
      <c r="W1114" s="32">
        <f t="shared" si="475"/>
        <v>2</v>
      </c>
      <c r="X1114" s="32">
        <f t="shared" si="476"/>
        <v>2</v>
      </c>
      <c r="Y1114" s="32">
        <f t="shared" si="477"/>
        <v>2</v>
      </c>
      <c r="Z1114" s="32">
        <f t="shared" si="478"/>
        <v>2</v>
      </c>
      <c r="AA1114" s="32">
        <f t="shared" si="479"/>
        <v>2</v>
      </c>
      <c r="AB1114" s="32">
        <f t="shared" si="480"/>
        <v>2</v>
      </c>
      <c r="AD1114" s="64"/>
      <c r="AE1114" s="51"/>
      <c r="AF1114" s="51"/>
      <c r="AG1114" s="61"/>
      <c r="AH1114" s="62"/>
      <c r="AI1114" s="61"/>
      <c r="AJ1114" s="62"/>
      <c r="AK1114" s="61"/>
      <c r="AL1114" s="62"/>
      <c r="AM1114" s="60"/>
      <c r="AN1114" s="60"/>
      <c r="AO1114" s="60"/>
      <c r="AP1114" s="60"/>
      <c r="AQ1114" s="51"/>
      <c r="AT1114" s="39" t="str">
        <f t="shared" si="490"/>
        <v/>
      </c>
      <c r="AU1114" s="49" t="str">
        <f t="shared" si="491"/>
        <v/>
      </c>
      <c r="AV1114" s="41">
        <f t="shared" ca="1" si="452"/>
        <v>256</v>
      </c>
      <c r="AW1114" s="40">
        <f t="shared" ca="1" si="446"/>
        <v>1</v>
      </c>
      <c r="AX1114" s="41">
        <f t="shared" ca="1" si="492"/>
        <v>0</v>
      </c>
      <c r="AY1114" s="41">
        <f t="shared" ca="1" si="493"/>
        <v>0</v>
      </c>
      <c r="AZ1114" s="42">
        <f t="shared" ca="1" si="494"/>
        <v>1</v>
      </c>
      <c r="BA1114" s="47" t="str">
        <f t="shared" si="495"/>
        <v/>
      </c>
      <c r="BB1114" s="47" t="e">
        <f t="shared" si="496"/>
        <v>#VALUE!</v>
      </c>
      <c r="BC1114" s="47">
        <f t="shared" si="453"/>
        <v>0</v>
      </c>
      <c r="BD1114" s="47">
        <f t="shared" si="454"/>
        <v>0</v>
      </c>
      <c r="BE1114" s="47" t="e">
        <f t="shared" si="455"/>
        <v>#VALUE!</v>
      </c>
      <c r="BF1114" s="47" t="e">
        <f t="shared" si="456"/>
        <v>#VALUE!</v>
      </c>
      <c r="BG1114" s="47" t="e">
        <f t="shared" si="457"/>
        <v>#VALUE!</v>
      </c>
      <c r="BH1114" s="47" t="e">
        <f>MATCH($BA1114,NoteCommaRef!$B$4:$B$10,0)</f>
        <v>#N/A</v>
      </c>
      <c r="BI1114" s="47">
        <f>MATCH($BK1114,NoteCommaRef!$H$4:$H$1000,0)</f>
        <v>11</v>
      </c>
      <c r="BJ1114" s="47">
        <f>MATCH($BL1114,NoteCommaRef!$H$4:$H$1000,0)</f>
        <v>11</v>
      </c>
      <c r="BK1114" s="47">
        <f t="shared" si="447"/>
        <v>1</v>
      </c>
      <c r="BL1114" s="47">
        <f t="shared" si="448"/>
        <v>1</v>
      </c>
      <c r="BM1114" s="48">
        <f ca="1">IF(ISNA($BH1114),1,OFFSET(NoteCommaRef!$E$3,$BH1114,0))</f>
        <v>1</v>
      </c>
      <c r="BN1114" s="48">
        <f t="shared" si="449"/>
        <v>1</v>
      </c>
      <c r="BO1114" s="48">
        <f t="shared" si="450"/>
        <v>1</v>
      </c>
      <c r="BP1114" s="48">
        <f t="shared" si="451"/>
        <v>1</v>
      </c>
      <c r="BQ1114" s="48">
        <f ca="1">IF(ISNA($BI1114),1,OFFSET(NoteCommaRef!$K$3,$BI1114,0))</f>
        <v>1</v>
      </c>
      <c r="BR1114" s="48">
        <f ca="1">IF(ISNA($BJ1114),1,OFFSET(NoteCommaRef!$K$3,$BJ1114,0))</f>
        <v>1</v>
      </c>
    </row>
    <row r="1115" spans="3:70" x14ac:dyDescent="0.2">
      <c r="C1115" s="1" t="str">
        <f t="shared" si="466"/>
        <v/>
      </c>
      <c r="D1115" s="1" t="str">
        <f t="shared" si="467"/>
        <v/>
      </c>
      <c r="E1115" s="1" t="str">
        <f t="shared" si="458"/>
        <v/>
      </c>
      <c r="F1115" s="32" t="str">
        <f t="shared" si="459"/>
        <v/>
      </c>
      <c r="G1115" s="1" t="str">
        <f t="shared" si="460"/>
        <v/>
      </c>
      <c r="H1115" s="1" t="str">
        <f t="shared" si="461"/>
        <v/>
      </c>
      <c r="I1115" s="1" t="str">
        <f t="shared" si="462"/>
        <v/>
      </c>
      <c r="J1115" s="1" t="str">
        <f t="shared" si="463"/>
        <v/>
      </c>
      <c r="K1115" s="1" t="str">
        <f t="shared" si="464"/>
        <v/>
      </c>
      <c r="L1115" s="1" t="str">
        <f ca="1">IF(COUNTBLANK($AO1115),IF(COUNTBLANK($D1115),"",OFFSET(ChannelSetup!$E$6,0,$D1115-1)),$AO1115)</f>
        <v/>
      </c>
      <c r="M1115" s="1" t="str">
        <f ca="1">IF(COUNTBLANK($AP1115),IF(COUNTBLANK($D1115),"",OFFSET(ChannelSetup!$E$7,0,$D1115-1)),$AP1115)</f>
        <v/>
      </c>
      <c r="N1115" s="1" t="str">
        <f ca="1">IF(COUNTBLANK($D1115),"",IF(COUNTBLANK($AI1115),OFFSET(ChannelSetup!$E$4,0,$D1115-1),$AI1115))</f>
        <v/>
      </c>
      <c r="O1115" s="1" t="str">
        <f t="shared" si="465"/>
        <v/>
      </c>
      <c r="Q1115" s="32">
        <f t="shared" si="469"/>
        <v>6</v>
      </c>
      <c r="R1115" s="32">
        <f t="shared" si="470"/>
        <v>4</v>
      </c>
      <c r="S1115" s="32">
        <f t="shared" si="471"/>
        <v>4</v>
      </c>
      <c r="T1115" s="32">
        <f t="shared" si="472"/>
        <v>2</v>
      </c>
      <c r="U1115" s="32">
        <f t="shared" si="473"/>
        <v>2</v>
      </c>
      <c r="V1115" s="32">
        <f t="shared" si="474"/>
        <v>2</v>
      </c>
      <c r="W1115" s="32">
        <f t="shared" si="475"/>
        <v>2</v>
      </c>
      <c r="X1115" s="32">
        <f t="shared" si="476"/>
        <v>2</v>
      </c>
      <c r="Y1115" s="32">
        <f t="shared" si="477"/>
        <v>2</v>
      </c>
      <c r="Z1115" s="32">
        <f t="shared" si="478"/>
        <v>2</v>
      </c>
      <c r="AA1115" s="32">
        <f t="shared" si="479"/>
        <v>2</v>
      </c>
      <c r="AB1115" s="32">
        <f t="shared" si="480"/>
        <v>2</v>
      </c>
      <c r="AD1115" s="64"/>
      <c r="AE1115" s="51"/>
      <c r="AF1115" s="51"/>
      <c r="AG1115" s="61"/>
      <c r="AH1115" s="62"/>
      <c r="AI1115" s="61"/>
      <c r="AJ1115" s="62"/>
      <c r="AK1115" s="61"/>
      <c r="AL1115" s="62"/>
      <c r="AM1115" s="60"/>
      <c r="AN1115" s="60"/>
      <c r="AO1115" s="60"/>
      <c r="AP1115" s="60"/>
      <c r="AQ1115" s="51"/>
      <c r="AT1115" s="39" t="str">
        <f t="shared" si="490"/>
        <v/>
      </c>
      <c r="AU1115" s="49" t="str">
        <f t="shared" si="491"/>
        <v/>
      </c>
      <c r="AV1115" s="41">
        <f t="shared" ca="1" si="452"/>
        <v>256</v>
      </c>
      <c r="AW1115" s="40">
        <f t="shared" ca="1" si="446"/>
        <v>1</v>
      </c>
      <c r="AX1115" s="41">
        <f t="shared" ca="1" si="492"/>
        <v>0</v>
      </c>
      <c r="AY1115" s="41">
        <f t="shared" ca="1" si="493"/>
        <v>0</v>
      </c>
      <c r="AZ1115" s="42">
        <f t="shared" ca="1" si="494"/>
        <v>1</v>
      </c>
      <c r="BA1115" s="47" t="str">
        <f t="shared" si="495"/>
        <v/>
      </c>
      <c r="BB1115" s="47" t="e">
        <f t="shared" si="496"/>
        <v>#VALUE!</v>
      </c>
      <c r="BC1115" s="47">
        <f t="shared" si="453"/>
        <v>0</v>
      </c>
      <c r="BD1115" s="47">
        <f t="shared" si="454"/>
        <v>0</v>
      </c>
      <c r="BE1115" s="47" t="e">
        <f t="shared" si="455"/>
        <v>#VALUE!</v>
      </c>
      <c r="BF1115" s="47" t="e">
        <f t="shared" si="456"/>
        <v>#VALUE!</v>
      </c>
      <c r="BG1115" s="47" t="e">
        <f t="shared" si="457"/>
        <v>#VALUE!</v>
      </c>
      <c r="BH1115" s="47" t="e">
        <f>MATCH($BA1115,NoteCommaRef!$B$4:$B$10,0)</f>
        <v>#N/A</v>
      </c>
      <c r="BI1115" s="47">
        <f>MATCH($BK1115,NoteCommaRef!$H$4:$H$1000,0)</f>
        <v>11</v>
      </c>
      <c r="BJ1115" s="47">
        <f>MATCH($BL1115,NoteCommaRef!$H$4:$H$1000,0)</f>
        <v>11</v>
      </c>
      <c r="BK1115" s="47">
        <f t="shared" si="447"/>
        <v>1</v>
      </c>
      <c r="BL1115" s="47">
        <f t="shared" si="448"/>
        <v>1</v>
      </c>
      <c r="BM1115" s="48">
        <f ca="1">IF(ISNA($BH1115),1,OFFSET(NoteCommaRef!$E$3,$BH1115,0))</f>
        <v>1</v>
      </c>
      <c r="BN1115" s="48">
        <f t="shared" si="449"/>
        <v>1</v>
      </c>
      <c r="BO1115" s="48">
        <f t="shared" si="450"/>
        <v>1</v>
      </c>
      <c r="BP1115" s="48">
        <f t="shared" si="451"/>
        <v>1</v>
      </c>
      <c r="BQ1115" s="48">
        <f ca="1">IF(ISNA($BI1115),1,OFFSET(NoteCommaRef!$K$3,$BI1115,0))</f>
        <v>1</v>
      </c>
      <c r="BR1115" s="48">
        <f ca="1">IF(ISNA($BJ1115),1,OFFSET(NoteCommaRef!$K$3,$BJ1115,0))</f>
        <v>1</v>
      </c>
    </row>
    <row r="1116" spans="3:70" x14ac:dyDescent="0.2">
      <c r="C1116" s="1" t="str">
        <f t="shared" si="466"/>
        <v/>
      </c>
      <c r="D1116" s="1" t="str">
        <f t="shared" si="467"/>
        <v/>
      </c>
      <c r="E1116" s="1" t="str">
        <f t="shared" si="458"/>
        <v/>
      </c>
      <c r="F1116" s="32" t="str">
        <f t="shared" si="459"/>
        <v/>
      </c>
      <c r="G1116" s="1" t="str">
        <f t="shared" si="460"/>
        <v/>
      </c>
      <c r="H1116" s="1" t="str">
        <f t="shared" si="461"/>
        <v/>
      </c>
      <c r="I1116" s="1" t="str">
        <f t="shared" si="462"/>
        <v/>
      </c>
      <c r="J1116" s="1" t="str">
        <f t="shared" si="463"/>
        <v/>
      </c>
      <c r="K1116" s="1" t="str">
        <f t="shared" si="464"/>
        <v/>
      </c>
      <c r="L1116" s="1" t="str">
        <f ca="1">IF(COUNTBLANK($AO1116),IF(COUNTBLANK($D1116),"",OFFSET(ChannelSetup!$E$6,0,$D1116-1)),$AO1116)</f>
        <v/>
      </c>
      <c r="M1116" s="1" t="str">
        <f ca="1">IF(COUNTBLANK($AP1116),IF(COUNTBLANK($D1116),"",OFFSET(ChannelSetup!$E$7,0,$D1116-1)),$AP1116)</f>
        <v/>
      </c>
      <c r="N1116" s="1" t="str">
        <f ca="1">IF(COUNTBLANK($D1116),"",IF(COUNTBLANK($AI1116),OFFSET(ChannelSetup!$E$4,0,$D1116-1),$AI1116))</f>
        <v/>
      </c>
      <c r="O1116" s="1" t="str">
        <f t="shared" si="465"/>
        <v/>
      </c>
      <c r="Q1116" s="32">
        <f t="shared" si="469"/>
        <v>6</v>
      </c>
      <c r="R1116" s="32">
        <f t="shared" si="470"/>
        <v>4</v>
      </c>
      <c r="S1116" s="32">
        <f t="shared" si="471"/>
        <v>4</v>
      </c>
      <c r="T1116" s="32">
        <f t="shared" si="472"/>
        <v>2</v>
      </c>
      <c r="U1116" s="32">
        <f t="shared" si="473"/>
        <v>2</v>
      </c>
      <c r="V1116" s="32">
        <f t="shared" si="474"/>
        <v>2</v>
      </c>
      <c r="W1116" s="32">
        <f t="shared" si="475"/>
        <v>2</v>
      </c>
      <c r="X1116" s="32">
        <f t="shared" si="476"/>
        <v>2</v>
      </c>
      <c r="Y1116" s="32">
        <f t="shared" si="477"/>
        <v>2</v>
      </c>
      <c r="Z1116" s="32">
        <f t="shared" si="478"/>
        <v>2</v>
      </c>
      <c r="AA1116" s="32">
        <f t="shared" si="479"/>
        <v>2</v>
      </c>
      <c r="AB1116" s="32">
        <f t="shared" si="480"/>
        <v>2</v>
      </c>
      <c r="AD1116" s="64"/>
      <c r="AE1116" s="51"/>
      <c r="AF1116" s="51"/>
      <c r="AG1116" s="61"/>
      <c r="AH1116" s="62"/>
      <c r="AI1116" s="61"/>
      <c r="AJ1116" s="62"/>
      <c r="AK1116" s="61"/>
      <c r="AL1116" s="62"/>
      <c r="AM1116" s="60"/>
      <c r="AN1116" s="60"/>
      <c r="AO1116" s="60"/>
      <c r="AP1116" s="60"/>
      <c r="AQ1116" s="51"/>
      <c r="AT1116" s="39" t="str">
        <f t="shared" si="490"/>
        <v/>
      </c>
      <c r="AU1116" s="49" t="str">
        <f t="shared" si="491"/>
        <v/>
      </c>
      <c r="AV1116" s="41">
        <f t="shared" ca="1" si="452"/>
        <v>256</v>
      </c>
      <c r="AW1116" s="40">
        <f t="shared" ca="1" si="446"/>
        <v>1</v>
      </c>
      <c r="AX1116" s="41">
        <f t="shared" ca="1" si="492"/>
        <v>0</v>
      </c>
      <c r="AY1116" s="41">
        <f t="shared" ca="1" si="493"/>
        <v>0</v>
      </c>
      <c r="AZ1116" s="42">
        <f t="shared" ca="1" si="494"/>
        <v>1</v>
      </c>
      <c r="BA1116" s="47" t="str">
        <f t="shared" si="495"/>
        <v/>
      </c>
      <c r="BB1116" s="47" t="e">
        <f t="shared" si="496"/>
        <v>#VALUE!</v>
      </c>
      <c r="BC1116" s="47">
        <f t="shared" si="453"/>
        <v>0</v>
      </c>
      <c r="BD1116" s="47">
        <f t="shared" si="454"/>
        <v>0</v>
      </c>
      <c r="BE1116" s="47" t="e">
        <f t="shared" si="455"/>
        <v>#VALUE!</v>
      </c>
      <c r="BF1116" s="47" t="e">
        <f t="shared" si="456"/>
        <v>#VALUE!</v>
      </c>
      <c r="BG1116" s="47" t="e">
        <f t="shared" si="457"/>
        <v>#VALUE!</v>
      </c>
      <c r="BH1116" s="47" t="e">
        <f>MATCH($BA1116,NoteCommaRef!$B$4:$B$10,0)</f>
        <v>#N/A</v>
      </c>
      <c r="BI1116" s="47">
        <f>MATCH($BK1116,NoteCommaRef!$H$4:$H$1000,0)</f>
        <v>11</v>
      </c>
      <c r="BJ1116" s="47">
        <f>MATCH($BL1116,NoteCommaRef!$H$4:$H$1000,0)</f>
        <v>11</v>
      </c>
      <c r="BK1116" s="47">
        <f t="shared" si="447"/>
        <v>1</v>
      </c>
      <c r="BL1116" s="47">
        <f t="shared" si="448"/>
        <v>1</v>
      </c>
      <c r="BM1116" s="48">
        <f ca="1">IF(ISNA($BH1116),1,OFFSET(NoteCommaRef!$E$3,$BH1116,0))</f>
        <v>1</v>
      </c>
      <c r="BN1116" s="48">
        <f t="shared" si="449"/>
        <v>1</v>
      </c>
      <c r="BO1116" s="48">
        <f t="shared" si="450"/>
        <v>1</v>
      </c>
      <c r="BP1116" s="48">
        <f t="shared" si="451"/>
        <v>1</v>
      </c>
      <c r="BQ1116" s="48">
        <f ca="1">IF(ISNA($BI1116),1,OFFSET(NoteCommaRef!$K$3,$BI1116,0))</f>
        <v>1</v>
      </c>
      <c r="BR1116" s="48">
        <f ca="1">IF(ISNA($BJ1116),1,OFFSET(NoteCommaRef!$K$3,$BJ1116,0))</f>
        <v>1</v>
      </c>
    </row>
    <row r="1117" spans="3:70" x14ac:dyDescent="0.2">
      <c r="C1117" s="1" t="str">
        <f t="shared" si="466"/>
        <v/>
      </c>
      <c r="D1117" s="1" t="str">
        <f t="shared" si="467"/>
        <v/>
      </c>
      <c r="E1117" s="1" t="str">
        <f t="shared" si="458"/>
        <v/>
      </c>
      <c r="F1117" s="32" t="str">
        <f t="shared" si="459"/>
        <v/>
      </c>
      <c r="G1117" s="1" t="str">
        <f t="shared" si="460"/>
        <v/>
      </c>
      <c r="H1117" s="1" t="str">
        <f t="shared" si="461"/>
        <v/>
      </c>
      <c r="I1117" s="1" t="str">
        <f t="shared" si="462"/>
        <v/>
      </c>
      <c r="J1117" s="1" t="str">
        <f t="shared" si="463"/>
        <v/>
      </c>
      <c r="K1117" s="1" t="str">
        <f t="shared" si="464"/>
        <v/>
      </c>
      <c r="L1117" s="1" t="str">
        <f ca="1">IF(COUNTBLANK($AO1117),IF(COUNTBLANK($D1117),"",OFFSET(ChannelSetup!$E$6,0,$D1117-1)),$AO1117)</f>
        <v/>
      </c>
      <c r="M1117" s="1" t="str">
        <f ca="1">IF(COUNTBLANK($AP1117),IF(COUNTBLANK($D1117),"",OFFSET(ChannelSetup!$E$7,0,$D1117-1)),$AP1117)</f>
        <v/>
      </c>
      <c r="N1117" s="1" t="str">
        <f ca="1">IF(COUNTBLANK($D1117),"",IF(COUNTBLANK($AI1117),OFFSET(ChannelSetup!$E$4,0,$D1117-1),$AI1117))</f>
        <v/>
      </c>
      <c r="O1117" s="1" t="str">
        <f t="shared" si="465"/>
        <v/>
      </c>
      <c r="Q1117" s="32">
        <f t="shared" si="469"/>
        <v>6</v>
      </c>
      <c r="R1117" s="32">
        <f t="shared" si="470"/>
        <v>4</v>
      </c>
      <c r="S1117" s="32">
        <f t="shared" si="471"/>
        <v>4</v>
      </c>
      <c r="T1117" s="32">
        <f t="shared" si="472"/>
        <v>2</v>
      </c>
      <c r="U1117" s="32">
        <f t="shared" si="473"/>
        <v>2</v>
      </c>
      <c r="V1117" s="32">
        <f t="shared" si="474"/>
        <v>2</v>
      </c>
      <c r="W1117" s="32">
        <f t="shared" si="475"/>
        <v>2</v>
      </c>
      <c r="X1117" s="32">
        <f t="shared" si="476"/>
        <v>2</v>
      </c>
      <c r="Y1117" s="32">
        <f t="shared" si="477"/>
        <v>2</v>
      </c>
      <c r="Z1117" s="32">
        <f t="shared" si="478"/>
        <v>2</v>
      </c>
      <c r="AA1117" s="32">
        <f t="shared" si="479"/>
        <v>2</v>
      </c>
      <c r="AB1117" s="32">
        <f t="shared" si="480"/>
        <v>2</v>
      </c>
      <c r="AD1117" s="64"/>
      <c r="AE1117" s="51"/>
      <c r="AF1117" s="51"/>
      <c r="AG1117" s="61"/>
      <c r="AH1117" s="62"/>
      <c r="AI1117" s="61"/>
      <c r="AJ1117" s="62"/>
      <c r="AK1117" s="61"/>
      <c r="AL1117" s="62"/>
      <c r="AM1117" s="60"/>
      <c r="AN1117" s="60"/>
      <c r="AO1117" s="60"/>
      <c r="AP1117" s="60"/>
      <c r="AQ1117" s="51"/>
      <c r="AT1117" s="39" t="str">
        <f t="shared" si="490"/>
        <v/>
      </c>
      <c r="AU1117" s="49" t="str">
        <f t="shared" si="491"/>
        <v/>
      </c>
      <c r="AV1117" s="41">
        <f t="shared" ca="1" si="452"/>
        <v>256</v>
      </c>
      <c r="AW1117" s="40">
        <f t="shared" ca="1" si="446"/>
        <v>1</v>
      </c>
      <c r="AX1117" s="41">
        <f t="shared" ca="1" si="492"/>
        <v>0</v>
      </c>
      <c r="AY1117" s="41">
        <f t="shared" ca="1" si="493"/>
        <v>0</v>
      </c>
      <c r="AZ1117" s="42">
        <f t="shared" ca="1" si="494"/>
        <v>1</v>
      </c>
      <c r="BA1117" s="47" t="str">
        <f t="shared" si="495"/>
        <v/>
      </c>
      <c r="BB1117" s="47" t="e">
        <f t="shared" si="496"/>
        <v>#VALUE!</v>
      </c>
      <c r="BC1117" s="47">
        <f t="shared" si="453"/>
        <v>0</v>
      </c>
      <c r="BD1117" s="47">
        <f t="shared" si="454"/>
        <v>0</v>
      </c>
      <c r="BE1117" s="47" t="e">
        <f t="shared" si="455"/>
        <v>#VALUE!</v>
      </c>
      <c r="BF1117" s="47" t="e">
        <f t="shared" si="456"/>
        <v>#VALUE!</v>
      </c>
      <c r="BG1117" s="47" t="e">
        <f t="shared" si="457"/>
        <v>#VALUE!</v>
      </c>
      <c r="BH1117" s="47" t="e">
        <f>MATCH($BA1117,NoteCommaRef!$B$4:$B$10,0)</f>
        <v>#N/A</v>
      </c>
      <c r="BI1117" s="47">
        <f>MATCH($BK1117,NoteCommaRef!$H$4:$H$1000,0)</f>
        <v>11</v>
      </c>
      <c r="BJ1117" s="47">
        <f>MATCH($BL1117,NoteCommaRef!$H$4:$H$1000,0)</f>
        <v>11</v>
      </c>
      <c r="BK1117" s="47">
        <f t="shared" si="447"/>
        <v>1</v>
      </c>
      <c r="BL1117" s="47">
        <f t="shared" si="448"/>
        <v>1</v>
      </c>
      <c r="BM1117" s="48">
        <f ca="1">IF(ISNA($BH1117),1,OFFSET(NoteCommaRef!$E$3,$BH1117,0))</f>
        <v>1</v>
      </c>
      <c r="BN1117" s="48">
        <f t="shared" si="449"/>
        <v>1</v>
      </c>
      <c r="BO1117" s="48">
        <f t="shared" si="450"/>
        <v>1</v>
      </c>
      <c r="BP1117" s="48">
        <f t="shared" si="451"/>
        <v>1</v>
      </c>
      <c r="BQ1117" s="48">
        <f ca="1">IF(ISNA($BI1117),1,OFFSET(NoteCommaRef!$K$3,$BI1117,0))</f>
        <v>1</v>
      </c>
      <c r="BR1117" s="48">
        <f ca="1">IF(ISNA($BJ1117),1,OFFSET(NoteCommaRef!$K$3,$BJ1117,0))</f>
        <v>1</v>
      </c>
    </row>
    <row r="1118" spans="3:70" x14ac:dyDescent="0.2">
      <c r="C1118" s="1" t="str">
        <f t="shared" si="466"/>
        <v/>
      </c>
      <c r="D1118" s="1" t="str">
        <f t="shared" si="467"/>
        <v/>
      </c>
      <c r="E1118" s="1" t="str">
        <f t="shared" si="458"/>
        <v/>
      </c>
      <c r="F1118" s="32" t="str">
        <f t="shared" si="459"/>
        <v/>
      </c>
      <c r="G1118" s="1" t="str">
        <f t="shared" si="460"/>
        <v/>
      </c>
      <c r="H1118" s="1" t="str">
        <f t="shared" si="461"/>
        <v/>
      </c>
      <c r="I1118" s="1" t="str">
        <f t="shared" si="462"/>
        <v/>
      </c>
      <c r="J1118" s="1" t="str">
        <f t="shared" si="463"/>
        <v/>
      </c>
      <c r="K1118" s="1" t="str">
        <f t="shared" si="464"/>
        <v/>
      </c>
      <c r="L1118" s="1" t="str">
        <f ca="1">IF(COUNTBLANK($AO1118),IF(COUNTBLANK($D1118),"",OFFSET(ChannelSetup!$E$6,0,$D1118-1)),$AO1118)</f>
        <v/>
      </c>
      <c r="M1118" s="1" t="str">
        <f ca="1">IF(COUNTBLANK($AP1118),IF(COUNTBLANK($D1118),"",OFFSET(ChannelSetup!$E$7,0,$D1118-1)),$AP1118)</f>
        <v/>
      </c>
      <c r="N1118" s="1" t="str">
        <f ca="1">IF(COUNTBLANK($D1118),"",IF(COUNTBLANK($AI1118),OFFSET(ChannelSetup!$E$4,0,$D1118-1),$AI1118))</f>
        <v/>
      </c>
      <c r="O1118" s="1" t="str">
        <f t="shared" si="465"/>
        <v/>
      </c>
      <c r="Q1118" s="32">
        <f t="shared" si="469"/>
        <v>6</v>
      </c>
      <c r="R1118" s="32">
        <f t="shared" si="470"/>
        <v>4</v>
      </c>
      <c r="S1118" s="32">
        <f t="shared" si="471"/>
        <v>4</v>
      </c>
      <c r="T1118" s="32">
        <f t="shared" si="472"/>
        <v>2</v>
      </c>
      <c r="U1118" s="32">
        <f t="shared" si="473"/>
        <v>2</v>
      </c>
      <c r="V1118" s="32">
        <f t="shared" si="474"/>
        <v>2</v>
      </c>
      <c r="W1118" s="32">
        <f t="shared" si="475"/>
        <v>2</v>
      </c>
      <c r="X1118" s="32">
        <f t="shared" si="476"/>
        <v>2</v>
      </c>
      <c r="Y1118" s="32">
        <f t="shared" si="477"/>
        <v>2</v>
      </c>
      <c r="Z1118" s="32">
        <f t="shared" si="478"/>
        <v>2</v>
      </c>
      <c r="AA1118" s="32">
        <f t="shared" si="479"/>
        <v>2</v>
      </c>
      <c r="AB1118" s="32">
        <f t="shared" si="480"/>
        <v>2</v>
      </c>
      <c r="AD1118" s="64"/>
      <c r="AE1118" s="51"/>
      <c r="AF1118" s="51"/>
      <c r="AG1118" s="61"/>
      <c r="AH1118" s="62"/>
      <c r="AI1118" s="61"/>
      <c r="AJ1118" s="62"/>
      <c r="AK1118" s="61"/>
      <c r="AL1118" s="62"/>
      <c r="AM1118" s="60"/>
      <c r="AN1118" s="60"/>
      <c r="AO1118" s="60"/>
      <c r="AP1118" s="60"/>
      <c r="AQ1118" s="51"/>
      <c r="AT1118" s="39" t="str">
        <f t="shared" si="490"/>
        <v/>
      </c>
      <c r="AU1118" s="49" t="str">
        <f t="shared" si="491"/>
        <v/>
      </c>
      <c r="AV1118" s="41">
        <f t="shared" ca="1" si="452"/>
        <v>256</v>
      </c>
      <c r="AW1118" s="40">
        <f t="shared" ca="1" si="446"/>
        <v>1</v>
      </c>
      <c r="AX1118" s="41">
        <f t="shared" ca="1" si="492"/>
        <v>0</v>
      </c>
      <c r="AY1118" s="41">
        <f t="shared" ca="1" si="493"/>
        <v>0</v>
      </c>
      <c r="AZ1118" s="42">
        <f t="shared" ca="1" si="494"/>
        <v>1</v>
      </c>
      <c r="BA1118" s="47" t="str">
        <f t="shared" si="495"/>
        <v/>
      </c>
      <c r="BB1118" s="47" t="e">
        <f t="shared" si="496"/>
        <v>#VALUE!</v>
      </c>
      <c r="BC1118" s="47">
        <f t="shared" si="453"/>
        <v>0</v>
      </c>
      <c r="BD1118" s="47">
        <f t="shared" si="454"/>
        <v>0</v>
      </c>
      <c r="BE1118" s="47" t="e">
        <f t="shared" si="455"/>
        <v>#VALUE!</v>
      </c>
      <c r="BF1118" s="47" t="e">
        <f t="shared" si="456"/>
        <v>#VALUE!</v>
      </c>
      <c r="BG1118" s="47" t="e">
        <f t="shared" si="457"/>
        <v>#VALUE!</v>
      </c>
      <c r="BH1118" s="47" t="e">
        <f>MATCH($BA1118,NoteCommaRef!$B$4:$B$10,0)</f>
        <v>#N/A</v>
      </c>
      <c r="BI1118" s="47">
        <f>MATCH($BK1118,NoteCommaRef!$H$4:$H$1000,0)</f>
        <v>11</v>
      </c>
      <c r="BJ1118" s="47">
        <f>MATCH($BL1118,NoteCommaRef!$H$4:$H$1000,0)</f>
        <v>11</v>
      </c>
      <c r="BK1118" s="47">
        <f t="shared" si="447"/>
        <v>1</v>
      </c>
      <c r="BL1118" s="47">
        <f t="shared" si="448"/>
        <v>1</v>
      </c>
      <c r="BM1118" s="48">
        <f ca="1">IF(ISNA($BH1118),1,OFFSET(NoteCommaRef!$E$3,$BH1118,0))</f>
        <v>1</v>
      </c>
      <c r="BN1118" s="48">
        <f t="shared" si="449"/>
        <v>1</v>
      </c>
      <c r="BO1118" s="48">
        <f t="shared" si="450"/>
        <v>1</v>
      </c>
      <c r="BP1118" s="48">
        <f t="shared" si="451"/>
        <v>1</v>
      </c>
      <c r="BQ1118" s="48">
        <f ca="1">IF(ISNA($BI1118),1,OFFSET(NoteCommaRef!$K$3,$BI1118,0))</f>
        <v>1</v>
      </c>
      <c r="BR1118" s="48">
        <f ca="1">IF(ISNA($BJ1118),1,OFFSET(NoteCommaRef!$K$3,$BJ1118,0))</f>
        <v>1</v>
      </c>
    </row>
    <row r="1119" spans="3:70" x14ac:dyDescent="0.2">
      <c r="C1119" s="1" t="str">
        <f t="shared" si="466"/>
        <v/>
      </c>
      <c r="D1119" s="1" t="str">
        <f t="shared" si="467"/>
        <v/>
      </c>
      <c r="E1119" s="1" t="str">
        <f t="shared" si="458"/>
        <v/>
      </c>
      <c r="F1119" s="32" t="str">
        <f t="shared" si="459"/>
        <v/>
      </c>
      <c r="G1119" s="1" t="str">
        <f t="shared" si="460"/>
        <v/>
      </c>
      <c r="H1119" s="1" t="str">
        <f t="shared" si="461"/>
        <v/>
      </c>
      <c r="I1119" s="1" t="str">
        <f t="shared" si="462"/>
        <v/>
      </c>
      <c r="J1119" s="1" t="str">
        <f t="shared" si="463"/>
        <v/>
      </c>
      <c r="K1119" s="1" t="str">
        <f t="shared" si="464"/>
        <v/>
      </c>
      <c r="L1119" s="1" t="str">
        <f ca="1">IF(COUNTBLANK($AO1119),IF(COUNTBLANK($D1119),"",OFFSET(ChannelSetup!$E$6,0,$D1119-1)),$AO1119)</f>
        <v/>
      </c>
      <c r="M1119" s="1" t="str">
        <f ca="1">IF(COUNTBLANK($AP1119),IF(COUNTBLANK($D1119),"",OFFSET(ChannelSetup!$E$7,0,$D1119-1)),$AP1119)</f>
        <v/>
      </c>
      <c r="N1119" s="1" t="str">
        <f ca="1">IF(COUNTBLANK($D1119),"",IF(COUNTBLANK($AI1119),OFFSET(ChannelSetup!$E$4,0,$D1119-1),$AI1119))</f>
        <v/>
      </c>
      <c r="O1119" s="1" t="str">
        <f t="shared" si="465"/>
        <v/>
      </c>
      <c r="Q1119" s="32">
        <f t="shared" si="469"/>
        <v>6</v>
      </c>
      <c r="R1119" s="32">
        <f t="shared" si="470"/>
        <v>4</v>
      </c>
      <c r="S1119" s="32">
        <f t="shared" si="471"/>
        <v>4</v>
      </c>
      <c r="T1119" s="32">
        <f t="shared" si="472"/>
        <v>2</v>
      </c>
      <c r="U1119" s="32">
        <f t="shared" si="473"/>
        <v>2</v>
      </c>
      <c r="V1119" s="32">
        <f t="shared" si="474"/>
        <v>2</v>
      </c>
      <c r="W1119" s="32">
        <f t="shared" si="475"/>
        <v>2</v>
      </c>
      <c r="X1119" s="32">
        <f t="shared" si="476"/>
        <v>2</v>
      </c>
      <c r="Y1119" s="32">
        <f t="shared" si="477"/>
        <v>2</v>
      </c>
      <c r="Z1119" s="32">
        <f t="shared" si="478"/>
        <v>2</v>
      </c>
      <c r="AA1119" s="32">
        <f t="shared" si="479"/>
        <v>2</v>
      </c>
      <c r="AB1119" s="32">
        <f t="shared" si="480"/>
        <v>2</v>
      </c>
      <c r="AD1119" s="64"/>
      <c r="AE1119" s="51"/>
      <c r="AF1119" s="51"/>
      <c r="AG1119" s="61"/>
      <c r="AH1119" s="62"/>
      <c r="AI1119" s="61"/>
      <c r="AJ1119" s="62"/>
      <c r="AK1119" s="61"/>
      <c r="AL1119" s="62"/>
      <c r="AM1119" s="60"/>
      <c r="AN1119" s="60"/>
      <c r="AO1119" s="60"/>
      <c r="AP1119" s="60"/>
      <c r="AQ1119" s="51"/>
      <c r="AT1119" s="39" t="str">
        <f t="shared" si="490"/>
        <v/>
      </c>
      <c r="AU1119" s="49" t="str">
        <f t="shared" si="491"/>
        <v/>
      </c>
      <c r="AV1119" s="41">
        <f t="shared" ca="1" si="452"/>
        <v>256</v>
      </c>
      <c r="AW1119" s="40">
        <f t="shared" ca="1" si="446"/>
        <v>1</v>
      </c>
      <c r="AX1119" s="41">
        <f t="shared" ca="1" si="492"/>
        <v>0</v>
      </c>
      <c r="AY1119" s="41">
        <f t="shared" ca="1" si="493"/>
        <v>0</v>
      </c>
      <c r="AZ1119" s="42">
        <f t="shared" ca="1" si="494"/>
        <v>1</v>
      </c>
      <c r="BA1119" s="47" t="str">
        <f t="shared" si="495"/>
        <v/>
      </c>
      <c r="BB1119" s="47" t="e">
        <f t="shared" si="496"/>
        <v>#VALUE!</v>
      </c>
      <c r="BC1119" s="47">
        <f t="shared" si="453"/>
        <v>0</v>
      </c>
      <c r="BD1119" s="47">
        <f t="shared" si="454"/>
        <v>0</v>
      </c>
      <c r="BE1119" s="47" t="e">
        <f t="shared" si="455"/>
        <v>#VALUE!</v>
      </c>
      <c r="BF1119" s="47" t="e">
        <f t="shared" si="456"/>
        <v>#VALUE!</v>
      </c>
      <c r="BG1119" s="47" t="e">
        <f t="shared" si="457"/>
        <v>#VALUE!</v>
      </c>
      <c r="BH1119" s="47" t="e">
        <f>MATCH($BA1119,NoteCommaRef!$B$4:$B$10,0)</f>
        <v>#N/A</v>
      </c>
      <c r="BI1119" s="47">
        <f>MATCH($BK1119,NoteCommaRef!$H$4:$H$1000,0)</f>
        <v>11</v>
      </c>
      <c r="BJ1119" s="47">
        <f>MATCH($BL1119,NoteCommaRef!$H$4:$H$1000,0)</f>
        <v>11</v>
      </c>
      <c r="BK1119" s="47">
        <f t="shared" si="447"/>
        <v>1</v>
      </c>
      <c r="BL1119" s="47">
        <f t="shared" si="448"/>
        <v>1</v>
      </c>
      <c r="BM1119" s="48">
        <f ca="1">IF(ISNA($BH1119),1,OFFSET(NoteCommaRef!$E$3,$BH1119,0))</f>
        <v>1</v>
      </c>
      <c r="BN1119" s="48">
        <f t="shared" si="449"/>
        <v>1</v>
      </c>
      <c r="BO1119" s="48">
        <f t="shared" si="450"/>
        <v>1</v>
      </c>
      <c r="BP1119" s="48">
        <f t="shared" si="451"/>
        <v>1</v>
      </c>
      <c r="BQ1119" s="48">
        <f ca="1">IF(ISNA($BI1119),1,OFFSET(NoteCommaRef!$K$3,$BI1119,0))</f>
        <v>1</v>
      </c>
      <c r="BR1119" s="48">
        <f ca="1">IF(ISNA($BJ1119),1,OFFSET(NoteCommaRef!$K$3,$BJ1119,0))</f>
        <v>1</v>
      </c>
    </row>
    <row r="1120" spans="3:70" x14ac:dyDescent="0.2">
      <c r="C1120" s="1" t="str">
        <f t="shared" si="466"/>
        <v/>
      </c>
      <c r="D1120" s="1" t="str">
        <f t="shared" si="467"/>
        <v/>
      </c>
      <c r="E1120" s="1" t="str">
        <f t="shared" si="458"/>
        <v/>
      </c>
      <c r="F1120" s="32" t="str">
        <f t="shared" si="459"/>
        <v/>
      </c>
      <c r="G1120" s="1" t="str">
        <f t="shared" si="460"/>
        <v/>
      </c>
      <c r="H1120" s="1" t="str">
        <f t="shared" si="461"/>
        <v/>
      </c>
      <c r="I1120" s="1" t="str">
        <f t="shared" si="462"/>
        <v/>
      </c>
      <c r="J1120" s="1" t="str">
        <f t="shared" si="463"/>
        <v/>
      </c>
      <c r="K1120" s="1" t="str">
        <f t="shared" si="464"/>
        <v/>
      </c>
      <c r="L1120" s="1" t="str">
        <f ca="1">IF(COUNTBLANK($AO1120),IF(COUNTBLANK($D1120),"",OFFSET(ChannelSetup!$E$6,0,$D1120-1)),$AO1120)</f>
        <v/>
      </c>
      <c r="M1120" s="1" t="str">
        <f ca="1">IF(COUNTBLANK($AP1120),IF(COUNTBLANK($D1120),"",OFFSET(ChannelSetup!$E$7,0,$D1120-1)),$AP1120)</f>
        <v/>
      </c>
      <c r="N1120" s="1" t="str">
        <f ca="1">IF(COUNTBLANK($D1120),"",IF(COUNTBLANK($AI1120),OFFSET(ChannelSetup!$E$4,0,$D1120-1),$AI1120))</f>
        <v/>
      </c>
      <c r="O1120" s="1" t="str">
        <f t="shared" si="465"/>
        <v/>
      </c>
      <c r="Q1120" s="32">
        <f t="shared" si="469"/>
        <v>6</v>
      </c>
      <c r="R1120" s="32">
        <f t="shared" si="470"/>
        <v>4</v>
      </c>
      <c r="S1120" s="32">
        <f t="shared" si="471"/>
        <v>4</v>
      </c>
      <c r="T1120" s="32">
        <f t="shared" si="472"/>
        <v>2</v>
      </c>
      <c r="U1120" s="32">
        <f t="shared" si="473"/>
        <v>2</v>
      </c>
      <c r="V1120" s="32">
        <f t="shared" si="474"/>
        <v>2</v>
      </c>
      <c r="W1120" s="32">
        <f t="shared" si="475"/>
        <v>2</v>
      </c>
      <c r="X1120" s="32">
        <f t="shared" si="476"/>
        <v>2</v>
      </c>
      <c r="Y1120" s="32">
        <f t="shared" si="477"/>
        <v>2</v>
      </c>
      <c r="Z1120" s="32">
        <f t="shared" si="478"/>
        <v>2</v>
      </c>
      <c r="AA1120" s="32">
        <f t="shared" si="479"/>
        <v>2</v>
      </c>
      <c r="AB1120" s="32">
        <f t="shared" si="480"/>
        <v>2</v>
      </c>
      <c r="AD1120" s="64"/>
      <c r="AE1120" s="51"/>
      <c r="AF1120" s="51"/>
      <c r="AG1120" s="61"/>
      <c r="AH1120" s="62"/>
      <c r="AI1120" s="61"/>
      <c r="AJ1120" s="62"/>
      <c r="AK1120" s="61"/>
      <c r="AL1120" s="62"/>
      <c r="AM1120" s="60"/>
      <c r="AN1120" s="60"/>
      <c r="AO1120" s="60"/>
      <c r="AP1120" s="60"/>
      <c r="AQ1120" s="51"/>
      <c r="AT1120" s="39" t="str">
        <f t="shared" si="490"/>
        <v/>
      </c>
      <c r="AU1120" s="49" t="str">
        <f t="shared" si="491"/>
        <v/>
      </c>
      <c r="AV1120" s="41">
        <f t="shared" ca="1" si="452"/>
        <v>256</v>
      </c>
      <c r="AW1120" s="40">
        <f t="shared" ca="1" si="446"/>
        <v>1</v>
      </c>
      <c r="AX1120" s="41">
        <f t="shared" ca="1" si="492"/>
        <v>0</v>
      </c>
      <c r="AY1120" s="41">
        <f t="shared" ca="1" si="493"/>
        <v>0</v>
      </c>
      <c r="AZ1120" s="42">
        <f t="shared" ca="1" si="494"/>
        <v>1</v>
      </c>
      <c r="BA1120" s="47" t="str">
        <f t="shared" si="495"/>
        <v/>
      </c>
      <c r="BB1120" s="47" t="e">
        <f t="shared" si="496"/>
        <v>#VALUE!</v>
      </c>
      <c r="BC1120" s="47">
        <f t="shared" si="453"/>
        <v>0</v>
      </c>
      <c r="BD1120" s="47">
        <f t="shared" si="454"/>
        <v>0</v>
      </c>
      <c r="BE1120" s="47" t="e">
        <f t="shared" si="455"/>
        <v>#VALUE!</v>
      </c>
      <c r="BF1120" s="47" t="e">
        <f t="shared" si="456"/>
        <v>#VALUE!</v>
      </c>
      <c r="BG1120" s="47" t="e">
        <f t="shared" si="457"/>
        <v>#VALUE!</v>
      </c>
      <c r="BH1120" s="47" t="e">
        <f>MATCH($BA1120,NoteCommaRef!$B$4:$B$10,0)</f>
        <v>#N/A</v>
      </c>
      <c r="BI1120" s="47">
        <f>MATCH($BK1120,NoteCommaRef!$H$4:$H$1000,0)</f>
        <v>11</v>
      </c>
      <c r="BJ1120" s="47">
        <f>MATCH($BL1120,NoteCommaRef!$H$4:$H$1000,0)</f>
        <v>11</v>
      </c>
      <c r="BK1120" s="47">
        <f t="shared" si="447"/>
        <v>1</v>
      </c>
      <c r="BL1120" s="47">
        <f t="shared" si="448"/>
        <v>1</v>
      </c>
      <c r="BM1120" s="48">
        <f ca="1">IF(ISNA($BH1120),1,OFFSET(NoteCommaRef!$E$3,$BH1120,0))</f>
        <v>1</v>
      </c>
      <c r="BN1120" s="48">
        <f t="shared" si="449"/>
        <v>1</v>
      </c>
      <c r="BO1120" s="48">
        <f t="shared" si="450"/>
        <v>1</v>
      </c>
      <c r="BP1120" s="48">
        <f t="shared" si="451"/>
        <v>1</v>
      </c>
      <c r="BQ1120" s="48">
        <f ca="1">IF(ISNA($BI1120),1,OFFSET(NoteCommaRef!$K$3,$BI1120,0))</f>
        <v>1</v>
      </c>
      <c r="BR1120" s="48">
        <f ca="1">IF(ISNA($BJ1120),1,OFFSET(NoteCommaRef!$K$3,$BJ1120,0))</f>
        <v>1</v>
      </c>
    </row>
    <row r="1121" spans="3:70" x14ac:dyDescent="0.2">
      <c r="C1121" s="1" t="str">
        <f t="shared" si="466"/>
        <v/>
      </c>
      <c r="D1121" s="1" t="str">
        <f t="shared" si="467"/>
        <v/>
      </c>
      <c r="E1121" s="1" t="str">
        <f t="shared" si="458"/>
        <v/>
      </c>
      <c r="F1121" s="32" t="str">
        <f t="shared" si="459"/>
        <v/>
      </c>
      <c r="G1121" s="1" t="str">
        <f t="shared" si="460"/>
        <v/>
      </c>
      <c r="H1121" s="1" t="str">
        <f t="shared" si="461"/>
        <v/>
      </c>
      <c r="I1121" s="1" t="str">
        <f t="shared" si="462"/>
        <v/>
      </c>
      <c r="J1121" s="1" t="str">
        <f t="shared" si="463"/>
        <v/>
      </c>
      <c r="K1121" s="1" t="str">
        <f t="shared" si="464"/>
        <v/>
      </c>
      <c r="L1121" s="1" t="str">
        <f ca="1">IF(COUNTBLANK($AO1121),IF(COUNTBLANK($D1121),"",OFFSET(ChannelSetup!$E$6,0,$D1121-1)),$AO1121)</f>
        <v/>
      </c>
      <c r="M1121" s="1" t="str">
        <f ca="1">IF(COUNTBLANK($AP1121),IF(COUNTBLANK($D1121),"",OFFSET(ChannelSetup!$E$7,0,$D1121-1)),$AP1121)</f>
        <v/>
      </c>
      <c r="N1121" s="1" t="str">
        <f ca="1">IF(COUNTBLANK($D1121),"",IF(COUNTBLANK($AI1121),OFFSET(ChannelSetup!$E$4,0,$D1121-1),$AI1121))</f>
        <v/>
      </c>
      <c r="O1121" s="1" t="str">
        <f t="shared" si="465"/>
        <v/>
      </c>
      <c r="Q1121" s="32">
        <f t="shared" si="469"/>
        <v>6</v>
      </c>
      <c r="R1121" s="32">
        <f t="shared" si="470"/>
        <v>4</v>
      </c>
      <c r="S1121" s="32">
        <f t="shared" si="471"/>
        <v>4</v>
      </c>
      <c r="T1121" s="32">
        <f t="shared" si="472"/>
        <v>2</v>
      </c>
      <c r="U1121" s="32">
        <f t="shared" si="473"/>
        <v>2</v>
      </c>
      <c r="V1121" s="32">
        <f t="shared" si="474"/>
        <v>2</v>
      </c>
      <c r="W1121" s="32">
        <f t="shared" si="475"/>
        <v>2</v>
      </c>
      <c r="X1121" s="32">
        <f t="shared" si="476"/>
        <v>2</v>
      </c>
      <c r="Y1121" s="32">
        <f t="shared" si="477"/>
        <v>2</v>
      </c>
      <c r="Z1121" s="32">
        <f t="shared" si="478"/>
        <v>2</v>
      </c>
      <c r="AA1121" s="32">
        <f t="shared" si="479"/>
        <v>2</v>
      </c>
      <c r="AB1121" s="32">
        <f t="shared" si="480"/>
        <v>2</v>
      </c>
      <c r="AD1121" s="64"/>
      <c r="AE1121" s="51"/>
      <c r="AF1121" s="51"/>
      <c r="AG1121" s="61"/>
      <c r="AH1121" s="62"/>
      <c r="AI1121" s="61"/>
      <c r="AJ1121" s="62"/>
      <c r="AK1121" s="61"/>
      <c r="AL1121" s="62"/>
      <c r="AM1121" s="60"/>
      <c r="AN1121" s="60"/>
      <c r="AO1121" s="60"/>
      <c r="AP1121" s="60"/>
      <c r="AQ1121" s="51"/>
      <c r="AT1121" s="39" t="str">
        <f t="shared" si="490"/>
        <v/>
      </c>
      <c r="AU1121" s="49" t="str">
        <f t="shared" si="491"/>
        <v/>
      </c>
      <c r="AV1121" s="41">
        <f t="shared" ca="1" si="452"/>
        <v>256</v>
      </c>
      <c r="AW1121" s="40">
        <f t="shared" ca="1" si="446"/>
        <v>1</v>
      </c>
      <c r="AX1121" s="41">
        <f t="shared" ca="1" si="492"/>
        <v>0</v>
      </c>
      <c r="AY1121" s="41">
        <f t="shared" ca="1" si="493"/>
        <v>0</v>
      </c>
      <c r="AZ1121" s="42">
        <f t="shared" ca="1" si="494"/>
        <v>1</v>
      </c>
      <c r="BA1121" s="47" t="str">
        <f t="shared" si="495"/>
        <v/>
      </c>
      <c r="BB1121" s="47" t="e">
        <f t="shared" si="496"/>
        <v>#VALUE!</v>
      </c>
      <c r="BC1121" s="47">
        <f t="shared" si="453"/>
        <v>0</v>
      </c>
      <c r="BD1121" s="47">
        <f t="shared" si="454"/>
        <v>0</v>
      </c>
      <c r="BE1121" s="47" t="e">
        <f t="shared" si="455"/>
        <v>#VALUE!</v>
      </c>
      <c r="BF1121" s="47" t="e">
        <f t="shared" si="456"/>
        <v>#VALUE!</v>
      </c>
      <c r="BG1121" s="47" t="e">
        <f t="shared" si="457"/>
        <v>#VALUE!</v>
      </c>
      <c r="BH1121" s="47" t="e">
        <f>MATCH($BA1121,NoteCommaRef!$B$4:$B$10,0)</f>
        <v>#N/A</v>
      </c>
      <c r="BI1121" s="47">
        <f>MATCH($BK1121,NoteCommaRef!$H$4:$H$1000,0)</f>
        <v>11</v>
      </c>
      <c r="BJ1121" s="47">
        <f>MATCH($BL1121,NoteCommaRef!$H$4:$H$1000,0)</f>
        <v>11</v>
      </c>
      <c r="BK1121" s="47">
        <f t="shared" si="447"/>
        <v>1</v>
      </c>
      <c r="BL1121" s="47">
        <f t="shared" si="448"/>
        <v>1</v>
      </c>
      <c r="BM1121" s="48">
        <f ca="1">IF(ISNA($BH1121),1,OFFSET(NoteCommaRef!$E$3,$BH1121,0))</f>
        <v>1</v>
      </c>
      <c r="BN1121" s="48">
        <f t="shared" si="449"/>
        <v>1</v>
      </c>
      <c r="BO1121" s="48">
        <f t="shared" si="450"/>
        <v>1</v>
      </c>
      <c r="BP1121" s="48">
        <f t="shared" si="451"/>
        <v>1</v>
      </c>
      <c r="BQ1121" s="48">
        <f ca="1">IF(ISNA($BI1121),1,OFFSET(NoteCommaRef!$K$3,$BI1121,0))</f>
        <v>1</v>
      </c>
      <c r="BR1121" s="48">
        <f ca="1">IF(ISNA($BJ1121),1,OFFSET(NoteCommaRef!$K$3,$BJ1121,0))</f>
        <v>1</v>
      </c>
    </row>
    <row r="1122" spans="3:70" x14ac:dyDescent="0.2">
      <c r="C1122" s="1" t="str">
        <f t="shared" si="466"/>
        <v/>
      </c>
      <c r="D1122" s="1" t="str">
        <f t="shared" si="467"/>
        <v/>
      </c>
      <c r="E1122" s="1" t="str">
        <f t="shared" si="458"/>
        <v/>
      </c>
      <c r="F1122" s="32" t="str">
        <f t="shared" si="459"/>
        <v/>
      </c>
      <c r="G1122" s="1" t="str">
        <f t="shared" si="460"/>
        <v/>
      </c>
      <c r="H1122" s="1" t="str">
        <f t="shared" si="461"/>
        <v/>
      </c>
      <c r="I1122" s="1" t="str">
        <f t="shared" si="462"/>
        <v/>
      </c>
      <c r="J1122" s="1" t="str">
        <f t="shared" si="463"/>
        <v/>
      </c>
      <c r="K1122" s="1" t="str">
        <f t="shared" si="464"/>
        <v/>
      </c>
      <c r="L1122" s="1" t="str">
        <f ca="1">IF(COUNTBLANK($AO1122),IF(COUNTBLANK($D1122),"",OFFSET(ChannelSetup!$E$6,0,$D1122-1)),$AO1122)</f>
        <v/>
      </c>
      <c r="M1122" s="1" t="str">
        <f ca="1">IF(COUNTBLANK($AP1122),IF(COUNTBLANK($D1122),"",OFFSET(ChannelSetup!$E$7,0,$D1122-1)),$AP1122)</f>
        <v/>
      </c>
      <c r="N1122" s="1" t="str">
        <f ca="1">IF(COUNTBLANK($D1122),"",IF(COUNTBLANK($AI1122),OFFSET(ChannelSetup!$E$4,0,$D1122-1),$AI1122))</f>
        <v/>
      </c>
      <c r="O1122" s="1" t="str">
        <f t="shared" si="465"/>
        <v/>
      </c>
      <c r="Q1122" s="32">
        <f t="shared" si="469"/>
        <v>6</v>
      </c>
      <c r="R1122" s="32">
        <f t="shared" si="470"/>
        <v>4</v>
      </c>
      <c r="S1122" s="32">
        <f t="shared" si="471"/>
        <v>4</v>
      </c>
      <c r="T1122" s="32">
        <f t="shared" si="472"/>
        <v>2</v>
      </c>
      <c r="U1122" s="32">
        <f t="shared" si="473"/>
        <v>2</v>
      </c>
      <c r="V1122" s="32">
        <f t="shared" si="474"/>
        <v>2</v>
      </c>
      <c r="W1122" s="32">
        <f t="shared" si="475"/>
        <v>2</v>
      </c>
      <c r="X1122" s="32">
        <f t="shared" si="476"/>
        <v>2</v>
      </c>
      <c r="Y1122" s="32">
        <f t="shared" si="477"/>
        <v>2</v>
      </c>
      <c r="Z1122" s="32">
        <f t="shared" si="478"/>
        <v>2</v>
      </c>
      <c r="AA1122" s="32">
        <f t="shared" si="479"/>
        <v>2</v>
      </c>
      <c r="AB1122" s="32">
        <f t="shared" si="480"/>
        <v>2</v>
      </c>
      <c r="AD1122" s="64"/>
      <c r="AE1122" s="51"/>
      <c r="AF1122" s="51"/>
      <c r="AG1122" s="61"/>
      <c r="AH1122" s="62"/>
      <c r="AI1122" s="61"/>
      <c r="AJ1122" s="62"/>
      <c r="AK1122" s="61"/>
      <c r="AL1122" s="62"/>
      <c r="AM1122" s="60"/>
      <c r="AN1122" s="60"/>
      <c r="AO1122" s="60"/>
      <c r="AP1122" s="60"/>
      <c r="AQ1122" s="51"/>
      <c r="AT1122" s="39" t="str">
        <f t="shared" si="490"/>
        <v/>
      </c>
      <c r="AU1122" s="49" t="str">
        <f t="shared" si="491"/>
        <v/>
      </c>
      <c r="AV1122" s="41">
        <f t="shared" ca="1" si="452"/>
        <v>256</v>
      </c>
      <c r="AW1122" s="40">
        <f t="shared" ca="1" si="446"/>
        <v>1</v>
      </c>
      <c r="AX1122" s="41">
        <f t="shared" ca="1" si="492"/>
        <v>0</v>
      </c>
      <c r="AY1122" s="41">
        <f t="shared" ca="1" si="493"/>
        <v>0</v>
      </c>
      <c r="AZ1122" s="42">
        <f t="shared" ca="1" si="494"/>
        <v>1</v>
      </c>
      <c r="BA1122" s="47" t="str">
        <f t="shared" si="495"/>
        <v/>
      </c>
      <c r="BB1122" s="47" t="e">
        <f t="shared" si="496"/>
        <v>#VALUE!</v>
      </c>
      <c r="BC1122" s="47">
        <f t="shared" si="453"/>
        <v>0</v>
      </c>
      <c r="BD1122" s="47">
        <f t="shared" si="454"/>
        <v>0</v>
      </c>
      <c r="BE1122" s="47" t="e">
        <f t="shared" si="455"/>
        <v>#VALUE!</v>
      </c>
      <c r="BF1122" s="47" t="e">
        <f t="shared" si="456"/>
        <v>#VALUE!</v>
      </c>
      <c r="BG1122" s="47" t="e">
        <f t="shared" si="457"/>
        <v>#VALUE!</v>
      </c>
      <c r="BH1122" s="47" t="e">
        <f>MATCH($BA1122,NoteCommaRef!$B$4:$B$10,0)</f>
        <v>#N/A</v>
      </c>
      <c r="BI1122" s="47">
        <f>MATCH($BK1122,NoteCommaRef!$H$4:$H$1000,0)</f>
        <v>11</v>
      </c>
      <c r="BJ1122" s="47">
        <f>MATCH($BL1122,NoteCommaRef!$H$4:$H$1000,0)</f>
        <v>11</v>
      </c>
      <c r="BK1122" s="47">
        <f t="shared" si="447"/>
        <v>1</v>
      </c>
      <c r="BL1122" s="47">
        <f t="shared" si="448"/>
        <v>1</v>
      </c>
      <c r="BM1122" s="48">
        <f ca="1">IF(ISNA($BH1122),1,OFFSET(NoteCommaRef!$E$3,$BH1122,0))</f>
        <v>1</v>
      </c>
      <c r="BN1122" s="48">
        <f t="shared" si="449"/>
        <v>1</v>
      </c>
      <c r="BO1122" s="48">
        <f t="shared" si="450"/>
        <v>1</v>
      </c>
      <c r="BP1122" s="48">
        <f t="shared" si="451"/>
        <v>1</v>
      </c>
      <c r="BQ1122" s="48">
        <f ca="1">IF(ISNA($BI1122),1,OFFSET(NoteCommaRef!$K$3,$BI1122,0))</f>
        <v>1</v>
      </c>
      <c r="BR1122" s="48">
        <f ca="1">IF(ISNA($BJ1122),1,OFFSET(NoteCommaRef!$K$3,$BJ1122,0))</f>
        <v>1</v>
      </c>
    </row>
    <row r="1123" spans="3:70" x14ac:dyDescent="0.2">
      <c r="C1123" s="1" t="str">
        <f t="shared" si="466"/>
        <v/>
      </c>
      <c r="D1123" s="1" t="str">
        <f t="shared" si="467"/>
        <v/>
      </c>
      <c r="E1123" s="1" t="str">
        <f t="shared" si="458"/>
        <v/>
      </c>
      <c r="F1123" s="32" t="str">
        <f t="shared" si="459"/>
        <v/>
      </c>
      <c r="G1123" s="1" t="str">
        <f t="shared" si="460"/>
        <v/>
      </c>
      <c r="H1123" s="1" t="str">
        <f t="shared" si="461"/>
        <v/>
      </c>
      <c r="I1123" s="1" t="str">
        <f t="shared" si="462"/>
        <v/>
      </c>
      <c r="J1123" s="1" t="str">
        <f t="shared" si="463"/>
        <v/>
      </c>
      <c r="K1123" s="1" t="str">
        <f t="shared" si="464"/>
        <v/>
      </c>
      <c r="L1123" s="1" t="str">
        <f ca="1">IF(COUNTBLANK($AO1123),IF(COUNTBLANK($D1123),"",OFFSET(ChannelSetup!$E$6,0,$D1123-1)),$AO1123)</f>
        <v/>
      </c>
      <c r="M1123" s="1" t="str">
        <f ca="1">IF(COUNTBLANK($AP1123),IF(COUNTBLANK($D1123),"",OFFSET(ChannelSetup!$E$7,0,$D1123-1)),$AP1123)</f>
        <v/>
      </c>
      <c r="N1123" s="1" t="str">
        <f ca="1">IF(COUNTBLANK($D1123),"",IF(COUNTBLANK($AI1123),OFFSET(ChannelSetup!$E$4,0,$D1123-1),$AI1123))</f>
        <v/>
      </c>
      <c r="O1123" s="1" t="str">
        <f t="shared" si="465"/>
        <v/>
      </c>
      <c r="Q1123" s="32">
        <f t="shared" si="469"/>
        <v>6</v>
      </c>
      <c r="R1123" s="32">
        <f t="shared" si="470"/>
        <v>4</v>
      </c>
      <c r="S1123" s="32">
        <f t="shared" si="471"/>
        <v>4</v>
      </c>
      <c r="T1123" s="32">
        <f t="shared" si="472"/>
        <v>2</v>
      </c>
      <c r="U1123" s="32">
        <f t="shared" si="473"/>
        <v>2</v>
      </c>
      <c r="V1123" s="32">
        <f t="shared" si="474"/>
        <v>2</v>
      </c>
      <c r="W1123" s="32">
        <f t="shared" si="475"/>
        <v>2</v>
      </c>
      <c r="X1123" s="32">
        <f t="shared" si="476"/>
        <v>2</v>
      </c>
      <c r="Y1123" s="32">
        <f t="shared" si="477"/>
        <v>2</v>
      </c>
      <c r="Z1123" s="32">
        <f t="shared" si="478"/>
        <v>2</v>
      </c>
      <c r="AA1123" s="32">
        <f t="shared" si="479"/>
        <v>2</v>
      </c>
      <c r="AB1123" s="32">
        <f t="shared" si="480"/>
        <v>2</v>
      </c>
      <c r="AD1123" s="64"/>
      <c r="AE1123" s="51"/>
      <c r="AF1123" s="51"/>
      <c r="AG1123" s="61"/>
      <c r="AH1123" s="62"/>
      <c r="AI1123" s="61"/>
      <c r="AJ1123" s="62"/>
      <c r="AK1123" s="61"/>
      <c r="AL1123" s="62"/>
      <c r="AM1123" s="60"/>
      <c r="AN1123" s="60"/>
      <c r="AO1123" s="60"/>
      <c r="AP1123" s="60"/>
      <c r="AQ1123" s="51"/>
      <c r="AT1123" s="39" t="str">
        <f t="shared" si="490"/>
        <v/>
      </c>
      <c r="AU1123" s="49" t="str">
        <f t="shared" si="491"/>
        <v/>
      </c>
      <c r="AV1123" s="41">
        <f t="shared" ca="1" si="452"/>
        <v>256</v>
      </c>
      <c r="AW1123" s="40">
        <f t="shared" ca="1" si="446"/>
        <v>1</v>
      </c>
      <c r="AX1123" s="41">
        <f t="shared" ca="1" si="492"/>
        <v>0</v>
      </c>
      <c r="AY1123" s="41">
        <f t="shared" ca="1" si="493"/>
        <v>0</v>
      </c>
      <c r="AZ1123" s="42">
        <f t="shared" ca="1" si="494"/>
        <v>1</v>
      </c>
      <c r="BA1123" s="47" t="str">
        <f t="shared" si="495"/>
        <v/>
      </c>
      <c r="BB1123" s="47" t="e">
        <f t="shared" si="496"/>
        <v>#VALUE!</v>
      </c>
      <c r="BC1123" s="47">
        <f t="shared" si="453"/>
        <v>0</v>
      </c>
      <c r="BD1123" s="47">
        <f t="shared" si="454"/>
        <v>0</v>
      </c>
      <c r="BE1123" s="47" t="e">
        <f t="shared" si="455"/>
        <v>#VALUE!</v>
      </c>
      <c r="BF1123" s="47" t="e">
        <f t="shared" si="456"/>
        <v>#VALUE!</v>
      </c>
      <c r="BG1123" s="47" t="e">
        <f t="shared" si="457"/>
        <v>#VALUE!</v>
      </c>
      <c r="BH1123" s="47" t="e">
        <f>MATCH($BA1123,NoteCommaRef!$B$4:$B$10,0)</f>
        <v>#N/A</v>
      </c>
      <c r="BI1123" s="47">
        <f>MATCH($BK1123,NoteCommaRef!$H$4:$H$1000,0)</f>
        <v>11</v>
      </c>
      <c r="BJ1123" s="47">
        <f>MATCH($BL1123,NoteCommaRef!$H$4:$H$1000,0)</f>
        <v>11</v>
      </c>
      <c r="BK1123" s="47">
        <f t="shared" si="447"/>
        <v>1</v>
      </c>
      <c r="BL1123" s="47">
        <f t="shared" si="448"/>
        <v>1</v>
      </c>
      <c r="BM1123" s="48">
        <f ca="1">IF(ISNA($BH1123),1,OFFSET(NoteCommaRef!$E$3,$BH1123,0))</f>
        <v>1</v>
      </c>
      <c r="BN1123" s="48">
        <f t="shared" si="449"/>
        <v>1</v>
      </c>
      <c r="BO1123" s="48">
        <f t="shared" si="450"/>
        <v>1</v>
      </c>
      <c r="BP1123" s="48">
        <f t="shared" si="451"/>
        <v>1</v>
      </c>
      <c r="BQ1123" s="48">
        <f ca="1">IF(ISNA($BI1123),1,OFFSET(NoteCommaRef!$K$3,$BI1123,0))</f>
        <v>1</v>
      </c>
      <c r="BR1123" s="48">
        <f ca="1">IF(ISNA($BJ1123),1,OFFSET(NoteCommaRef!$K$3,$BJ1123,0))</f>
        <v>1</v>
      </c>
    </row>
    <row r="1124" spans="3:70" x14ac:dyDescent="0.2">
      <c r="C1124" s="1" t="str">
        <f t="shared" si="466"/>
        <v/>
      </c>
      <c r="D1124" s="1" t="str">
        <f t="shared" si="467"/>
        <v/>
      </c>
      <c r="E1124" s="1" t="str">
        <f t="shared" si="458"/>
        <v/>
      </c>
      <c r="F1124" s="32" t="str">
        <f t="shared" si="459"/>
        <v/>
      </c>
      <c r="G1124" s="1" t="str">
        <f t="shared" si="460"/>
        <v/>
      </c>
      <c r="H1124" s="1" t="str">
        <f t="shared" si="461"/>
        <v/>
      </c>
      <c r="I1124" s="1" t="str">
        <f t="shared" si="462"/>
        <v/>
      </c>
      <c r="J1124" s="1" t="str">
        <f t="shared" si="463"/>
        <v/>
      </c>
      <c r="K1124" s="1" t="str">
        <f t="shared" si="464"/>
        <v/>
      </c>
      <c r="L1124" s="1" t="str">
        <f ca="1">IF(COUNTBLANK($AO1124),IF(COUNTBLANK($D1124),"",OFFSET(ChannelSetup!$E$6,0,$D1124-1)),$AO1124)</f>
        <v/>
      </c>
      <c r="M1124" s="1" t="str">
        <f ca="1">IF(COUNTBLANK($AP1124),IF(COUNTBLANK($D1124),"",OFFSET(ChannelSetup!$E$7,0,$D1124-1)),$AP1124)</f>
        <v/>
      </c>
      <c r="N1124" s="1" t="str">
        <f ca="1">IF(COUNTBLANK($D1124),"",IF(COUNTBLANK($AI1124),OFFSET(ChannelSetup!$E$4,0,$D1124-1),$AI1124))</f>
        <v/>
      </c>
      <c r="O1124" s="1" t="str">
        <f t="shared" si="465"/>
        <v/>
      </c>
      <c r="Q1124" s="32">
        <f t="shared" si="469"/>
        <v>6</v>
      </c>
      <c r="R1124" s="32">
        <f t="shared" si="470"/>
        <v>4</v>
      </c>
      <c r="S1124" s="32">
        <f t="shared" si="471"/>
        <v>4</v>
      </c>
      <c r="T1124" s="32">
        <f t="shared" si="472"/>
        <v>2</v>
      </c>
      <c r="U1124" s="32">
        <f t="shared" si="473"/>
        <v>2</v>
      </c>
      <c r="V1124" s="32">
        <f t="shared" si="474"/>
        <v>2</v>
      </c>
      <c r="W1124" s="32">
        <f t="shared" si="475"/>
        <v>2</v>
      </c>
      <c r="X1124" s="32">
        <f t="shared" si="476"/>
        <v>2</v>
      </c>
      <c r="Y1124" s="32">
        <f t="shared" si="477"/>
        <v>2</v>
      </c>
      <c r="Z1124" s="32">
        <f t="shared" si="478"/>
        <v>2</v>
      </c>
      <c r="AA1124" s="32">
        <f t="shared" si="479"/>
        <v>2</v>
      </c>
      <c r="AB1124" s="32">
        <f t="shared" si="480"/>
        <v>2</v>
      </c>
      <c r="AD1124" s="64"/>
      <c r="AE1124" s="51"/>
      <c r="AF1124" s="51"/>
      <c r="AG1124" s="61"/>
      <c r="AH1124" s="62"/>
      <c r="AI1124" s="61"/>
      <c r="AJ1124" s="62"/>
      <c r="AK1124" s="61"/>
      <c r="AL1124" s="62"/>
      <c r="AM1124" s="60"/>
      <c r="AN1124" s="60"/>
      <c r="AO1124" s="60"/>
      <c r="AP1124" s="60"/>
      <c r="AQ1124" s="51"/>
      <c r="AT1124" s="39" t="str">
        <f t="shared" si="490"/>
        <v/>
      </c>
      <c r="AU1124" s="49" t="str">
        <f t="shared" si="491"/>
        <v/>
      </c>
      <c r="AV1124" s="41">
        <f t="shared" ca="1" si="452"/>
        <v>256</v>
      </c>
      <c r="AW1124" s="40">
        <f t="shared" ca="1" si="446"/>
        <v>1</v>
      </c>
      <c r="AX1124" s="41">
        <f t="shared" ca="1" si="492"/>
        <v>0</v>
      </c>
      <c r="AY1124" s="41">
        <f t="shared" ca="1" si="493"/>
        <v>0</v>
      </c>
      <c r="AZ1124" s="42">
        <f t="shared" ca="1" si="494"/>
        <v>1</v>
      </c>
      <c r="BA1124" s="47" t="str">
        <f t="shared" si="495"/>
        <v/>
      </c>
      <c r="BB1124" s="47" t="e">
        <f t="shared" si="496"/>
        <v>#VALUE!</v>
      </c>
      <c r="BC1124" s="47">
        <f t="shared" si="453"/>
        <v>0</v>
      </c>
      <c r="BD1124" s="47">
        <f t="shared" si="454"/>
        <v>0</v>
      </c>
      <c r="BE1124" s="47" t="e">
        <f t="shared" si="455"/>
        <v>#VALUE!</v>
      </c>
      <c r="BF1124" s="47" t="e">
        <f t="shared" si="456"/>
        <v>#VALUE!</v>
      </c>
      <c r="BG1124" s="47" t="e">
        <f t="shared" si="457"/>
        <v>#VALUE!</v>
      </c>
      <c r="BH1124" s="47" t="e">
        <f>MATCH($BA1124,NoteCommaRef!$B$4:$B$10,0)</f>
        <v>#N/A</v>
      </c>
      <c r="BI1124" s="47">
        <f>MATCH($BK1124,NoteCommaRef!$H$4:$H$1000,0)</f>
        <v>11</v>
      </c>
      <c r="BJ1124" s="47">
        <f>MATCH($BL1124,NoteCommaRef!$H$4:$H$1000,0)</f>
        <v>11</v>
      </c>
      <c r="BK1124" s="47">
        <f t="shared" si="447"/>
        <v>1</v>
      </c>
      <c r="BL1124" s="47">
        <f t="shared" si="448"/>
        <v>1</v>
      </c>
      <c r="BM1124" s="48">
        <f ca="1">IF(ISNA($BH1124),1,OFFSET(NoteCommaRef!$E$3,$BH1124,0))</f>
        <v>1</v>
      </c>
      <c r="BN1124" s="48">
        <f t="shared" si="449"/>
        <v>1</v>
      </c>
      <c r="BO1124" s="48">
        <f t="shared" si="450"/>
        <v>1</v>
      </c>
      <c r="BP1124" s="48">
        <f t="shared" si="451"/>
        <v>1</v>
      </c>
      <c r="BQ1124" s="48">
        <f ca="1">IF(ISNA($BI1124),1,OFFSET(NoteCommaRef!$K$3,$BI1124,0))</f>
        <v>1</v>
      </c>
      <c r="BR1124" s="48">
        <f ca="1">IF(ISNA($BJ1124),1,OFFSET(NoteCommaRef!$K$3,$BJ1124,0))</f>
        <v>1</v>
      </c>
    </row>
    <row r="1125" spans="3:70" x14ac:dyDescent="0.2">
      <c r="C1125" s="1" t="str">
        <f t="shared" si="466"/>
        <v/>
      </c>
      <c r="D1125" s="1" t="str">
        <f t="shared" si="467"/>
        <v/>
      </c>
      <c r="E1125" s="1" t="str">
        <f t="shared" si="458"/>
        <v/>
      </c>
      <c r="F1125" s="32" t="str">
        <f t="shared" si="459"/>
        <v/>
      </c>
      <c r="G1125" s="1" t="str">
        <f t="shared" si="460"/>
        <v/>
      </c>
      <c r="H1125" s="1" t="str">
        <f t="shared" si="461"/>
        <v/>
      </c>
      <c r="I1125" s="1" t="str">
        <f t="shared" si="462"/>
        <v/>
      </c>
      <c r="J1125" s="1" t="str">
        <f t="shared" si="463"/>
        <v/>
      </c>
      <c r="K1125" s="1" t="str">
        <f t="shared" si="464"/>
        <v/>
      </c>
      <c r="L1125" s="1" t="str">
        <f ca="1">IF(COUNTBLANK($AO1125),IF(COUNTBLANK($D1125),"",OFFSET(ChannelSetup!$E$6,0,$D1125-1)),$AO1125)</f>
        <v/>
      </c>
      <c r="M1125" s="1" t="str">
        <f ca="1">IF(COUNTBLANK($AP1125),IF(COUNTBLANK($D1125),"",OFFSET(ChannelSetup!$E$7,0,$D1125-1)),$AP1125)</f>
        <v/>
      </c>
      <c r="N1125" s="1" t="str">
        <f ca="1">IF(COUNTBLANK($D1125),"",IF(COUNTBLANK($AI1125),OFFSET(ChannelSetup!$E$4,0,$D1125-1),$AI1125))</f>
        <v/>
      </c>
      <c r="O1125" s="1" t="str">
        <f t="shared" si="465"/>
        <v/>
      </c>
      <c r="Q1125" s="32">
        <f t="shared" si="469"/>
        <v>6</v>
      </c>
      <c r="R1125" s="32">
        <f t="shared" si="470"/>
        <v>4</v>
      </c>
      <c r="S1125" s="32">
        <f t="shared" si="471"/>
        <v>4</v>
      </c>
      <c r="T1125" s="32">
        <f t="shared" si="472"/>
        <v>2</v>
      </c>
      <c r="U1125" s="32">
        <f t="shared" si="473"/>
        <v>2</v>
      </c>
      <c r="V1125" s="32">
        <f t="shared" si="474"/>
        <v>2</v>
      </c>
      <c r="W1125" s="32">
        <f t="shared" si="475"/>
        <v>2</v>
      </c>
      <c r="X1125" s="32">
        <f t="shared" si="476"/>
        <v>2</v>
      </c>
      <c r="Y1125" s="32">
        <f t="shared" si="477"/>
        <v>2</v>
      </c>
      <c r="Z1125" s="32">
        <f t="shared" si="478"/>
        <v>2</v>
      </c>
      <c r="AA1125" s="32">
        <f t="shared" si="479"/>
        <v>2</v>
      </c>
      <c r="AB1125" s="32">
        <f t="shared" si="480"/>
        <v>2</v>
      </c>
      <c r="AD1125" s="64"/>
      <c r="AE1125" s="51"/>
      <c r="AF1125" s="51"/>
      <c r="AG1125" s="61"/>
      <c r="AH1125" s="62"/>
      <c r="AI1125" s="61"/>
      <c r="AJ1125" s="62"/>
      <c r="AK1125" s="61"/>
      <c r="AL1125" s="62"/>
      <c r="AM1125" s="60"/>
      <c r="AN1125" s="60"/>
      <c r="AO1125" s="60"/>
      <c r="AP1125" s="60"/>
      <c r="AQ1125" s="51"/>
      <c r="AT1125" s="39" t="str">
        <f t="shared" si="490"/>
        <v/>
      </c>
      <c r="AU1125" s="49" t="str">
        <f t="shared" si="491"/>
        <v/>
      </c>
      <c r="AV1125" s="41">
        <f t="shared" ca="1" si="452"/>
        <v>256</v>
      </c>
      <c r="AW1125" s="40">
        <f t="shared" ref="AW1125:AW1188" ca="1" si="497">$BM1125*$BN1125*$BO1125*$BP1125*$BQ1125/$BR1125</f>
        <v>1</v>
      </c>
      <c r="AX1125" s="41">
        <f t="shared" ca="1" si="492"/>
        <v>0</v>
      </c>
      <c r="AY1125" s="41">
        <f t="shared" ca="1" si="493"/>
        <v>0</v>
      </c>
      <c r="AZ1125" s="42">
        <f t="shared" ca="1" si="494"/>
        <v>1</v>
      </c>
      <c r="BA1125" s="47" t="str">
        <f t="shared" si="495"/>
        <v/>
      </c>
      <c r="BB1125" s="47" t="e">
        <f t="shared" si="496"/>
        <v>#VALUE!</v>
      </c>
      <c r="BC1125" s="47">
        <f t="shared" si="453"/>
        <v>0</v>
      </c>
      <c r="BD1125" s="47">
        <f t="shared" si="454"/>
        <v>0</v>
      </c>
      <c r="BE1125" s="47" t="e">
        <f t="shared" si="455"/>
        <v>#VALUE!</v>
      </c>
      <c r="BF1125" s="47" t="e">
        <f t="shared" si="456"/>
        <v>#VALUE!</v>
      </c>
      <c r="BG1125" s="47" t="e">
        <f t="shared" si="457"/>
        <v>#VALUE!</v>
      </c>
      <c r="BH1125" s="47" t="e">
        <f>MATCH($BA1125,NoteCommaRef!$B$4:$B$10,0)</f>
        <v>#N/A</v>
      </c>
      <c r="BI1125" s="47">
        <f>MATCH($BK1125,NoteCommaRef!$H$4:$H$1000,0)</f>
        <v>11</v>
      </c>
      <c r="BJ1125" s="47">
        <f>MATCH($BL1125,NoteCommaRef!$H$4:$H$1000,0)</f>
        <v>11</v>
      </c>
      <c r="BK1125" s="47">
        <f t="shared" ref="BK1125:BK1188" si="498">IF(ISERR($BE1125),1,IF(ISERR($BF1125),IF(ISERR($BG1125),1,MID($AU1125,$BE1125+1,$BG1125-$BE1125-1)),MID($AU1125,$BE1125+1,$BF1125-$BE1125-1)))*1</f>
        <v>1</v>
      </c>
      <c r="BL1125" s="47">
        <f t="shared" ref="BL1125:BL1188" si="499">IF(ISERR($BE1125),1,IF(ISERR($BF1125),1,MID($AU1125,$BF1125+1,$BG1125-$BF1125-1)))*1</f>
        <v>1</v>
      </c>
      <c r="BM1125" s="48">
        <f ca="1">IF(ISNA($BH1125),1,OFFSET(NoteCommaRef!$E$3,$BH1125,0))</f>
        <v>1</v>
      </c>
      <c r="BN1125" s="48">
        <f t="shared" ref="BN1125:BN1188" si="500">IF(ISERR($BB1125),1,2^$BB1125)</f>
        <v>1</v>
      </c>
      <c r="BO1125" s="48">
        <f t="shared" ref="BO1125:BO1188" si="501">(2187/2048)^$BC1125</f>
        <v>1</v>
      </c>
      <c r="BP1125" s="48">
        <f t="shared" ref="BP1125:BP1188" si="502">(80/81)^$BD1125</f>
        <v>1</v>
      </c>
      <c r="BQ1125" s="48">
        <f ca="1">IF(ISNA($BI1125),1,OFFSET(NoteCommaRef!$K$3,$BI1125,0))</f>
        <v>1</v>
      </c>
      <c r="BR1125" s="48">
        <f ca="1">IF(ISNA($BJ1125),1,OFFSET(NoteCommaRef!$K$3,$BJ1125,0))</f>
        <v>1</v>
      </c>
    </row>
    <row r="1126" spans="3:70" x14ac:dyDescent="0.2">
      <c r="C1126" s="1" t="str">
        <f t="shared" si="466"/>
        <v/>
      </c>
      <c r="D1126" s="1" t="str">
        <f t="shared" si="467"/>
        <v/>
      </c>
      <c r="E1126" s="1" t="str">
        <f t="shared" si="458"/>
        <v/>
      </c>
      <c r="F1126" s="32" t="str">
        <f t="shared" si="459"/>
        <v/>
      </c>
      <c r="G1126" s="1" t="str">
        <f t="shared" si="460"/>
        <v/>
      </c>
      <c r="H1126" s="1" t="str">
        <f t="shared" si="461"/>
        <v/>
      </c>
      <c r="I1126" s="1" t="str">
        <f t="shared" si="462"/>
        <v/>
      </c>
      <c r="J1126" s="1" t="str">
        <f t="shared" si="463"/>
        <v/>
      </c>
      <c r="K1126" s="1" t="str">
        <f t="shared" si="464"/>
        <v/>
      </c>
      <c r="L1126" s="1" t="str">
        <f ca="1">IF(COUNTBLANK($AO1126),IF(COUNTBLANK($D1126),"",OFFSET(ChannelSetup!$E$6,0,$D1126-1)),$AO1126)</f>
        <v/>
      </c>
      <c r="M1126" s="1" t="str">
        <f ca="1">IF(COUNTBLANK($AP1126),IF(COUNTBLANK($D1126),"",OFFSET(ChannelSetup!$E$7,0,$D1126-1)),$AP1126)</f>
        <v/>
      </c>
      <c r="N1126" s="1" t="str">
        <f ca="1">IF(COUNTBLANK($D1126),"",IF(COUNTBLANK($AI1126),OFFSET(ChannelSetup!$E$4,0,$D1126-1),$AI1126))</f>
        <v/>
      </c>
      <c r="O1126" s="1" t="str">
        <f t="shared" si="465"/>
        <v/>
      </c>
      <c r="Q1126" s="32">
        <f t="shared" si="469"/>
        <v>6</v>
      </c>
      <c r="R1126" s="32">
        <f t="shared" si="470"/>
        <v>4</v>
      </c>
      <c r="S1126" s="32">
        <f t="shared" si="471"/>
        <v>4</v>
      </c>
      <c r="T1126" s="32">
        <f t="shared" si="472"/>
        <v>2</v>
      </c>
      <c r="U1126" s="32">
        <f t="shared" si="473"/>
        <v>2</v>
      </c>
      <c r="V1126" s="32">
        <f t="shared" si="474"/>
        <v>2</v>
      </c>
      <c r="W1126" s="32">
        <f t="shared" si="475"/>
        <v>2</v>
      </c>
      <c r="X1126" s="32">
        <f t="shared" si="476"/>
        <v>2</v>
      </c>
      <c r="Y1126" s="32">
        <f t="shared" si="477"/>
        <v>2</v>
      </c>
      <c r="Z1126" s="32">
        <f t="shared" si="478"/>
        <v>2</v>
      </c>
      <c r="AA1126" s="32">
        <f t="shared" si="479"/>
        <v>2</v>
      </c>
      <c r="AB1126" s="32">
        <f t="shared" si="480"/>
        <v>2</v>
      </c>
      <c r="AD1126" s="64"/>
      <c r="AE1126" s="51"/>
      <c r="AF1126" s="51"/>
      <c r="AG1126" s="61"/>
      <c r="AH1126" s="62"/>
      <c r="AI1126" s="61"/>
      <c r="AJ1126" s="62"/>
      <c r="AK1126" s="61"/>
      <c r="AL1126" s="62"/>
      <c r="AM1126" s="60"/>
      <c r="AN1126" s="60"/>
      <c r="AO1126" s="60"/>
      <c r="AP1126" s="60"/>
      <c r="AQ1126" s="51"/>
      <c r="AT1126" s="39" t="str">
        <f t="shared" si="490"/>
        <v/>
      </c>
      <c r="AU1126" s="49" t="str">
        <f t="shared" si="491"/>
        <v/>
      </c>
      <c r="AV1126" s="41">
        <f t="shared" ca="1" si="452"/>
        <v>256</v>
      </c>
      <c r="AW1126" s="40">
        <f t="shared" ca="1" si="497"/>
        <v>1</v>
      </c>
      <c r="AX1126" s="41">
        <f t="shared" ca="1" si="492"/>
        <v>0</v>
      </c>
      <c r="AY1126" s="41">
        <f t="shared" ca="1" si="493"/>
        <v>0</v>
      </c>
      <c r="AZ1126" s="42">
        <f t="shared" ca="1" si="494"/>
        <v>1</v>
      </c>
      <c r="BA1126" s="47" t="str">
        <f t="shared" si="495"/>
        <v/>
      </c>
      <c r="BB1126" s="47" t="e">
        <f t="shared" si="496"/>
        <v>#VALUE!</v>
      </c>
      <c r="BC1126" s="47">
        <f t="shared" si="453"/>
        <v>0</v>
      </c>
      <c r="BD1126" s="47">
        <f t="shared" si="454"/>
        <v>0</v>
      </c>
      <c r="BE1126" s="47" t="e">
        <f t="shared" si="455"/>
        <v>#VALUE!</v>
      </c>
      <c r="BF1126" s="47" t="e">
        <f t="shared" si="456"/>
        <v>#VALUE!</v>
      </c>
      <c r="BG1126" s="47" t="e">
        <f t="shared" si="457"/>
        <v>#VALUE!</v>
      </c>
      <c r="BH1126" s="47" t="e">
        <f>MATCH($BA1126,NoteCommaRef!$B$4:$B$10,0)</f>
        <v>#N/A</v>
      </c>
      <c r="BI1126" s="47">
        <f>MATCH($BK1126,NoteCommaRef!$H$4:$H$1000,0)</f>
        <v>11</v>
      </c>
      <c r="BJ1126" s="47">
        <f>MATCH($BL1126,NoteCommaRef!$H$4:$H$1000,0)</f>
        <v>11</v>
      </c>
      <c r="BK1126" s="47">
        <f t="shared" si="498"/>
        <v>1</v>
      </c>
      <c r="BL1126" s="47">
        <f t="shared" si="499"/>
        <v>1</v>
      </c>
      <c r="BM1126" s="48">
        <f ca="1">IF(ISNA($BH1126),1,OFFSET(NoteCommaRef!$E$3,$BH1126,0))</f>
        <v>1</v>
      </c>
      <c r="BN1126" s="48">
        <f t="shared" si="500"/>
        <v>1</v>
      </c>
      <c r="BO1126" s="48">
        <f t="shared" si="501"/>
        <v>1</v>
      </c>
      <c r="BP1126" s="48">
        <f t="shared" si="502"/>
        <v>1</v>
      </c>
      <c r="BQ1126" s="48">
        <f ca="1">IF(ISNA($BI1126),1,OFFSET(NoteCommaRef!$K$3,$BI1126,0))</f>
        <v>1</v>
      </c>
      <c r="BR1126" s="48">
        <f ca="1">IF(ISNA($BJ1126),1,OFFSET(NoteCommaRef!$K$3,$BJ1126,0))</f>
        <v>1</v>
      </c>
    </row>
    <row r="1127" spans="3:70" x14ac:dyDescent="0.2">
      <c r="C1127" s="1" t="str">
        <f t="shared" si="466"/>
        <v/>
      </c>
      <c r="D1127" s="1" t="str">
        <f t="shared" si="467"/>
        <v/>
      </c>
      <c r="E1127" s="1" t="str">
        <f t="shared" si="458"/>
        <v/>
      </c>
      <c r="F1127" s="32" t="str">
        <f t="shared" si="459"/>
        <v/>
      </c>
      <c r="G1127" s="1" t="str">
        <f t="shared" si="460"/>
        <v/>
      </c>
      <c r="H1127" s="1" t="str">
        <f t="shared" si="461"/>
        <v/>
      </c>
      <c r="I1127" s="1" t="str">
        <f t="shared" si="462"/>
        <v/>
      </c>
      <c r="J1127" s="1" t="str">
        <f t="shared" si="463"/>
        <v/>
      </c>
      <c r="K1127" s="1" t="str">
        <f t="shared" si="464"/>
        <v/>
      </c>
      <c r="L1127" s="1" t="str">
        <f ca="1">IF(COUNTBLANK($AO1127),IF(COUNTBLANK($D1127),"",OFFSET(ChannelSetup!$E$6,0,$D1127-1)),$AO1127)</f>
        <v/>
      </c>
      <c r="M1127" s="1" t="str">
        <f ca="1">IF(COUNTBLANK($AP1127),IF(COUNTBLANK($D1127),"",OFFSET(ChannelSetup!$E$7,0,$D1127-1)),$AP1127)</f>
        <v/>
      </c>
      <c r="N1127" s="1" t="str">
        <f ca="1">IF(COUNTBLANK($D1127),"",IF(COUNTBLANK($AI1127),OFFSET(ChannelSetup!$E$4,0,$D1127-1),$AI1127))</f>
        <v/>
      </c>
      <c r="O1127" s="1" t="str">
        <f t="shared" si="465"/>
        <v/>
      </c>
      <c r="Q1127" s="32">
        <f t="shared" si="469"/>
        <v>6</v>
      </c>
      <c r="R1127" s="32">
        <f t="shared" si="470"/>
        <v>4</v>
      </c>
      <c r="S1127" s="32">
        <f t="shared" si="471"/>
        <v>4</v>
      </c>
      <c r="T1127" s="32">
        <f t="shared" si="472"/>
        <v>2</v>
      </c>
      <c r="U1127" s="32">
        <f t="shared" si="473"/>
        <v>2</v>
      </c>
      <c r="V1127" s="32">
        <f t="shared" si="474"/>
        <v>2</v>
      </c>
      <c r="W1127" s="32">
        <f t="shared" si="475"/>
        <v>2</v>
      </c>
      <c r="X1127" s="32">
        <f t="shared" si="476"/>
        <v>2</v>
      </c>
      <c r="Y1127" s="32">
        <f t="shared" si="477"/>
        <v>2</v>
      </c>
      <c r="Z1127" s="32">
        <f t="shared" si="478"/>
        <v>2</v>
      </c>
      <c r="AA1127" s="32">
        <f t="shared" si="479"/>
        <v>2</v>
      </c>
      <c r="AB1127" s="32">
        <f t="shared" si="480"/>
        <v>2</v>
      </c>
      <c r="AD1127" s="64"/>
      <c r="AE1127" s="51"/>
      <c r="AF1127" s="51"/>
      <c r="AG1127" s="61"/>
      <c r="AH1127" s="62"/>
      <c r="AI1127" s="61"/>
      <c r="AJ1127" s="62"/>
      <c r="AK1127" s="61"/>
      <c r="AL1127" s="62"/>
      <c r="AM1127" s="60"/>
      <c r="AN1127" s="60"/>
      <c r="AO1127" s="60"/>
      <c r="AP1127" s="60"/>
      <c r="AQ1127" s="51"/>
      <c r="AT1127" s="39" t="str">
        <f t="shared" si="490"/>
        <v/>
      </c>
      <c r="AU1127" s="49" t="str">
        <f t="shared" si="491"/>
        <v/>
      </c>
      <c r="AV1127" s="41">
        <f t="shared" ca="1" si="452"/>
        <v>256</v>
      </c>
      <c r="AW1127" s="40">
        <f t="shared" ca="1" si="497"/>
        <v>1</v>
      </c>
      <c r="AX1127" s="41">
        <f t="shared" ca="1" si="492"/>
        <v>0</v>
      </c>
      <c r="AY1127" s="41">
        <f t="shared" ca="1" si="493"/>
        <v>0</v>
      </c>
      <c r="AZ1127" s="42">
        <f t="shared" ca="1" si="494"/>
        <v>1</v>
      </c>
      <c r="BA1127" s="47" t="str">
        <f t="shared" si="495"/>
        <v/>
      </c>
      <c r="BB1127" s="47" t="e">
        <f t="shared" si="496"/>
        <v>#VALUE!</v>
      </c>
      <c r="BC1127" s="47">
        <f t="shared" si="453"/>
        <v>0</v>
      </c>
      <c r="BD1127" s="47">
        <f t="shared" si="454"/>
        <v>0</v>
      </c>
      <c r="BE1127" s="47" t="e">
        <f t="shared" si="455"/>
        <v>#VALUE!</v>
      </c>
      <c r="BF1127" s="47" t="e">
        <f t="shared" si="456"/>
        <v>#VALUE!</v>
      </c>
      <c r="BG1127" s="47" t="e">
        <f t="shared" si="457"/>
        <v>#VALUE!</v>
      </c>
      <c r="BH1127" s="47" t="e">
        <f>MATCH($BA1127,NoteCommaRef!$B$4:$B$10,0)</f>
        <v>#N/A</v>
      </c>
      <c r="BI1127" s="47">
        <f>MATCH($BK1127,NoteCommaRef!$H$4:$H$1000,0)</f>
        <v>11</v>
      </c>
      <c r="BJ1127" s="47">
        <f>MATCH($BL1127,NoteCommaRef!$H$4:$H$1000,0)</f>
        <v>11</v>
      </c>
      <c r="BK1127" s="47">
        <f t="shared" si="498"/>
        <v>1</v>
      </c>
      <c r="BL1127" s="47">
        <f t="shared" si="499"/>
        <v>1</v>
      </c>
      <c r="BM1127" s="48">
        <f ca="1">IF(ISNA($BH1127),1,OFFSET(NoteCommaRef!$E$3,$BH1127,0))</f>
        <v>1</v>
      </c>
      <c r="BN1127" s="48">
        <f t="shared" si="500"/>
        <v>1</v>
      </c>
      <c r="BO1127" s="48">
        <f t="shared" si="501"/>
        <v>1</v>
      </c>
      <c r="BP1127" s="48">
        <f t="shared" si="502"/>
        <v>1</v>
      </c>
      <c r="BQ1127" s="48">
        <f ca="1">IF(ISNA($BI1127),1,OFFSET(NoteCommaRef!$K$3,$BI1127,0))</f>
        <v>1</v>
      </c>
      <c r="BR1127" s="48">
        <f ca="1">IF(ISNA($BJ1127),1,OFFSET(NoteCommaRef!$K$3,$BJ1127,0))</f>
        <v>1</v>
      </c>
    </row>
    <row r="1128" spans="3:70" x14ac:dyDescent="0.2">
      <c r="C1128" s="1" t="str">
        <f t="shared" si="466"/>
        <v/>
      </c>
      <c r="D1128" s="1" t="str">
        <f t="shared" si="467"/>
        <v/>
      </c>
      <c r="E1128" s="1" t="str">
        <f t="shared" si="458"/>
        <v/>
      </c>
      <c r="F1128" s="32" t="str">
        <f t="shared" si="459"/>
        <v/>
      </c>
      <c r="G1128" s="1" t="str">
        <f t="shared" si="460"/>
        <v/>
      </c>
      <c r="H1128" s="1" t="str">
        <f t="shared" si="461"/>
        <v/>
      </c>
      <c r="I1128" s="1" t="str">
        <f t="shared" si="462"/>
        <v/>
      </c>
      <c r="J1128" s="1" t="str">
        <f t="shared" si="463"/>
        <v/>
      </c>
      <c r="K1128" s="1" t="str">
        <f t="shared" si="464"/>
        <v/>
      </c>
      <c r="L1128" s="1" t="str">
        <f ca="1">IF(COUNTBLANK($AO1128),IF(COUNTBLANK($D1128),"",OFFSET(ChannelSetup!$E$6,0,$D1128-1)),$AO1128)</f>
        <v/>
      </c>
      <c r="M1128" s="1" t="str">
        <f ca="1">IF(COUNTBLANK($AP1128),IF(COUNTBLANK($D1128),"",OFFSET(ChannelSetup!$E$7,0,$D1128-1)),$AP1128)</f>
        <v/>
      </c>
      <c r="N1128" s="1" t="str">
        <f ca="1">IF(COUNTBLANK($D1128),"",IF(COUNTBLANK($AI1128),OFFSET(ChannelSetup!$E$4,0,$D1128-1),$AI1128))</f>
        <v/>
      </c>
      <c r="O1128" s="1" t="str">
        <f t="shared" si="465"/>
        <v/>
      </c>
      <c r="Q1128" s="32">
        <f t="shared" si="469"/>
        <v>6</v>
      </c>
      <c r="R1128" s="32">
        <f t="shared" si="470"/>
        <v>4</v>
      </c>
      <c r="S1128" s="32">
        <f t="shared" si="471"/>
        <v>4</v>
      </c>
      <c r="T1128" s="32">
        <f t="shared" si="472"/>
        <v>2</v>
      </c>
      <c r="U1128" s="32">
        <f t="shared" si="473"/>
        <v>2</v>
      </c>
      <c r="V1128" s="32">
        <f t="shared" si="474"/>
        <v>2</v>
      </c>
      <c r="W1128" s="32">
        <f t="shared" si="475"/>
        <v>2</v>
      </c>
      <c r="X1128" s="32">
        <f t="shared" si="476"/>
        <v>2</v>
      </c>
      <c r="Y1128" s="32">
        <f t="shared" si="477"/>
        <v>2</v>
      </c>
      <c r="Z1128" s="32">
        <f t="shared" si="478"/>
        <v>2</v>
      </c>
      <c r="AA1128" s="32">
        <f t="shared" si="479"/>
        <v>2</v>
      </c>
      <c r="AB1128" s="32">
        <f t="shared" si="480"/>
        <v>2</v>
      </c>
      <c r="AD1128" s="64"/>
      <c r="AE1128" s="51"/>
      <c r="AF1128" s="51"/>
      <c r="AG1128" s="61"/>
      <c r="AH1128" s="62"/>
      <c r="AI1128" s="61"/>
      <c r="AJ1128" s="62"/>
      <c r="AK1128" s="61"/>
      <c r="AL1128" s="62"/>
      <c r="AM1128" s="60"/>
      <c r="AN1128" s="60"/>
      <c r="AO1128" s="60"/>
      <c r="AP1128" s="60"/>
      <c r="AQ1128" s="51"/>
      <c r="AT1128" s="39" t="str">
        <f t="shared" si="490"/>
        <v/>
      </c>
      <c r="AU1128" s="49" t="str">
        <f t="shared" si="491"/>
        <v/>
      </c>
      <c r="AV1128" s="41">
        <f t="shared" ca="1" si="452"/>
        <v>256</v>
      </c>
      <c r="AW1128" s="40">
        <f t="shared" ca="1" si="497"/>
        <v>1</v>
      </c>
      <c r="AX1128" s="41">
        <f t="shared" ca="1" si="492"/>
        <v>0</v>
      </c>
      <c r="AY1128" s="41">
        <f t="shared" ca="1" si="493"/>
        <v>0</v>
      </c>
      <c r="AZ1128" s="42">
        <f t="shared" ca="1" si="494"/>
        <v>1</v>
      </c>
      <c r="BA1128" s="47" t="str">
        <f t="shared" si="495"/>
        <v/>
      </c>
      <c r="BB1128" s="47" t="e">
        <f t="shared" si="496"/>
        <v>#VALUE!</v>
      </c>
      <c r="BC1128" s="47">
        <f t="shared" si="453"/>
        <v>0</v>
      </c>
      <c r="BD1128" s="47">
        <f t="shared" si="454"/>
        <v>0</v>
      </c>
      <c r="BE1128" s="47" t="e">
        <f t="shared" si="455"/>
        <v>#VALUE!</v>
      </c>
      <c r="BF1128" s="47" t="e">
        <f t="shared" si="456"/>
        <v>#VALUE!</v>
      </c>
      <c r="BG1128" s="47" t="e">
        <f t="shared" si="457"/>
        <v>#VALUE!</v>
      </c>
      <c r="BH1128" s="47" t="e">
        <f>MATCH($BA1128,NoteCommaRef!$B$4:$B$10,0)</f>
        <v>#N/A</v>
      </c>
      <c r="BI1128" s="47">
        <f>MATCH($BK1128,NoteCommaRef!$H$4:$H$1000,0)</f>
        <v>11</v>
      </c>
      <c r="BJ1128" s="47">
        <f>MATCH($BL1128,NoteCommaRef!$H$4:$H$1000,0)</f>
        <v>11</v>
      </c>
      <c r="BK1128" s="47">
        <f t="shared" si="498"/>
        <v>1</v>
      </c>
      <c r="BL1128" s="47">
        <f t="shared" si="499"/>
        <v>1</v>
      </c>
      <c r="BM1128" s="48">
        <f ca="1">IF(ISNA($BH1128),1,OFFSET(NoteCommaRef!$E$3,$BH1128,0))</f>
        <v>1</v>
      </c>
      <c r="BN1128" s="48">
        <f t="shared" si="500"/>
        <v>1</v>
      </c>
      <c r="BO1128" s="48">
        <f t="shared" si="501"/>
        <v>1</v>
      </c>
      <c r="BP1128" s="48">
        <f t="shared" si="502"/>
        <v>1</v>
      </c>
      <c r="BQ1128" s="48">
        <f ca="1">IF(ISNA($BI1128),1,OFFSET(NoteCommaRef!$K$3,$BI1128,0))</f>
        <v>1</v>
      </c>
      <c r="BR1128" s="48">
        <f ca="1">IF(ISNA($BJ1128),1,OFFSET(NoteCommaRef!$K$3,$BJ1128,0))</f>
        <v>1</v>
      </c>
    </row>
    <row r="1129" spans="3:70" x14ac:dyDescent="0.2">
      <c r="C1129" s="1" t="str">
        <f t="shared" si="466"/>
        <v/>
      </c>
      <c r="D1129" s="1" t="str">
        <f t="shared" si="467"/>
        <v/>
      </c>
      <c r="E1129" s="1" t="str">
        <f t="shared" si="458"/>
        <v/>
      </c>
      <c r="F1129" s="32" t="str">
        <f t="shared" si="459"/>
        <v/>
      </c>
      <c r="G1129" s="1" t="str">
        <f t="shared" si="460"/>
        <v/>
      </c>
      <c r="H1129" s="1" t="str">
        <f t="shared" si="461"/>
        <v/>
      </c>
      <c r="I1129" s="1" t="str">
        <f t="shared" si="462"/>
        <v/>
      </c>
      <c r="J1129" s="1" t="str">
        <f t="shared" si="463"/>
        <v/>
      </c>
      <c r="K1129" s="1" t="str">
        <f t="shared" si="464"/>
        <v/>
      </c>
      <c r="L1129" s="1" t="str">
        <f ca="1">IF(COUNTBLANK($AO1129),IF(COUNTBLANK($D1129),"",OFFSET(ChannelSetup!$E$6,0,$D1129-1)),$AO1129)</f>
        <v/>
      </c>
      <c r="M1129" s="1" t="str">
        <f ca="1">IF(COUNTBLANK($AP1129),IF(COUNTBLANK($D1129),"",OFFSET(ChannelSetup!$E$7,0,$D1129-1)),$AP1129)</f>
        <v/>
      </c>
      <c r="N1129" s="1" t="str">
        <f ca="1">IF(COUNTBLANK($D1129),"",IF(COUNTBLANK($AI1129),OFFSET(ChannelSetup!$E$4,0,$D1129-1),$AI1129))</f>
        <v/>
      </c>
      <c r="O1129" s="1" t="str">
        <f t="shared" si="465"/>
        <v/>
      </c>
      <c r="Q1129" s="32">
        <f t="shared" si="469"/>
        <v>6</v>
      </c>
      <c r="R1129" s="32">
        <f t="shared" si="470"/>
        <v>4</v>
      </c>
      <c r="S1129" s="32">
        <f t="shared" si="471"/>
        <v>4</v>
      </c>
      <c r="T1129" s="32">
        <f t="shared" si="472"/>
        <v>2</v>
      </c>
      <c r="U1129" s="32">
        <f t="shared" si="473"/>
        <v>2</v>
      </c>
      <c r="V1129" s="32">
        <f t="shared" si="474"/>
        <v>2</v>
      </c>
      <c r="W1129" s="32">
        <f t="shared" si="475"/>
        <v>2</v>
      </c>
      <c r="X1129" s="32">
        <f t="shared" si="476"/>
        <v>2</v>
      </c>
      <c r="Y1129" s="32">
        <f t="shared" si="477"/>
        <v>2</v>
      </c>
      <c r="Z1129" s="32">
        <f t="shared" si="478"/>
        <v>2</v>
      </c>
      <c r="AA1129" s="32">
        <f t="shared" si="479"/>
        <v>2</v>
      </c>
      <c r="AB1129" s="32">
        <f t="shared" si="480"/>
        <v>2</v>
      </c>
      <c r="AD1129" s="64"/>
      <c r="AE1129" s="51"/>
      <c r="AF1129" s="51"/>
      <c r="AG1129" s="61"/>
      <c r="AH1129" s="62"/>
      <c r="AI1129" s="61"/>
      <c r="AJ1129" s="62"/>
      <c r="AK1129" s="61"/>
      <c r="AL1129" s="62"/>
      <c r="AM1129" s="60"/>
      <c r="AN1129" s="60"/>
      <c r="AO1129" s="60"/>
      <c r="AP1129" s="60"/>
      <c r="AQ1129" s="51"/>
      <c r="AT1129" s="39" t="str">
        <f t="shared" si="490"/>
        <v/>
      </c>
      <c r="AU1129" s="49" t="str">
        <f t="shared" si="491"/>
        <v/>
      </c>
      <c r="AV1129" s="41">
        <f t="shared" ca="1" si="452"/>
        <v>256</v>
      </c>
      <c r="AW1129" s="40">
        <f t="shared" ca="1" si="497"/>
        <v>1</v>
      </c>
      <c r="AX1129" s="41">
        <f t="shared" ca="1" si="492"/>
        <v>0</v>
      </c>
      <c r="AY1129" s="41">
        <f t="shared" ca="1" si="493"/>
        <v>0</v>
      </c>
      <c r="AZ1129" s="42">
        <f t="shared" ca="1" si="494"/>
        <v>1</v>
      </c>
      <c r="BA1129" s="47" t="str">
        <f t="shared" si="495"/>
        <v/>
      </c>
      <c r="BB1129" s="47" t="e">
        <f t="shared" si="496"/>
        <v>#VALUE!</v>
      </c>
      <c r="BC1129" s="47">
        <f t="shared" si="453"/>
        <v>0</v>
      </c>
      <c r="BD1129" s="47">
        <f t="shared" si="454"/>
        <v>0</v>
      </c>
      <c r="BE1129" s="47" t="e">
        <f t="shared" si="455"/>
        <v>#VALUE!</v>
      </c>
      <c r="BF1129" s="47" t="e">
        <f t="shared" si="456"/>
        <v>#VALUE!</v>
      </c>
      <c r="BG1129" s="47" t="e">
        <f t="shared" si="457"/>
        <v>#VALUE!</v>
      </c>
      <c r="BH1129" s="47" t="e">
        <f>MATCH($BA1129,NoteCommaRef!$B$4:$B$10,0)</f>
        <v>#N/A</v>
      </c>
      <c r="BI1129" s="47">
        <f>MATCH($BK1129,NoteCommaRef!$H$4:$H$1000,0)</f>
        <v>11</v>
      </c>
      <c r="BJ1129" s="47">
        <f>MATCH($BL1129,NoteCommaRef!$H$4:$H$1000,0)</f>
        <v>11</v>
      </c>
      <c r="BK1129" s="47">
        <f t="shared" si="498"/>
        <v>1</v>
      </c>
      <c r="BL1129" s="47">
        <f t="shared" si="499"/>
        <v>1</v>
      </c>
      <c r="BM1129" s="48">
        <f ca="1">IF(ISNA($BH1129),1,OFFSET(NoteCommaRef!$E$3,$BH1129,0))</f>
        <v>1</v>
      </c>
      <c r="BN1129" s="48">
        <f t="shared" si="500"/>
        <v>1</v>
      </c>
      <c r="BO1129" s="48">
        <f t="shared" si="501"/>
        <v>1</v>
      </c>
      <c r="BP1129" s="48">
        <f t="shared" si="502"/>
        <v>1</v>
      </c>
      <c r="BQ1129" s="48">
        <f ca="1">IF(ISNA($BI1129),1,OFFSET(NoteCommaRef!$K$3,$BI1129,0))</f>
        <v>1</v>
      </c>
      <c r="BR1129" s="48">
        <f ca="1">IF(ISNA($BJ1129),1,OFFSET(NoteCommaRef!$K$3,$BJ1129,0))</f>
        <v>1</v>
      </c>
    </row>
    <row r="1130" spans="3:70" x14ac:dyDescent="0.2">
      <c r="C1130" s="1" t="str">
        <f t="shared" si="466"/>
        <v/>
      </c>
      <c r="D1130" s="1" t="str">
        <f t="shared" si="467"/>
        <v/>
      </c>
      <c r="E1130" s="1" t="str">
        <f t="shared" si="458"/>
        <v/>
      </c>
      <c r="F1130" s="32" t="str">
        <f t="shared" si="459"/>
        <v/>
      </c>
      <c r="G1130" s="1" t="str">
        <f t="shared" si="460"/>
        <v/>
      </c>
      <c r="H1130" s="1" t="str">
        <f t="shared" si="461"/>
        <v/>
      </c>
      <c r="I1130" s="1" t="str">
        <f t="shared" si="462"/>
        <v/>
      </c>
      <c r="J1130" s="1" t="str">
        <f t="shared" si="463"/>
        <v/>
      </c>
      <c r="K1130" s="1" t="str">
        <f t="shared" si="464"/>
        <v/>
      </c>
      <c r="L1130" s="1" t="str">
        <f ca="1">IF(COUNTBLANK($AO1130),IF(COUNTBLANK($D1130),"",OFFSET(ChannelSetup!$E$6,0,$D1130-1)),$AO1130)</f>
        <v/>
      </c>
      <c r="M1130" s="1" t="str">
        <f ca="1">IF(COUNTBLANK($AP1130),IF(COUNTBLANK($D1130),"",OFFSET(ChannelSetup!$E$7,0,$D1130-1)),$AP1130)</f>
        <v/>
      </c>
      <c r="N1130" s="1" t="str">
        <f ca="1">IF(COUNTBLANK($D1130),"",IF(COUNTBLANK($AI1130),OFFSET(ChannelSetup!$E$4,0,$D1130-1),$AI1130))</f>
        <v/>
      </c>
      <c r="O1130" s="1" t="str">
        <f t="shared" si="465"/>
        <v/>
      </c>
      <c r="Q1130" s="32">
        <f t="shared" si="469"/>
        <v>6</v>
      </c>
      <c r="R1130" s="32">
        <f t="shared" si="470"/>
        <v>4</v>
      </c>
      <c r="S1130" s="32">
        <f t="shared" si="471"/>
        <v>4</v>
      </c>
      <c r="T1130" s="32">
        <f t="shared" si="472"/>
        <v>2</v>
      </c>
      <c r="U1130" s="32">
        <f t="shared" si="473"/>
        <v>2</v>
      </c>
      <c r="V1130" s="32">
        <f t="shared" si="474"/>
        <v>2</v>
      </c>
      <c r="W1130" s="32">
        <f t="shared" si="475"/>
        <v>2</v>
      </c>
      <c r="X1130" s="32">
        <f t="shared" si="476"/>
        <v>2</v>
      </c>
      <c r="Y1130" s="32">
        <f t="shared" si="477"/>
        <v>2</v>
      </c>
      <c r="Z1130" s="32">
        <f t="shared" si="478"/>
        <v>2</v>
      </c>
      <c r="AA1130" s="32">
        <f t="shared" si="479"/>
        <v>2</v>
      </c>
      <c r="AB1130" s="32">
        <f t="shared" si="480"/>
        <v>2</v>
      </c>
      <c r="AD1130" s="64"/>
      <c r="AE1130" s="51"/>
      <c r="AF1130" s="51"/>
      <c r="AG1130" s="61"/>
      <c r="AH1130" s="62"/>
      <c r="AI1130" s="61"/>
      <c r="AJ1130" s="62"/>
      <c r="AK1130" s="61"/>
      <c r="AL1130" s="62"/>
      <c r="AM1130" s="60"/>
      <c r="AN1130" s="60"/>
      <c r="AO1130" s="60"/>
      <c r="AP1130" s="60"/>
      <c r="AQ1130" s="51"/>
      <c r="AT1130" s="39" t="str">
        <f t="shared" si="490"/>
        <v/>
      </c>
      <c r="AU1130" s="49" t="str">
        <f t="shared" si="491"/>
        <v/>
      </c>
      <c r="AV1130" s="41">
        <f t="shared" ca="1" si="452"/>
        <v>256</v>
      </c>
      <c r="AW1130" s="40">
        <f t="shared" ca="1" si="497"/>
        <v>1</v>
      </c>
      <c r="AX1130" s="41">
        <f t="shared" ca="1" si="492"/>
        <v>0</v>
      </c>
      <c r="AY1130" s="41">
        <f t="shared" ca="1" si="493"/>
        <v>0</v>
      </c>
      <c r="AZ1130" s="42">
        <f t="shared" ca="1" si="494"/>
        <v>1</v>
      </c>
      <c r="BA1130" s="47" t="str">
        <f t="shared" si="495"/>
        <v/>
      </c>
      <c r="BB1130" s="47" t="e">
        <f t="shared" si="496"/>
        <v>#VALUE!</v>
      </c>
      <c r="BC1130" s="47">
        <f t="shared" si="453"/>
        <v>0</v>
      </c>
      <c r="BD1130" s="47">
        <f t="shared" si="454"/>
        <v>0</v>
      </c>
      <c r="BE1130" s="47" t="e">
        <f t="shared" si="455"/>
        <v>#VALUE!</v>
      </c>
      <c r="BF1130" s="47" t="e">
        <f t="shared" si="456"/>
        <v>#VALUE!</v>
      </c>
      <c r="BG1130" s="47" t="e">
        <f t="shared" si="457"/>
        <v>#VALUE!</v>
      </c>
      <c r="BH1130" s="47" t="e">
        <f>MATCH($BA1130,NoteCommaRef!$B$4:$B$10,0)</f>
        <v>#N/A</v>
      </c>
      <c r="BI1130" s="47">
        <f>MATCH($BK1130,NoteCommaRef!$H$4:$H$1000,0)</f>
        <v>11</v>
      </c>
      <c r="BJ1130" s="47">
        <f>MATCH($BL1130,NoteCommaRef!$H$4:$H$1000,0)</f>
        <v>11</v>
      </c>
      <c r="BK1130" s="47">
        <f t="shared" si="498"/>
        <v>1</v>
      </c>
      <c r="BL1130" s="47">
        <f t="shared" si="499"/>
        <v>1</v>
      </c>
      <c r="BM1130" s="48">
        <f ca="1">IF(ISNA($BH1130),1,OFFSET(NoteCommaRef!$E$3,$BH1130,0))</f>
        <v>1</v>
      </c>
      <c r="BN1130" s="48">
        <f t="shared" si="500"/>
        <v>1</v>
      </c>
      <c r="BO1130" s="48">
        <f t="shared" si="501"/>
        <v>1</v>
      </c>
      <c r="BP1130" s="48">
        <f t="shared" si="502"/>
        <v>1</v>
      </c>
      <c r="BQ1130" s="48">
        <f ca="1">IF(ISNA($BI1130),1,OFFSET(NoteCommaRef!$K$3,$BI1130,0))</f>
        <v>1</v>
      </c>
      <c r="BR1130" s="48">
        <f ca="1">IF(ISNA($BJ1130),1,OFFSET(NoteCommaRef!$K$3,$BJ1130,0))</f>
        <v>1</v>
      </c>
    </row>
    <row r="1131" spans="3:70" x14ac:dyDescent="0.2">
      <c r="C1131" s="1" t="str">
        <f t="shared" si="466"/>
        <v/>
      </c>
      <c r="D1131" s="1" t="str">
        <f t="shared" si="467"/>
        <v/>
      </c>
      <c r="E1131" s="1" t="str">
        <f t="shared" si="458"/>
        <v/>
      </c>
      <c r="F1131" s="32" t="str">
        <f t="shared" si="459"/>
        <v/>
      </c>
      <c r="G1131" s="1" t="str">
        <f t="shared" si="460"/>
        <v/>
      </c>
      <c r="H1131" s="1" t="str">
        <f t="shared" si="461"/>
        <v/>
      </c>
      <c r="I1131" s="1" t="str">
        <f t="shared" si="462"/>
        <v/>
      </c>
      <c r="J1131" s="1" t="str">
        <f t="shared" si="463"/>
        <v/>
      </c>
      <c r="K1131" s="1" t="str">
        <f t="shared" si="464"/>
        <v/>
      </c>
      <c r="L1131" s="1" t="str">
        <f ca="1">IF(COUNTBLANK($AO1131),IF(COUNTBLANK($D1131),"",OFFSET(ChannelSetup!$E$6,0,$D1131-1)),$AO1131)</f>
        <v/>
      </c>
      <c r="M1131" s="1" t="str">
        <f ca="1">IF(COUNTBLANK($AP1131),IF(COUNTBLANK($D1131),"",OFFSET(ChannelSetup!$E$7,0,$D1131-1)),$AP1131)</f>
        <v/>
      </c>
      <c r="N1131" s="1" t="str">
        <f ca="1">IF(COUNTBLANK($D1131),"",IF(COUNTBLANK($AI1131),OFFSET(ChannelSetup!$E$4,0,$D1131-1),$AI1131))</f>
        <v/>
      </c>
      <c r="O1131" s="1" t="str">
        <f t="shared" si="465"/>
        <v/>
      </c>
      <c r="Q1131" s="32">
        <f t="shared" si="469"/>
        <v>6</v>
      </c>
      <c r="R1131" s="32">
        <f t="shared" si="470"/>
        <v>4</v>
      </c>
      <c r="S1131" s="32">
        <f t="shared" si="471"/>
        <v>4</v>
      </c>
      <c r="T1131" s="32">
        <f t="shared" si="472"/>
        <v>2</v>
      </c>
      <c r="U1131" s="32">
        <f t="shared" si="473"/>
        <v>2</v>
      </c>
      <c r="V1131" s="32">
        <f t="shared" si="474"/>
        <v>2</v>
      </c>
      <c r="W1131" s="32">
        <f t="shared" si="475"/>
        <v>2</v>
      </c>
      <c r="X1131" s="32">
        <f t="shared" si="476"/>
        <v>2</v>
      </c>
      <c r="Y1131" s="32">
        <f t="shared" si="477"/>
        <v>2</v>
      </c>
      <c r="Z1131" s="32">
        <f t="shared" si="478"/>
        <v>2</v>
      </c>
      <c r="AA1131" s="32">
        <f t="shared" si="479"/>
        <v>2</v>
      </c>
      <c r="AB1131" s="32">
        <f t="shared" si="480"/>
        <v>2</v>
      </c>
      <c r="AD1131" s="64"/>
      <c r="AE1131" s="51"/>
      <c r="AF1131" s="51"/>
      <c r="AG1131" s="61"/>
      <c r="AH1131" s="62"/>
      <c r="AI1131" s="61"/>
      <c r="AJ1131" s="62"/>
      <c r="AK1131" s="61"/>
      <c r="AL1131" s="62"/>
      <c r="AM1131" s="60"/>
      <c r="AN1131" s="60"/>
      <c r="AO1131" s="60"/>
      <c r="AP1131" s="60"/>
      <c r="AQ1131" s="51"/>
      <c r="AT1131" s="39" t="str">
        <f t="shared" si="490"/>
        <v/>
      </c>
      <c r="AU1131" s="49" t="str">
        <f t="shared" si="491"/>
        <v/>
      </c>
      <c r="AV1131" s="41">
        <f t="shared" ca="1" si="452"/>
        <v>256</v>
      </c>
      <c r="AW1131" s="40">
        <f t="shared" ca="1" si="497"/>
        <v>1</v>
      </c>
      <c r="AX1131" s="41">
        <f t="shared" ca="1" si="492"/>
        <v>0</v>
      </c>
      <c r="AY1131" s="41">
        <f t="shared" ca="1" si="493"/>
        <v>0</v>
      </c>
      <c r="AZ1131" s="42">
        <f t="shared" ca="1" si="494"/>
        <v>1</v>
      </c>
      <c r="BA1131" s="47" t="str">
        <f t="shared" si="495"/>
        <v/>
      </c>
      <c r="BB1131" s="47" t="e">
        <f t="shared" si="496"/>
        <v>#VALUE!</v>
      </c>
      <c r="BC1131" s="47">
        <f t="shared" si="453"/>
        <v>0</v>
      </c>
      <c r="BD1131" s="47">
        <f t="shared" si="454"/>
        <v>0</v>
      </c>
      <c r="BE1131" s="47" t="e">
        <f t="shared" si="455"/>
        <v>#VALUE!</v>
      </c>
      <c r="BF1131" s="47" t="e">
        <f t="shared" si="456"/>
        <v>#VALUE!</v>
      </c>
      <c r="BG1131" s="47" t="e">
        <f t="shared" si="457"/>
        <v>#VALUE!</v>
      </c>
      <c r="BH1131" s="47" t="e">
        <f>MATCH($BA1131,NoteCommaRef!$B$4:$B$10,0)</f>
        <v>#N/A</v>
      </c>
      <c r="BI1131" s="47">
        <f>MATCH($BK1131,NoteCommaRef!$H$4:$H$1000,0)</f>
        <v>11</v>
      </c>
      <c r="BJ1131" s="47">
        <f>MATCH($BL1131,NoteCommaRef!$H$4:$H$1000,0)</f>
        <v>11</v>
      </c>
      <c r="BK1131" s="47">
        <f t="shared" si="498"/>
        <v>1</v>
      </c>
      <c r="BL1131" s="47">
        <f t="shared" si="499"/>
        <v>1</v>
      </c>
      <c r="BM1131" s="48">
        <f ca="1">IF(ISNA($BH1131),1,OFFSET(NoteCommaRef!$E$3,$BH1131,0))</f>
        <v>1</v>
      </c>
      <c r="BN1131" s="48">
        <f t="shared" si="500"/>
        <v>1</v>
      </c>
      <c r="BO1131" s="48">
        <f t="shared" si="501"/>
        <v>1</v>
      </c>
      <c r="BP1131" s="48">
        <f t="shared" si="502"/>
        <v>1</v>
      </c>
      <c r="BQ1131" s="48">
        <f ca="1">IF(ISNA($BI1131),1,OFFSET(NoteCommaRef!$K$3,$BI1131,0))</f>
        <v>1</v>
      </c>
      <c r="BR1131" s="48">
        <f ca="1">IF(ISNA($BJ1131),1,OFFSET(NoteCommaRef!$K$3,$BJ1131,0))</f>
        <v>1</v>
      </c>
    </row>
    <row r="1132" spans="3:70" x14ac:dyDescent="0.2">
      <c r="C1132" s="1" t="str">
        <f t="shared" si="466"/>
        <v/>
      </c>
      <c r="D1132" s="1" t="str">
        <f t="shared" si="467"/>
        <v/>
      </c>
      <c r="E1132" s="1" t="str">
        <f t="shared" si="458"/>
        <v/>
      </c>
      <c r="F1132" s="32" t="str">
        <f t="shared" si="459"/>
        <v/>
      </c>
      <c r="G1132" s="1" t="str">
        <f t="shared" si="460"/>
        <v/>
      </c>
      <c r="H1132" s="1" t="str">
        <f t="shared" si="461"/>
        <v/>
      </c>
      <c r="I1132" s="1" t="str">
        <f t="shared" si="462"/>
        <v/>
      </c>
      <c r="J1132" s="1" t="str">
        <f t="shared" si="463"/>
        <v/>
      </c>
      <c r="K1132" s="1" t="str">
        <f t="shared" si="464"/>
        <v/>
      </c>
      <c r="L1132" s="1" t="str">
        <f ca="1">IF(COUNTBLANK($AO1132),IF(COUNTBLANK($D1132),"",OFFSET(ChannelSetup!$E$6,0,$D1132-1)),$AO1132)</f>
        <v/>
      </c>
      <c r="M1132" s="1" t="str">
        <f ca="1">IF(COUNTBLANK($AP1132),IF(COUNTBLANK($D1132),"",OFFSET(ChannelSetup!$E$7,0,$D1132-1)),$AP1132)</f>
        <v/>
      </c>
      <c r="N1132" s="1" t="str">
        <f ca="1">IF(COUNTBLANK($D1132),"",IF(COUNTBLANK($AI1132),OFFSET(ChannelSetup!$E$4,0,$D1132-1),$AI1132))</f>
        <v/>
      </c>
      <c r="O1132" s="1" t="str">
        <f t="shared" si="465"/>
        <v/>
      </c>
      <c r="Q1132" s="32">
        <f t="shared" si="469"/>
        <v>6</v>
      </c>
      <c r="R1132" s="32">
        <f t="shared" si="470"/>
        <v>4</v>
      </c>
      <c r="S1132" s="32">
        <f t="shared" si="471"/>
        <v>4</v>
      </c>
      <c r="T1132" s="32">
        <f t="shared" si="472"/>
        <v>2</v>
      </c>
      <c r="U1132" s="32">
        <f t="shared" si="473"/>
        <v>2</v>
      </c>
      <c r="V1132" s="32">
        <f t="shared" si="474"/>
        <v>2</v>
      </c>
      <c r="W1132" s="32">
        <f t="shared" si="475"/>
        <v>2</v>
      </c>
      <c r="X1132" s="32">
        <f t="shared" si="476"/>
        <v>2</v>
      </c>
      <c r="Y1132" s="32">
        <f t="shared" si="477"/>
        <v>2</v>
      </c>
      <c r="Z1132" s="32">
        <f t="shared" si="478"/>
        <v>2</v>
      </c>
      <c r="AA1132" s="32">
        <f t="shared" si="479"/>
        <v>2</v>
      </c>
      <c r="AB1132" s="32">
        <f t="shared" si="480"/>
        <v>2</v>
      </c>
      <c r="AD1132" s="64"/>
      <c r="AE1132" s="51"/>
      <c r="AF1132" s="51"/>
      <c r="AG1132" s="61"/>
      <c r="AH1132" s="62"/>
      <c r="AI1132" s="61"/>
      <c r="AJ1132" s="62"/>
      <c r="AK1132" s="61"/>
      <c r="AL1132" s="62"/>
      <c r="AM1132" s="60"/>
      <c r="AN1132" s="60"/>
      <c r="AO1132" s="60"/>
      <c r="AP1132" s="60"/>
      <c r="AQ1132" s="51"/>
      <c r="AT1132" s="39" t="str">
        <f t="shared" si="490"/>
        <v/>
      </c>
      <c r="AU1132" s="49" t="str">
        <f t="shared" si="491"/>
        <v/>
      </c>
      <c r="AV1132" s="41">
        <f t="shared" ca="1" si="452"/>
        <v>256</v>
      </c>
      <c r="AW1132" s="40">
        <f t="shared" ca="1" si="497"/>
        <v>1</v>
      </c>
      <c r="AX1132" s="41">
        <f t="shared" ca="1" si="492"/>
        <v>0</v>
      </c>
      <c r="AY1132" s="41">
        <f t="shared" ca="1" si="493"/>
        <v>0</v>
      </c>
      <c r="AZ1132" s="42">
        <f t="shared" ca="1" si="494"/>
        <v>1</v>
      </c>
      <c r="BA1132" s="47" t="str">
        <f t="shared" si="495"/>
        <v/>
      </c>
      <c r="BB1132" s="47" t="e">
        <f t="shared" si="496"/>
        <v>#VALUE!</v>
      </c>
      <c r="BC1132" s="47">
        <f t="shared" si="453"/>
        <v>0</v>
      </c>
      <c r="BD1132" s="47">
        <f t="shared" si="454"/>
        <v>0</v>
      </c>
      <c r="BE1132" s="47" t="e">
        <f t="shared" si="455"/>
        <v>#VALUE!</v>
      </c>
      <c r="BF1132" s="47" t="e">
        <f t="shared" si="456"/>
        <v>#VALUE!</v>
      </c>
      <c r="BG1132" s="47" t="e">
        <f t="shared" si="457"/>
        <v>#VALUE!</v>
      </c>
      <c r="BH1132" s="47" t="e">
        <f>MATCH($BA1132,NoteCommaRef!$B$4:$B$10,0)</f>
        <v>#N/A</v>
      </c>
      <c r="BI1132" s="47">
        <f>MATCH($BK1132,NoteCommaRef!$H$4:$H$1000,0)</f>
        <v>11</v>
      </c>
      <c r="BJ1132" s="47">
        <f>MATCH($BL1132,NoteCommaRef!$H$4:$H$1000,0)</f>
        <v>11</v>
      </c>
      <c r="BK1132" s="47">
        <f t="shared" si="498"/>
        <v>1</v>
      </c>
      <c r="BL1132" s="47">
        <f t="shared" si="499"/>
        <v>1</v>
      </c>
      <c r="BM1132" s="48">
        <f ca="1">IF(ISNA($BH1132),1,OFFSET(NoteCommaRef!$E$3,$BH1132,0))</f>
        <v>1</v>
      </c>
      <c r="BN1132" s="48">
        <f t="shared" si="500"/>
        <v>1</v>
      </c>
      <c r="BO1132" s="48">
        <f t="shared" si="501"/>
        <v>1</v>
      </c>
      <c r="BP1132" s="48">
        <f t="shared" si="502"/>
        <v>1</v>
      </c>
      <c r="BQ1132" s="48">
        <f ca="1">IF(ISNA($BI1132),1,OFFSET(NoteCommaRef!$K$3,$BI1132,0))</f>
        <v>1</v>
      </c>
      <c r="BR1132" s="48">
        <f ca="1">IF(ISNA($BJ1132),1,OFFSET(NoteCommaRef!$K$3,$BJ1132,0))</f>
        <v>1</v>
      </c>
    </row>
    <row r="1133" spans="3:70" x14ac:dyDescent="0.2">
      <c r="C1133" s="1" t="str">
        <f t="shared" si="466"/>
        <v/>
      </c>
      <c r="D1133" s="1" t="str">
        <f t="shared" si="467"/>
        <v/>
      </c>
      <c r="E1133" s="1" t="str">
        <f t="shared" si="458"/>
        <v/>
      </c>
      <c r="F1133" s="32" t="str">
        <f t="shared" si="459"/>
        <v/>
      </c>
      <c r="G1133" s="1" t="str">
        <f t="shared" si="460"/>
        <v/>
      </c>
      <c r="H1133" s="1" t="str">
        <f t="shared" si="461"/>
        <v/>
      </c>
      <c r="I1133" s="1" t="str">
        <f t="shared" si="462"/>
        <v/>
      </c>
      <c r="J1133" s="1" t="str">
        <f t="shared" si="463"/>
        <v/>
      </c>
      <c r="K1133" s="1" t="str">
        <f t="shared" si="464"/>
        <v/>
      </c>
      <c r="L1133" s="1" t="str">
        <f ca="1">IF(COUNTBLANK($AO1133),IF(COUNTBLANK($D1133),"",OFFSET(ChannelSetup!$E$6,0,$D1133-1)),$AO1133)</f>
        <v/>
      </c>
      <c r="M1133" s="1" t="str">
        <f ca="1">IF(COUNTBLANK($AP1133),IF(COUNTBLANK($D1133),"",OFFSET(ChannelSetup!$E$7,0,$D1133-1)),$AP1133)</f>
        <v/>
      </c>
      <c r="N1133" s="1" t="str">
        <f ca="1">IF(COUNTBLANK($D1133),"",IF(COUNTBLANK($AI1133),OFFSET(ChannelSetup!$E$4,0,$D1133-1),$AI1133))</f>
        <v/>
      </c>
      <c r="O1133" s="1" t="str">
        <f t="shared" si="465"/>
        <v/>
      </c>
      <c r="Q1133" s="32">
        <f t="shared" si="469"/>
        <v>6</v>
      </c>
      <c r="R1133" s="32">
        <f t="shared" si="470"/>
        <v>4</v>
      </c>
      <c r="S1133" s="32">
        <f t="shared" si="471"/>
        <v>4</v>
      </c>
      <c r="T1133" s="32">
        <f t="shared" si="472"/>
        <v>2</v>
      </c>
      <c r="U1133" s="32">
        <f t="shared" si="473"/>
        <v>2</v>
      </c>
      <c r="V1133" s="32">
        <f t="shared" si="474"/>
        <v>2</v>
      </c>
      <c r="W1133" s="32">
        <f t="shared" si="475"/>
        <v>2</v>
      </c>
      <c r="X1133" s="32">
        <f t="shared" si="476"/>
        <v>2</v>
      </c>
      <c r="Y1133" s="32">
        <f t="shared" si="477"/>
        <v>2</v>
      </c>
      <c r="Z1133" s="32">
        <f t="shared" si="478"/>
        <v>2</v>
      </c>
      <c r="AA1133" s="32">
        <f t="shared" si="479"/>
        <v>2</v>
      </c>
      <c r="AB1133" s="32">
        <f t="shared" si="480"/>
        <v>2</v>
      </c>
      <c r="AD1133" s="64"/>
      <c r="AE1133" s="51"/>
      <c r="AF1133" s="51"/>
      <c r="AG1133" s="61"/>
      <c r="AH1133" s="62"/>
      <c r="AI1133" s="61"/>
      <c r="AJ1133" s="62"/>
      <c r="AK1133" s="61"/>
      <c r="AL1133" s="62"/>
      <c r="AM1133" s="60"/>
      <c r="AN1133" s="60"/>
      <c r="AO1133" s="60"/>
      <c r="AP1133" s="60"/>
      <c r="AQ1133" s="51"/>
      <c r="AT1133" s="39" t="str">
        <f t="shared" si="490"/>
        <v/>
      </c>
      <c r="AU1133" s="49" t="str">
        <f t="shared" si="491"/>
        <v/>
      </c>
      <c r="AV1133" s="41">
        <f t="shared" ca="1" si="452"/>
        <v>256</v>
      </c>
      <c r="AW1133" s="40">
        <f t="shared" ca="1" si="497"/>
        <v>1</v>
      </c>
      <c r="AX1133" s="41">
        <f t="shared" ca="1" si="492"/>
        <v>0</v>
      </c>
      <c r="AY1133" s="41">
        <f t="shared" ca="1" si="493"/>
        <v>0</v>
      </c>
      <c r="AZ1133" s="42">
        <f t="shared" ca="1" si="494"/>
        <v>1</v>
      </c>
      <c r="BA1133" s="47" t="str">
        <f t="shared" si="495"/>
        <v/>
      </c>
      <c r="BB1133" s="47" t="e">
        <f t="shared" si="496"/>
        <v>#VALUE!</v>
      </c>
      <c r="BC1133" s="47">
        <f t="shared" si="453"/>
        <v>0</v>
      </c>
      <c r="BD1133" s="47">
        <f t="shared" si="454"/>
        <v>0</v>
      </c>
      <c r="BE1133" s="47" t="e">
        <f t="shared" si="455"/>
        <v>#VALUE!</v>
      </c>
      <c r="BF1133" s="47" t="e">
        <f t="shared" si="456"/>
        <v>#VALUE!</v>
      </c>
      <c r="BG1133" s="47" t="e">
        <f t="shared" si="457"/>
        <v>#VALUE!</v>
      </c>
      <c r="BH1133" s="47" t="e">
        <f>MATCH($BA1133,NoteCommaRef!$B$4:$B$10,0)</f>
        <v>#N/A</v>
      </c>
      <c r="BI1133" s="47">
        <f>MATCH($BK1133,NoteCommaRef!$H$4:$H$1000,0)</f>
        <v>11</v>
      </c>
      <c r="BJ1133" s="47">
        <f>MATCH($BL1133,NoteCommaRef!$H$4:$H$1000,0)</f>
        <v>11</v>
      </c>
      <c r="BK1133" s="47">
        <f t="shared" si="498"/>
        <v>1</v>
      </c>
      <c r="BL1133" s="47">
        <f t="shared" si="499"/>
        <v>1</v>
      </c>
      <c r="BM1133" s="48">
        <f ca="1">IF(ISNA($BH1133),1,OFFSET(NoteCommaRef!$E$3,$BH1133,0))</f>
        <v>1</v>
      </c>
      <c r="BN1133" s="48">
        <f t="shared" si="500"/>
        <v>1</v>
      </c>
      <c r="BO1133" s="48">
        <f t="shared" si="501"/>
        <v>1</v>
      </c>
      <c r="BP1133" s="48">
        <f t="shared" si="502"/>
        <v>1</v>
      </c>
      <c r="BQ1133" s="48">
        <f ca="1">IF(ISNA($BI1133),1,OFFSET(NoteCommaRef!$K$3,$BI1133,0))</f>
        <v>1</v>
      </c>
      <c r="BR1133" s="48">
        <f ca="1">IF(ISNA($BJ1133),1,OFFSET(NoteCommaRef!$K$3,$BJ1133,0))</f>
        <v>1</v>
      </c>
    </row>
    <row r="1134" spans="3:70" x14ac:dyDescent="0.2">
      <c r="C1134" s="1" t="str">
        <f t="shared" si="466"/>
        <v/>
      </c>
      <c r="D1134" s="1" t="str">
        <f t="shared" si="467"/>
        <v/>
      </c>
      <c r="E1134" s="1" t="str">
        <f t="shared" si="458"/>
        <v/>
      </c>
      <c r="F1134" s="32" t="str">
        <f t="shared" si="459"/>
        <v/>
      </c>
      <c r="G1134" s="1" t="str">
        <f t="shared" si="460"/>
        <v/>
      </c>
      <c r="H1134" s="1" t="str">
        <f t="shared" si="461"/>
        <v/>
      </c>
      <c r="I1134" s="1" t="str">
        <f t="shared" si="462"/>
        <v/>
      </c>
      <c r="J1134" s="1" t="str">
        <f t="shared" si="463"/>
        <v/>
      </c>
      <c r="K1134" s="1" t="str">
        <f t="shared" si="464"/>
        <v/>
      </c>
      <c r="L1134" s="1" t="str">
        <f ca="1">IF(COUNTBLANK($AO1134),IF(COUNTBLANK($D1134),"",OFFSET(ChannelSetup!$E$6,0,$D1134-1)),$AO1134)</f>
        <v/>
      </c>
      <c r="M1134" s="1" t="str">
        <f ca="1">IF(COUNTBLANK($AP1134),IF(COUNTBLANK($D1134),"",OFFSET(ChannelSetup!$E$7,0,$D1134-1)),$AP1134)</f>
        <v/>
      </c>
      <c r="N1134" s="1" t="str">
        <f ca="1">IF(COUNTBLANK($D1134),"",IF(COUNTBLANK($AI1134),OFFSET(ChannelSetup!$E$4,0,$D1134-1),$AI1134))</f>
        <v/>
      </c>
      <c r="O1134" s="1" t="str">
        <f t="shared" si="465"/>
        <v/>
      </c>
      <c r="Q1134" s="32">
        <f t="shared" si="469"/>
        <v>6</v>
      </c>
      <c r="R1134" s="32">
        <f t="shared" si="470"/>
        <v>4</v>
      </c>
      <c r="S1134" s="32">
        <f t="shared" si="471"/>
        <v>4</v>
      </c>
      <c r="T1134" s="32">
        <f t="shared" si="472"/>
        <v>2</v>
      </c>
      <c r="U1134" s="32">
        <f t="shared" si="473"/>
        <v>2</v>
      </c>
      <c r="V1134" s="32">
        <f t="shared" si="474"/>
        <v>2</v>
      </c>
      <c r="W1134" s="32">
        <f t="shared" si="475"/>
        <v>2</v>
      </c>
      <c r="X1134" s="32">
        <f t="shared" si="476"/>
        <v>2</v>
      </c>
      <c r="Y1134" s="32">
        <f t="shared" si="477"/>
        <v>2</v>
      </c>
      <c r="Z1134" s="32">
        <f t="shared" si="478"/>
        <v>2</v>
      </c>
      <c r="AA1134" s="32">
        <f t="shared" si="479"/>
        <v>2</v>
      </c>
      <c r="AB1134" s="32">
        <f t="shared" si="480"/>
        <v>2</v>
      </c>
      <c r="AD1134" s="64"/>
      <c r="AE1134" s="51"/>
      <c r="AF1134" s="51"/>
      <c r="AG1134" s="61"/>
      <c r="AH1134" s="62"/>
      <c r="AI1134" s="61"/>
      <c r="AJ1134" s="62"/>
      <c r="AK1134" s="61"/>
      <c r="AL1134" s="62"/>
      <c r="AM1134" s="60"/>
      <c r="AN1134" s="60"/>
      <c r="AO1134" s="60"/>
      <c r="AP1134" s="60"/>
      <c r="AQ1134" s="51"/>
      <c r="AT1134" s="39" t="str">
        <f t="shared" si="490"/>
        <v/>
      </c>
      <c r="AU1134" s="49" t="str">
        <f t="shared" si="491"/>
        <v/>
      </c>
      <c r="AV1134" s="41">
        <f t="shared" ca="1" si="452"/>
        <v>256</v>
      </c>
      <c r="AW1134" s="40">
        <f t="shared" ca="1" si="497"/>
        <v>1</v>
      </c>
      <c r="AX1134" s="41">
        <f t="shared" ca="1" si="492"/>
        <v>0</v>
      </c>
      <c r="AY1134" s="41">
        <f t="shared" ca="1" si="493"/>
        <v>0</v>
      </c>
      <c r="AZ1134" s="42">
        <f t="shared" ca="1" si="494"/>
        <v>1</v>
      </c>
      <c r="BA1134" s="47" t="str">
        <f t="shared" si="495"/>
        <v/>
      </c>
      <c r="BB1134" s="47" t="e">
        <f t="shared" si="496"/>
        <v>#VALUE!</v>
      </c>
      <c r="BC1134" s="47">
        <f t="shared" si="453"/>
        <v>0</v>
      </c>
      <c r="BD1134" s="47">
        <f t="shared" si="454"/>
        <v>0</v>
      </c>
      <c r="BE1134" s="47" t="e">
        <f t="shared" si="455"/>
        <v>#VALUE!</v>
      </c>
      <c r="BF1134" s="47" t="e">
        <f t="shared" si="456"/>
        <v>#VALUE!</v>
      </c>
      <c r="BG1134" s="47" t="e">
        <f t="shared" si="457"/>
        <v>#VALUE!</v>
      </c>
      <c r="BH1134" s="47" t="e">
        <f>MATCH($BA1134,NoteCommaRef!$B$4:$B$10,0)</f>
        <v>#N/A</v>
      </c>
      <c r="BI1134" s="47">
        <f>MATCH($BK1134,NoteCommaRef!$H$4:$H$1000,0)</f>
        <v>11</v>
      </c>
      <c r="BJ1134" s="47">
        <f>MATCH($BL1134,NoteCommaRef!$H$4:$H$1000,0)</f>
        <v>11</v>
      </c>
      <c r="BK1134" s="47">
        <f t="shared" si="498"/>
        <v>1</v>
      </c>
      <c r="BL1134" s="47">
        <f t="shared" si="499"/>
        <v>1</v>
      </c>
      <c r="BM1134" s="48">
        <f ca="1">IF(ISNA($BH1134),1,OFFSET(NoteCommaRef!$E$3,$BH1134,0))</f>
        <v>1</v>
      </c>
      <c r="BN1134" s="48">
        <f t="shared" si="500"/>
        <v>1</v>
      </c>
      <c r="BO1134" s="48">
        <f t="shared" si="501"/>
        <v>1</v>
      </c>
      <c r="BP1134" s="48">
        <f t="shared" si="502"/>
        <v>1</v>
      </c>
      <c r="BQ1134" s="48">
        <f ca="1">IF(ISNA($BI1134),1,OFFSET(NoteCommaRef!$K$3,$BI1134,0))</f>
        <v>1</v>
      </c>
      <c r="BR1134" s="48">
        <f ca="1">IF(ISNA($BJ1134),1,OFFSET(NoteCommaRef!$K$3,$BJ1134,0))</f>
        <v>1</v>
      </c>
    </row>
    <row r="1135" spans="3:70" x14ac:dyDescent="0.2">
      <c r="C1135" s="1" t="str">
        <f t="shared" si="466"/>
        <v/>
      </c>
      <c r="D1135" s="1" t="str">
        <f t="shared" si="467"/>
        <v/>
      </c>
      <c r="E1135" s="1" t="str">
        <f t="shared" si="458"/>
        <v/>
      </c>
      <c r="F1135" s="32" t="str">
        <f t="shared" si="459"/>
        <v/>
      </c>
      <c r="G1135" s="1" t="str">
        <f t="shared" si="460"/>
        <v/>
      </c>
      <c r="H1135" s="1" t="str">
        <f t="shared" si="461"/>
        <v/>
      </c>
      <c r="I1135" s="1" t="str">
        <f t="shared" si="462"/>
        <v/>
      </c>
      <c r="J1135" s="1" t="str">
        <f t="shared" si="463"/>
        <v/>
      </c>
      <c r="K1135" s="1" t="str">
        <f t="shared" si="464"/>
        <v/>
      </c>
      <c r="L1135" s="1" t="str">
        <f ca="1">IF(COUNTBLANK($AO1135),IF(COUNTBLANK($D1135),"",OFFSET(ChannelSetup!$E$6,0,$D1135-1)),$AO1135)</f>
        <v/>
      </c>
      <c r="M1135" s="1" t="str">
        <f ca="1">IF(COUNTBLANK($AP1135),IF(COUNTBLANK($D1135),"",OFFSET(ChannelSetup!$E$7,0,$D1135-1)),$AP1135)</f>
        <v/>
      </c>
      <c r="N1135" s="1" t="str">
        <f ca="1">IF(COUNTBLANK($D1135),"",IF(COUNTBLANK($AI1135),OFFSET(ChannelSetup!$E$4,0,$D1135-1),$AI1135))</f>
        <v/>
      </c>
      <c r="O1135" s="1" t="str">
        <f t="shared" si="465"/>
        <v/>
      </c>
      <c r="Q1135" s="32">
        <f t="shared" si="469"/>
        <v>6</v>
      </c>
      <c r="R1135" s="32">
        <f t="shared" si="470"/>
        <v>4</v>
      </c>
      <c r="S1135" s="32">
        <f t="shared" si="471"/>
        <v>4</v>
      </c>
      <c r="T1135" s="32">
        <f t="shared" si="472"/>
        <v>2</v>
      </c>
      <c r="U1135" s="32">
        <f t="shared" si="473"/>
        <v>2</v>
      </c>
      <c r="V1135" s="32">
        <f t="shared" si="474"/>
        <v>2</v>
      </c>
      <c r="W1135" s="32">
        <f t="shared" si="475"/>
        <v>2</v>
      </c>
      <c r="X1135" s="32">
        <f t="shared" si="476"/>
        <v>2</v>
      </c>
      <c r="Y1135" s="32">
        <f t="shared" si="477"/>
        <v>2</v>
      </c>
      <c r="Z1135" s="32">
        <f t="shared" si="478"/>
        <v>2</v>
      </c>
      <c r="AA1135" s="32">
        <f t="shared" si="479"/>
        <v>2</v>
      </c>
      <c r="AB1135" s="32">
        <f t="shared" si="480"/>
        <v>2</v>
      </c>
      <c r="AD1135" s="64"/>
      <c r="AE1135" s="51"/>
      <c r="AF1135" s="51"/>
      <c r="AG1135" s="61"/>
      <c r="AH1135" s="62"/>
      <c r="AI1135" s="61"/>
      <c r="AJ1135" s="62"/>
      <c r="AK1135" s="61"/>
      <c r="AL1135" s="62"/>
      <c r="AM1135" s="60"/>
      <c r="AN1135" s="60"/>
      <c r="AO1135" s="60"/>
      <c r="AP1135" s="60"/>
      <c r="AQ1135" s="51"/>
      <c r="AT1135" s="39" t="str">
        <f t="shared" si="490"/>
        <v/>
      </c>
      <c r="AU1135" s="49" t="str">
        <f t="shared" si="491"/>
        <v/>
      </c>
      <c r="AV1135" s="41">
        <f t="shared" ca="1" si="452"/>
        <v>256</v>
      </c>
      <c r="AW1135" s="40">
        <f t="shared" ca="1" si="497"/>
        <v>1</v>
      </c>
      <c r="AX1135" s="41">
        <f t="shared" ca="1" si="492"/>
        <v>0</v>
      </c>
      <c r="AY1135" s="41">
        <f t="shared" ca="1" si="493"/>
        <v>0</v>
      </c>
      <c r="AZ1135" s="42">
        <f t="shared" ca="1" si="494"/>
        <v>1</v>
      </c>
      <c r="BA1135" s="47" t="str">
        <f t="shared" si="495"/>
        <v/>
      </c>
      <c r="BB1135" s="47" t="e">
        <f t="shared" si="496"/>
        <v>#VALUE!</v>
      </c>
      <c r="BC1135" s="47">
        <f t="shared" si="453"/>
        <v>0</v>
      </c>
      <c r="BD1135" s="47">
        <f t="shared" si="454"/>
        <v>0</v>
      </c>
      <c r="BE1135" s="47" t="e">
        <f t="shared" si="455"/>
        <v>#VALUE!</v>
      </c>
      <c r="BF1135" s="47" t="e">
        <f t="shared" si="456"/>
        <v>#VALUE!</v>
      </c>
      <c r="BG1135" s="47" t="e">
        <f t="shared" si="457"/>
        <v>#VALUE!</v>
      </c>
      <c r="BH1135" s="47" t="e">
        <f>MATCH($BA1135,NoteCommaRef!$B$4:$B$10,0)</f>
        <v>#N/A</v>
      </c>
      <c r="BI1135" s="47">
        <f>MATCH($BK1135,NoteCommaRef!$H$4:$H$1000,0)</f>
        <v>11</v>
      </c>
      <c r="BJ1135" s="47">
        <f>MATCH($BL1135,NoteCommaRef!$H$4:$H$1000,0)</f>
        <v>11</v>
      </c>
      <c r="BK1135" s="47">
        <f t="shared" si="498"/>
        <v>1</v>
      </c>
      <c r="BL1135" s="47">
        <f t="shared" si="499"/>
        <v>1</v>
      </c>
      <c r="BM1135" s="48">
        <f ca="1">IF(ISNA($BH1135),1,OFFSET(NoteCommaRef!$E$3,$BH1135,0))</f>
        <v>1</v>
      </c>
      <c r="BN1135" s="48">
        <f t="shared" si="500"/>
        <v>1</v>
      </c>
      <c r="BO1135" s="48">
        <f t="shared" si="501"/>
        <v>1</v>
      </c>
      <c r="BP1135" s="48">
        <f t="shared" si="502"/>
        <v>1</v>
      </c>
      <c r="BQ1135" s="48">
        <f ca="1">IF(ISNA($BI1135),1,OFFSET(NoteCommaRef!$K$3,$BI1135,0))</f>
        <v>1</v>
      </c>
      <c r="BR1135" s="48">
        <f ca="1">IF(ISNA($BJ1135),1,OFFSET(NoteCommaRef!$K$3,$BJ1135,0))</f>
        <v>1</v>
      </c>
    </row>
    <row r="1136" spans="3:70" x14ac:dyDescent="0.2">
      <c r="C1136" s="1" t="str">
        <f t="shared" si="466"/>
        <v/>
      </c>
      <c r="D1136" s="1" t="str">
        <f t="shared" si="467"/>
        <v/>
      </c>
      <c r="E1136" s="1" t="str">
        <f t="shared" si="458"/>
        <v/>
      </c>
      <c r="F1136" s="32" t="str">
        <f t="shared" si="459"/>
        <v/>
      </c>
      <c r="G1136" s="1" t="str">
        <f t="shared" si="460"/>
        <v/>
      </c>
      <c r="H1136" s="1" t="str">
        <f t="shared" si="461"/>
        <v/>
      </c>
      <c r="I1136" s="1" t="str">
        <f t="shared" si="462"/>
        <v/>
      </c>
      <c r="J1136" s="1" t="str">
        <f t="shared" si="463"/>
        <v/>
      </c>
      <c r="K1136" s="1" t="str">
        <f t="shared" si="464"/>
        <v/>
      </c>
      <c r="L1136" s="1" t="str">
        <f ca="1">IF(COUNTBLANK($AO1136),IF(COUNTBLANK($D1136),"",OFFSET(ChannelSetup!$E$6,0,$D1136-1)),$AO1136)</f>
        <v/>
      </c>
      <c r="M1136" s="1" t="str">
        <f ca="1">IF(COUNTBLANK($AP1136),IF(COUNTBLANK($D1136),"",OFFSET(ChannelSetup!$E$7,0,$D1136-1)),$AP1136)</f>
        <v/>
      </c>
      <c r="N1136" s="1" t="str">
        <f ca="1">IF(COUNTBLANK($D1136),"",IF(COUNTBLANK($AI1136),OFFSET(ChannelSetup!$E$4,0,$D1136-1),$AI1136))</f>
        <v/>
      </c>
      <c r="O1136" s="1" t="str">
        <f t="shared" si="465"/>
        <v/>
      </c>
      <c r="Q1136" s="32">
        <f t="shared" si="469"/>
        <v>6</v>
      </c>
      <c r="R1136" s="32">
        <f t="shared" si="470"/>
        <v>4</v>
      </c>
      <c r="S1136" s="32">
        <f t="shared" si="471"/>
        <v>4</v>
      </c>
      <c r="T1136" s="32">
        <f t="shared" si="472"/>
        <v>2</v>
      </c>
      <c r="U1136" s="32">
        <f t="shared" si="473"/>
        <v>2</v>
      </c>
      <c r="V1136" s="32">
        <f t="shared" si="474"/>
        <v>2</v>
      </c>
      <c r="W1136" s="32">
        <f t="shared" si="475"/>
        <v>2</v>
      </c>
      <c r="X1136" s="32">
        <f t="shared" si="476"/>
        <v>2</v>
      </c>
      <c r="Y1136" s="32">
        <f t="shared" si="477"/>
        <v>2</v>
      </c>
      <c r="Z1136" s="32">
        <f t="shared" si="478"/>
        <v>2</v>
      </c>
      <c r="AA1136" s="32">
        <f t="shared" si="479"/>
        <v>2</v>
      </c>
      <c r="AB1136" s="32">
        <f t="shared" si="480"/>
        <v>2</v>
      </c>
      <c r="AD1136" s="64"/>
      <c r="AE1136" s="51"/>
      <c r="AF1136" s="51"/>
      <c r="AG1136" s="61"/>
      <c r="AH1136" s="62"/>
      <c r="AI1136" s="61"/>
      <c r="AJ1136" s="62"/>
      <c r="AK1136" s="61"/>
      <c r="AL1136" s="62"/>
      <c r="AM1136" s="60"/>
      <c r="AN1136" s="60"/>
      <c r="AO1136" s="60"/>
      <c r="AP1136" s="60"/>
      <c r="AQ1136" s="51"/>
      <c r="AT1136" s="39" t="str">
        <f t="shared" si="490"/>
        <v/>
      </c>
      <c r="AU1136" s="49" t="str">
        <f t="shared" si="491"/>
        <v/>
      </c>
      <c r="AV1136" s="41">
        <f t="shared" ca="1" si="452"/>
        <v>256</v>
      </c>
      <c r="AW1136" s="40">
        <f t="shared" ca="1" si="497"/>
        <v>1</v>
      </c>
      <c r="AX1136" s="41">
        <f t="shared" ca="1" si="492"/>
        <v>0</v>
      </c>
      <c r="AY1136" s="41">
        <f t="shared" ca="1" si="493"/>
        <v>0</v>
      </c>
      <c r="AZ1136" s="42">
        <f t="shared" ca="1" si="494"/>
        <v>1</v>
      </c>
      <c r="BA1136" s="47" t="str">
        <f t="shared" si="495"/>
        <v/>
      </c>
      <c r="BB1136" s="47" t="e">
        <f t="shared" si="496"/>
        <v>#VALUE!</v>
      </c>
      <c r="BC1136" s="47">
        <f t="shared" si="453"/>
        <v>0</v>
      </c>
      <c r="BD1136" s="47">
        <f t="shared" si="454"/>
        <v>0</v>
      </c>
      <c r="BE1136" s="47" t="e">
        <f t="shared" si="455"/>
        <v>#VALUE!</v>
      </c>
      <c r="BF1136" s="47" t="e">
        <f t="shared" si="456"/>
        <v>#VALUE!</v>
      </c>
      <c r="BG1136" s="47" t="e">
        <f t="shared" si="457"/>
        <v>#VALUE!</v>
      </c>
      <c r="BH1136" s="47" t="e">
        <f>MATCH($BA1136,NoteCommaRef!$B$4:$B$10,0)</f>
        <v>#N/A</v>
      </c>
      <c r="BI1136" s="47">
        <f>MATCH($BK1136,NoteCommaRef!$H$4:$H$1000,0)</f>
        <v>11</v>
      </c>
      <c r="BJ1136" s="47">
        <f>MATCH($BL1136,NoteCommaRef!$H$4:$H$1000,0)</f>
        <v>11</v>
      </c>
      <c r="BK1136" s="47">
        <f t="shared" si="498"/>
        <v>1</v>
      </c>
      <c r="BL1136" s="47">
        <f t="shared" si="499"/>
        <v>1</v>
      </c>
      <c r="BM1136" s="48">
        <f ca="1">IF(ISNA($BH1136),1,OFFSET(NoteCommaRef!$E$3,$BH1136,0))</f>
        <v>1</v>
      </c>
      <c r="BN1136" s="48">
        <f t="shared" si="500"/>
        <v>1</v>
      </c>
      <c r="BO1136" s="48">
        <f t="shared" si="501"/>
        <v>1</v>
      </c>
      <c r="BP1136" s="48">
        <f t="shared" si="502"/>
        <v>1</v>
      </c>
      <c r="BQ1136" s="48">
        <f ca="1">IF(ISNA($BI1136),1,OFFSET(NoteCommaRef!$K$3,$BI1136,0))</f>
        <v>1</v>
      </c>
      <c r="BR1136" s="48">
        <f ca="1">IF(ISNA($BJ1136),1,OFFSET(NoteCommaRef!$K$3,$BJ1136,0))</f>
        <v>1</v>
      </c>
    </row>
    <row r="1137" spans="3:70" x14ac:dyDescent="0.2">
      <c r="C1137" s="1" t="str">
        <f t="shared" si="466"/>
        <v/>
      </c>
      <c r="D1137" s="1" t="str">
        <f t="shared" si="467"/>
        <v/>
      </c>
      <c r="E1137" s="1" t="str">
        <f t="shared" si="458"/>
        <v/>
      </c>
      <c r="F1137" s="32" t="str">
        <f t="shared" si="459"/>
        <v/>
      </c>
      <c r="G1137" s="1" t="str">
        <f t="shared" si="460"/>
        <v/>
      </c>
      <c r="H1137" s="1" t="str">
        <f t="shared" si="461"/>
        <v/>
      </c>
      <c r="I1137" s="1" t="str">
        <f t="shared" si="462"/>
        <v/>
      </c>
      <c r="J1137" s="1" t="str">
        <f t="shared" si="463"/>
        <v/>
      </c>
      <c r="K1137" s="1" t="str">
        <f t="shared" si="464"/>
        <v/>
      </c>
      <c r="L1137" s="1" t="str">
        <f ca="1">IF(COUNTBLANK($AO1137),IF(COUNTBLANK($D1137),"",OFFSET(ChannelSetup!$E$6,0,$D1137-1)),$AO1137)</f>
        <v/>
      </c>
      <c r="M1137" s="1" t="str">
        <f ca="1">IF(COUNTBLANK($AP1137),IF(COUNTBLANK($D1137),"",OFFSET(ChannelSetup!$E$7,0,$D1137-1)),$AP1137)</f>
        <v/>
      </c>
      <c r="N1137" s="1" t="str">
        <f ca="1">IF(COUNTBLANK($D1137),"",IF(COUNTBLANK($AI1137),OFFSET(ChannelSetup!$E$4,0,$D1137-1),$AI1137))</f>
        <v/>
      </c>
      <c r="O1137" s="1" t="str">
        <f t="shared" si="465"/>
        <v/>
      </c>
      <c r="Q1137" s="32">
        <f t="shared" si="469"/>
        <v>6</v>
      </c>
      <c r="R1137" s="32">
        <f t="shared" si="470"/>
        <v>4</v>
      </c>
      <c r="S1137" s="32">
        <f t="shared" si="471"/>
        <v>4</v>
      </c>
      <c r="T1137" s="32">
        <f t="shared" si="472"/>
        <v>2</v>
      </c>
      <c r="U1137" s="32">
        <f t="shared" si="473"/>
        <v>2</v>
      </c>
      <c r="V1137" s="32">
        <f t="shared" si="474"/>
        <v>2</v>
      </c>
      <c r="W1137" s="32">
        <f t="shared" si="475"/>
        <v>2</v>
      </c>
      <c r="X1137" s="32">
        <f t="shared" si="476"/>
        <v>2</v>
      </c>
      <c r="Y1137" s="32">
        <f t="shared" si="477"/>
        <v>2</v>
      </c>
      <c r="Z1137" s="32">
        <f t="shared" si="478"/>
        <v>2</v>
      </c>
      <c r="AA1137" s="32">
        <f t="shared" si="479"/>
        <v>2</v>
      </c>
      <c r="AB1137" s="32">
        <f t="shared" si="480"/>
        <v>2</v>
      </c>
      <c r="AD1137" s="64"/>
      <c r="AE1137" s="51"/>
      <c r="AF1137" s="51"/>
      <c r="AG1137" s="61"/>
      <c r="AH1137" s="62"/>
      <c r="AI1137" s="61"/>
      <c r="AJ1137" s="62"/>
      <c r="AK1137" s="61"/>
      <c r="AL1137" s="62"/>
      <c r="AM1137" s="60"/>
      <c r="AN1137" s="60"/>
      <c r="AO1137" s="60"/>
      <c r="AP1137" s="60"/>
      <c r="AQ1137" s="51"/>
      <c r="AT1137" s="39" t="str">
        <f t="shared" si="490"/>
        <v/>
      </c>
      <c r="AU1137" s="49" t="str">
        <f t="shared" si="491"/>
        <v/>
      </c>
      <c r="AV1137" s="41">
        <f t="shared" ca="1" si="452"/>
        <v>256</v>
      </c>
      <c r="AW1137" s="40">
        <f t="shared" ca="1" si="497"/>
        <v>1</v>
      </c>
      <c r="AX1137" s="41">
        <f t="shared" ca="1" si="492"/>
        <v>0</v>
      </c>
      <c r="AY1137" s="41">
        <f t="shared" ca="1" si="493"/>
        <v>0</v>
      </c>
      <c r="AZ1137" s="42">
        <f t="shared" ca="1" si="494"/>
        <v>1</v>
      </c>
      <c r="BA1137" s="47" t="str">
        <f t="shared" si="495"/>
        <v/>
      </c>
      <c r="BB1137" s="47" t="e">
        <f t="shared" si="496"/>
        <v>#VALUE!</v>
      </c>
      <c r="BC1137" s="47">
        <f t="shared" si="453"/>
        <v>0</v>
      </c>
      <c r="BD1137" s="47">
        <f t="shared" si="454"/>
        <v>0</v>
      </c>
      <c r="BE1137" s="47" t="e">
        <f t="shared" si="455"/>
        <v>#VALUE!</v>
      </c>
      <c r="BF1137" s="47" t="e">
        <f t="shared" si="456"/>
        <v>#VALUE!</v>
      </c>
      <c r="BG1137" s="47" t="e">
        <f t="shared" si="457"/>
        <v>#VALUE!</v>
      </c>
      <c r="BH1137" s="47" t="e">
        <f>MATCH($BA1137,NoteCommaRef!$B$4:$B$10,0)</f>
        <v>#N/A</v>
      </c>
      <c r="BI1137" s="47">
        <f>MATCH($BK1137,NoteCommaRef!$H$4:$H$1000,0)</f>
        <v>11</v>
      </c>
      <c r="BJ1137" s="47">
        <f>MATCH($BL1137,NoteCommaRef!$H$4:$H$1000,0)</f>
        <v>11</v>
      </c>
      <c r="BK1137" s="47">
        <f t="shared" si="498"/>
        <v>1</v>
      </c>
      <c r="BL1137" s="47">
        <f t="shared" si="499"/>
        <v>1</v>
      </c>
      <c r="BM1137" s="48">
        <f ca="1">IF(ISNA($BH1137),1,OFFSET(NoteCommaRef!$E$3,$BH1137,0))</f>
        <v>1</v>
      </c>
      <c r="BN1137" s="48">
        <f t="shared" si="500"/>
        <v>1</v>
      </c>
      <c r="BO1137" s="48">
        <f t="shared" si="501"/>
        <v>1</v>
      </c>
      <c r="BP1137" s="48">
        <f t="shared" si="502"/>
        <v>1</v>
      </c>
      <c r="BQ1137" s="48">
        <f ca="1">IF(ISNA($BI1137),1,OFFSET(NoteCommaRef!$K$3,$BI1137,0))</f>
        <v>1</v>
      </c>
      <c r="BR1137" s="48">
        <f ca="1">IF(ISNA($BJ1137),1,OFFSET(NoteCommaRef!$K$3,$BJ1137,0))</f>
        <v>1</v>
      </c>
    </row>
    <row r="1138" spans="3:70" x14ac:dyDescent="0.2">
      <c r="C1138" s="1" t="str">
        <f t="shared" si="466"/>
        <v/>
      </c>
      <c r="D1138" s="1" t="str">
        <f t="shared" si="467"/>
        <v/>
      </c>
      <c r="E1138" s="1" t="str">
        <f t="shared" si="458"/>
        <v/>
      </c>
      <c r="F1138" s="32" t="str">
        <f t="shared" si="459"/>
        <v/>
      </c>
      <c r="G1138" s="1" t="str">
        <f t="shared" si="460"/>
        <v/>
      </c>
      <c r="H1138" s="1" t="str">
        <f t="shared" si="461"/>
        <v/>
      </c>
      <c r="I1138" s="1" t="str">
        <f t="shared" si="462"/>
        <v/>
      </c>
      <c r="J1138" s="1" t="str">
        <f t="shared" si="463"/>
        <v/>
      </c>
      <c r="K1138" s="1" t="str">
        <f t="shared" si="464"/>
        <v/>
      </c>
      <c r="L1138" s="1" t="str">
        <f ca="1">IF(COUNTBLANK($AO1138),IF(COUNTBLANK($D1138),"",OFFSET(ChannelSetup!$E$6,0,$D1138-1)),$AO1138)</f>
        <v/>
      </c>
      <c r="M1138" s="1" t="str">
        <f ca="1">IF(COUNTBLANK($AP1138),IF(COUNTBLANK($D1138),"",OFFSET(ChannelSetup!$E$7,0,$D1138-1)),$AP1138)</f>
        <v/>
      </c>
      <c r="N1138" s="1" t="str">
        <f ca="1">IF(COUNTBLANK($D1138),"",IF(COUNTBLANK($AI1138),OFFSET(ChannelSetup!$E$4,0,$D1138-1),$AI1138))</f>
        <v/>
      </c>
      <c r="O1138" s="1" t="str">
        <f t="shared" si="465"/>
        <v/>
      </c>
      <c r="Q1138" s="32">
        <f t="shared" si="469"/>
        <v>6</v>
      </c>
      <c r="R1138" s="32">
        <f t="shared" si="470"/>
        <v>4</v>
      </c>
      <c r="S1138" s="32">
        <f t="shared" si="471"/>
        <v>4</v>
      </c>
      <c r="T1138" s="32">
        <f t="shared" si="472"/>
        <v>2</v>
      </c>
      <c r="U1138" s="32">
        <f t="shared" si="473"/>
        <v>2</v>
      </c>
      <c r="V1138" s="32">
        <f t="shared" si="474"/>
        <v>2</v>
      </c>
      <c r="W1138" s="32">
        <f t="shared" si="475"/>
        <v>2</v>
      </c>
      <c r="X1138" s="32">
        <f t="shared" si="476"/>
        <v>2</v>
      </c>
      <c r="Y1138" s="32">
        <f t="shared" si="477"/>
        <v>2</v>
      </c>
      <c r="Z1138" s="32">
        <f t="shared" si="478"/>
        <v>2</v>
      </c>
      <c r="AA1138" s="32">
        <f t="shared" si="479"/>
        <v>2</v>
      </c>
      <c r="AB1138" s="32">
        <f t="shared" si="480"/>
        <v>2</v>
      </c>
      <c r="AD1138" s="64"/>
      <c r="AE1138" s="51"/>
      <c r="AF1138" s="51"/>
      <c r="AG1138" s="61"/>
      <c r="AH1138" s="62"/>
      <c r="AI1138" s="61"/>
      <c r="AJ1138" s="62"/>
      <c r="AK1138" s="61"/>
      <c r="AL1138" s="62"/>
      <c r="AM1138" s="60"/>
      <c r="AN1138" s="60"/>
      <c r="AO1138" s="60"/>
      <c r="AP1138" s="60"/>
      <c r="AQ1138" s="51"/>
      <c r="AT1138" s="39" t="str">
        <f t="shared" si="490"/>
        <v/>
      </c>
      <c r="AU1138" s="49" t="str">
        <f t="shared" si="491"/>
        <v/>
      </c>
      <c r="AV1138" s="41">
        <f t="shared" ref="AV1138:AV1201" ca="1" si="503">$AW1138*$BT$3</f>
        <v>256</v>
      </c>
      <c r="AW1138" s="40">
        <f t="shared" ca="1" si="497"/>
        <v>1</v>
      </c>
      <c r="AX1138" s="41">
        <f t="shared" ca="1" si="492"/>
        <v>0</v>
      </c>
      <c r="AY1138" s="41">
        <f t="shared" ca="1" si="493"/>
        <v>0</v>
      </c>
      <c r="AZ1138" s="42">
        <f t="shared" ca="1" si="494"/>
        <v>1</v>
      </c>
      <c r="BA1138" s="47" t="str">
        <f t="shared" si="495"/>
        <v/>
      </c>
      <c r="BB1138" s="47" t="e">
        <f t="shared" si="496"/>
        <v>#VALUE!</v>
      </c>
      <c r="BC1138" s="47">
        <f t="shared" si="453"/>
        <v>0</v>
      </c>
      <c r="BD1138" s="47">
        <f t="shared" si="454"/>
        <v>0</v>
      </c>
      <c r="BE1138" s="47" t="e">
        <f t="shared" si="455"/>
        <v>#VALUE!</v>
      </c>
      <c r="BF1138" s="47" t="e">
        <f t="shared" si="456"/>
        <v>#VALUE!</v>
      </c>
      <c r="BG1138" s="47" t="e">
        <f t="shared" si="457"/>
        <v>#VALUE!</v>
      </c>
      <c r="BH1138" s="47" t="e">
        <f>MATCH($BA1138,NoteCommaRef!$B$4:$B$10,0)</f>
        <v>#N/A</v>
      </c>
      <c r="BI1138" s="47">
        <f>MATCH($BK1138,NoteCommaRef!$H$4:$H$1000,0)</f>
        <v>11</v>
      </c>
      <c r="BJ1138" s="47">
        <f>MATCH($BL1138,NoteCommaRef!$H$4:$H$1000,0)</f>
        <v>11</v>
      </c>
      <c r="BK1138" s="47">
        <f t="shared" si="498"/>
        <v>1</v>
      </c>
      <c r="BL1138" s="47">
        <f t="shared" si="499"/>
        <v>1</v>
      </c>
      <c r="BM1138" s="48">
        <f ca="1">IF(ISNA($BH1138),1,OFFSET(NoteCommaRef!$E$3,$BH1138,0))</f>
        <v>1</v>
      </c>
      <c r="BN1138" s="48">
        <f t="shared" si="500"/>
        <v>1</v>
      </c>
      <c r="BO1138" s="48">
        <f t="shared" si="501"/>
        <v>1</v>
      </c>
      <c r="BP1138" s="48">
        <f t="shared" si="502"/>
        <v>1</v>
      </c>
      <c r="BQ1138" s="48">
        <f ca="1">IF(ISNA($BI1138),1,OFFSET(NoteCommaRef!$K$3,$BI1138,0))</f>
        <v>1</v>
      </c>
      <c r="BR1138" s="48">
        <f ca="1">IF(ISNA($BJ1138),1,OFFSET(NoteCommaRef!$K$3,$BJ1138,0))</f>
        <v>1</v>
      </c>
    </row>
    <row r="1139" spans="3:70" x14ac:dyDescent="0.2">
      <c r="C1139" s="1" t="str">
        <f t="shared" si="466"/>
        <v/>
      </c>
      <c r="D1139" s="1" t="str">
        <f t="shared" si="467"/>
        <v/>
      </c>
      <c r="E1139" s="1" t="str">
        <f t="shared" si="458"/>
        <v/>
      </c>
      <c r="F1139" s="32" t="str">
        <f t="shared" si="459"/>
        <v/>
      </c>
      <c r="G1139" s="1" t="str">
        <f t="shared" si="460"/>
        <v/>
      </c>
      <c r="H1139" s="1" t="str">
        <f t="shared" si="461"/>
        <v/>
      </c>
      <c r="I1139" s="1" t="str">
        <f t="shared" si="462"/>
        <v/>
      </c>
      <c r="J1139" s="1" t="str">
        <f t="shared" si="463"/>
        <v/>
      </c>
      <c r="K1139" s="1" t="str">
        <f t="shared" si="464"/>
        <v/>
      </c>
      <c r="L1139" s="1" t="str">
        <f ca="1">IF(COUNTBLANK($AO1139),IF(COUNTBLANK($D1139),"",OFFSET(ChannelSetup!$E$6,0,$D1139-1)),$AO1139)</f>
        <v/>
      </c>
      <c r="M1139" s="1" t="str">
        <f ca="1">IF(COUNTBLANK($AP1139),IF(COUNTBLANK($D1139),"",OFFSET(ChannelSetup!$E$7,0,$D1139-1)),$AP1139)</f>
        <v/>
      </c>
      <c r="N1139" s="1" t="str">
        <f ca="1">IF(COUNTBLANK($D1139),"",IF(COUNTBLANK($AI1139),OFFSET(ChannelSetup!$E$4,0,$D1139-1),$AI1139))</f>
        <v/>
      </c>
      <c r="O1139" s="1" t="str">
        <f t="shared" si="465"/>
        <v/>
      </c>
      <c r="Q1139" s="32">
        <f t="shared" si="469"/>
        <v>6</v>
      </c>
      <c r="R1139" s="32">
        <f t="shared" si="470"/>
        <v>4</v>
      </c>
      <c r="S1139" s="32">
        <f t="shared" si="471"/>
        <v>4</v>
      </c>
      <c r="T1139" s="32">
        <f t="shared" si="472"/>
        <v>2</v>
      </c>
      <c r="U1139" s="32">
        <f t="shared" si="473"/>
        <v>2</v>
      </c>
      <c r="V1139" s="32">
        <f t="shared" si="474"/>
        <v>2</v>
      </c>
      <c r="W1139" s="32">
        <f t="shared" si="475"/>
        <v>2</v>
      </c>
      <c r="X1139" s="32">
        <f t="shared" si="476"/>
        <v>2</v>
      </c>
      <c r="Y1139" s="32">
        <f t="shared" si="477"/>
        <v>2</v>
      </c>
      <c r="Z1139" s="32">
        <f t="shared" si="478"/>
        <v>2</v>
      </c>
      <c r="AA1139" s="32">
        <f t="shared" si="479"/>
        <v>2</v>
      </c>
      <c r="AB1139" s="32">
        <f t="shared" si="480"/>
        <v>2</v>
      </c>
      <c r="AD1139" s="64"/>
      <c r="AE1139" s="51"/>
      <c r="AF1139" s="51"/>
      <c r="AG1139" s="61"/>
      <c r="AH1139" s="62"/>
      <c r="AI1139" s="61"/>
      <c r="AJ1139" s="62"/>
      <c r="AK1139" s="61"/>
      <c r="AL1139" s="62"/>
      <c r="AM1139" s="60"/>
      <c r="AN1139" s="60"/>
      <c r="AO1139" s="60"/>
      <c r="AP1139" s="60"/>
      <c r="AQ1139" s="51"/>
      <c r="AT1139" s="39" t="str">
        <f t="shared" si="490"/>
        <v/>
      </c>
      <c r="AU1139" s="49" t="str">
        <f t="shared" si="491"/>
        <v/>
      </c>
      <c r="AV1139" s="41">
        <f t="shared" ca="1" si="503"/>
        <v>256</v>
      </c>
      <c r="AW1139" s="40">
        <f t="shared" ca="1" si="497"/>
        <v>1</v>
      </c>
      <c r="AX1139" s="41">
        <f t="shared" ca="1" si="492"/>
        <v>0</v>
      </c>
      <c r="AY1139" s="41">
        <f t="shared" ca="1" si="493"/>
        <v>0</v>
      </c>
      <c r="AZ1139" s="42">
        <f t="shared" ca="1" si="494"/>
        <v>1</v>
      </c>
      <c r="BA1139" s="47" t="str">
        <f t="shared" si="495"/>
        <v/>
      </c>
      <c r="BB1139" s="47" t="e">
        <f t="shared" si="496"/>
        <v>#VALUE!</v>
      </c>
      <c r="BC1139" s="47">
        <f t="shared" ref="BC1139:BC1202" si="504">LEN(SUBSTITUTE($AU1139,"b",""))-LEN(SUBSTITUTE($AU1139,"#",""))</f>
        <v>0</v>
      </c>
      <c r="BD1139" s="47">
        <f t="shared" ref="BD1139:BD1202" si="505">LEN(SUBSTITUTE($AU1139,".",""))-LEN(SUBSTITUTE($AU1139,"'",""))</f>
        <v>0</v>
      </c>
      <c r="BE1139" s="47" t="e">
        <f t="shared" ref="BE1139:BE1202" si="506">FIND("[",$AU1139)</f>
        <v>#VALUE!</v>
      </c>
      <c r="BF1139" s="47" t="e">
        <f t="shared" ref="BF1139:BF1202" si="507">FIND("/",$AU1139)</f>
        <v>#VALUE!</v>
      </c>
      <c r="BG1139" s="47" t="e">
        <f t="shared" ref="BG1139:BG1202" si="508">FIND("]",$AU1139)</f>
        <v>#VALUE!</v>
      </c>
      <c r="BH1139" s="47" t="e">
        <f>MATCH($BA1139,NoteCommaRef!$B$4:$B$10,0)</f>
        <v>#N/A</v>
      </c>
      <c r="BI1139" s="47">
        <f>MATCH($BK1139,NoteCommaRef!$H$4:$H$1000,0)</f>
        <v>11</v>
      </c>
      <c r="BJ1139" s="47">
        <f>MATCH($BL1139,NoteCommaRef!$H$4:$H$1000,0)</f>
        <v>11</v>
      </c>
      <c r="BK1139" s="47">
        <f t="shared" si="498"/>
        <v>1</v>
      </c>
      <c r="BL1139" s="47">
        <f t="shared" si="499"/>
        <v>1</v>
      </c>
      <c r="BM1139" s="48">
        <f ca="1">IF(ISNA($BH1139),1,OFFSET(NoteCommaRef!$E$3,$BH1139,0))</f>
        <v>1</v>
      </c>
      <c r="BN1139" s="48">
        <f t="shared" si="500"/>
        <v>1</v>
      </c>
      <c r="BO1139" s="48">
        <f t="shared" si="501"/>
        <v>1</v>
      </c>
      <c r="BP1139" s="48">
        <f t="shared" si="502"/>
        <v>1</v>
      </c>
      <c r="BQ1139" s="48">
        <f ca="1">IF(ISNA($BI1139),1,OFFSET(NoteCommaRef!$K$3,$BI1139,0))</f>
        <v>1</v>
      </c>
      <c r="BR1139" s="48">
        <f ca="1">IF(ISNA($BJ1139),1,OFFSET(NoteCommaRef!$K$3,$BJ1139,0))</f>
        <v>1</v>
      </c>
    </row>
    <row r="1140" spans="3:70" x14ac:dyDescent="0.2">
      <c r="C1140" s="1" t="str">
        <f t="shared" si="466"/>
        <v/>
      </c>
      <c r="D1140" s="1" t="str">
        <f t="shared" si="467"/>
        <v/>
      </c>
      <c r="E1140" s="1" t="str">
        <f t="shared" si="458"/>
        <v/>
      </c>
      <c r="F1140" s="32" t="str">
        <f t="shared" si="459"/>
        <v/>
      </c>
      <c r="G1140" s="1" t="str">
        <f t="shared" si="460"/>
        <v/>
      </c>
      <c r="H1140" s="1" t="str">
        <f t="shared" si="461"/>
        <v/>
      </c>
      <c r="I1140" s="1" t="str">
        <f t="shared" si="462"/>
        <v/>
      </c>
      <c r="J1140" s="1" t="str">
        <f t="shared" si="463"/>
        <v/>
      </c>
      <c r="K1140" s="1" t="str">
        <f t="shared" si="464"/>
        <v/>
      </c>
      <c r="L1140" s="1" t="str">
        <f ca="1">IF(COUNTBLANK($AO1140),IF(COUNTBLANK($D1140),"",OFFSET(ChannelSetup!$E$6,0,$D1140-1)),$AO1140)</f>
        <v/>
      </c>
      <c r="M1140" s="1" t="str">
        <f ca="1">IF(COUNTBLANK($AP1140),IF(COUNTBLANK($D1140),"",OFFSET(ChannelSetup!$E$7,0,$D1140-1)),$AP1140)</f>
        <v/>
      </c>
      <c r="N1140" s="1" t="str">
        <f ca="1">IF(COUNTBLANK($D1140),"",IF(COUNTBLANK($AI1140),OFFSET(ChannelSetup!$E$4,0,$D1140-1),$AI1140))</f>
        <v/>
      </c>
      <c r="O1140" s="1" t="str">
        <f t="shared" si="465"/>
        <v/>
      </c>
      <c r="Q1140" s="32">
        <f t="shared" si="469"/>
        <v>6</v>
      </c>
      <c r="R1140" s="32">
        <f t="shared" si="470"/>
        <v>4</v>
      </c>
      <c r="S1140" s="32">
        <f t="shared" si="471"/>
        <v>4</v>
      </c>
      <c r="T1140" s="32">
        <f t="shared" si="472"/>
        <v>2</v>
      </c>
      <c r="U1140" s="32">
        <f t="shared" si="473"/>
        <v>2</v>
      </c>
      <c r="V1140" s="32">
        <f t="shared" si="474"/>
        <v>2</v>
      </c>
      <c r="W1140" s="32">
        <f t="shared" si="475"/>
        <v>2</v>
      </c>
      <c r="X1140" s="32">
        <f t="shared" si="476"/>
        <v>2</v>
      </c>
      <c r="Y1140" s="32">
        <f t="shared" si="477"/>
        <v>2</v>
      </c>
      <c r="Z1140" s="32">
        <f t="shared" si="478"/>
        <v>2</v>
      </c>
      <c r="AA1140" s="32">
        <f t="shared" si="479"/>
        <v>2</v>
      </c>
      <c r="AB1140" s="32">
        <f t="shared" si="480"/>
        <v>2</v>
      </c>
      <c r="AD1140" s="64"/>
      <c r="AE1140" s="51"/>
      <c r="AF1140" s="51"/>
      <c r="AG1140" s="61"/>
      <c r="AH1140" s="62"/>
      <c r="AI1140" s="61"/>
      <c r="AJ1140" s="62"/>
      <c r="AK1140" s="61"/>
      <c r="AL1140" s="62"/>
      <c r="AM1140" s="60"/>
      <c r="AN1140" s="60"/>
      <c r="AO1140" s="60"/>
      <c r="AP1140" s="60"/>
      <c r="AQ1140" s="51"/>
      <c r="AT1140" s="39" t="str">
        <f t="shared" si="490"/>
        <v/>
      </c>
      <c r="AU1140" s="49" t="str">
        <f t="shared" si="491"/>
        <v/>
      </c>
      <c r="AV1140" s="41">
        <f t="shared" ca="1" si="503"/>
        <v>256</v>
      </c>
      <c r="AW1140" s="40">
        <f t="shared" ca="1" si="497"/>
        <v>1</v>
      </c>
      <c r="AX1140" s="41">
        <f t="shared" ca="1" si="492"/>
        <v>0</v>
      </c>
      <c r="AY1140" s="41">
        <f t="shared" ca="1" si="493"/>
        <v>0</v>
      </c>
      <c r="AZ1140" s="42">
        <f t="shared" ca="1" si="494"/>
        <v>1</v>
      </c>
      <c r="BA1140" s="47" t="str">
        <f t="shared" si="495"/>
        <v/>
      </c>
      <c r="BB1140" s="47" t="e">
        <f t="shared" si="496"/>
        <v>#VALUE!</v>
      </c>
      <c r="BC1140" s="47">
        <f t="shared" si="504"/>
        <v>0</v>
      </c>
      <c r="BD1140" s="47">
        <f t="shared" si="505"/>
        <v>0</v>
      </c>
      <c r="BE1140" s="47" t="e">
        <f t="shared" si="506"/>
        <v>#VALUE!</v>
      </c>
      <c r="BF1140" s="47" t="e">
        <f t="shared" si="507"/>
        <v>#VALUE!</v>
      </c>
      <c r="BG1140" s="47" t="e">
        <f t="shared" si="508"/>
        <v>#VALUE!</v>
      </c>
      <c r="BH1140" s="47" t="e">
        <f>MATCH($BA1140,NoteCommaRef!$B$4:$B$10,0)</f>
        <v>#N/A</v>
      </c>
      <c r="BI1140" s="47">
        <f>MATCH($BK1140,NoteCommaRef!$H$4:$H$1000,0)</f>
        <v>11</v>
      </c>
      <c r="BJ1140" s="47">
        <f>MATCH($BL1140,NoteCommaRef!$H$4:$H$1000,0)</f>
        <v>11</v>
      </c>
      <c r="BK1140" s="47">
        <f t="shared" si="498"/>
        <v>1</v>
      </c>
      <c r="BL1140" s="47">
        <f t="shared" si="499"/>
        <v>1</v>
      </c>
      <c r="BM1140" s="48">
        <f ca="1">IF(ISNA($BH1140),1,OFFSET(NoteCommaRef!$E$3,$BH1140,0))</f>
        <v>1</v>
      </c>
      <c r="BN1140" s="48">
        <f t="shared" si="500"/>
        <v>1</v>
      </c>
      <c r="BO1140" s="48">
        <f t="shared" si="501"/>
        <v>1</v>
      </c>
      <c r="BP1140" s="48">
        <f t="shared" si="502"/>
        <v>1</v>
      </c>
      <c r="BQ1140" s="48">
        <f ca="1">IF(ISNA($BI1140),1,OFFSET(NoteCommaRef!$K$3,$BI1140,0))</f>
        <v>1</v>
      </c>
      <c r="BR1140" s="48">
        <f ca="1">IF(ISNA($BJ1140),1,OFFSET(NoteCommaRef!$K$3,$BJ1140,0))</f>
        <v>1</v>
      </c>
    </row>
    <row r="1141" spans="3:70" x14ac:dyDescent="0.2">
      <c r="C1141" s="1" t="str">
        <f t="shared" si="466"/>
        <v/>
      </c>
      <c r="D1141" s="1" t="str">
        <f t="shared" si="467"/>
        <v/>
      </c>
      <c r="E1141" s="1" t="str">
        <f t="shared" ref="E1141:E1204" si="509">IF(COUNTBLANK($AF1141),"",$AF1141)</f>
        <v/>
      </c>
      <c r="F1141" s="32" t="str">
        <f t="shared" ref="F1141:F1204" si="510">IF(OR(COUNTBLANK($AG1141),$AG1141="x"),"",$AV1141)</f>
        <v/>
      </c>
      <c r="G1141" s="1" t="str">
        <f t="shared" ref="G1141:G1204" si="511">IF(COUNTBLANK($AH1141),"",$AH1141)</f>
        <v/>
      </c>
      <c r="H1141" s="1" t="str">
        <f t="shared" ref="H1141:H1204" si="512">IF(COUNTBLANK($AK1141),"",$AK1141)</f>
        <v/>
      </c>
      <c r="I1141" s="1" t="str">
        <f t="shared" ref="I1141:I1204" si="513">IF(COUNTBLANK($D1141),"",IF(COUNTBLANK($AL1141),1,$AL1141))</f>
        <v/>
      </c>
      <c r="J1141" s="1" t="str">
        <f t="shared" ref="J1141:J1204" si="514">IF(COUNTBLANK($AM1141),"",$AM1141)</f>
        <v/>
      </c>
      <c r="K1141" s="1" t="str">
        <f t="shared" ref="K1141:K1204" si="515">IF(COUNTBLANK($AN1141),"",$AN1141)</f>
        <v/>
      </c>
      <c r="L1141" s="1" t="str">
        <f ca="1">IF(COUNTBLANK($AO1141),IF(COUNTBLANK($D1141),"",OFFSET(ChannelSetup!$E$6,0,$D1141-1)),$AO1141)</f>
        <v/>
      </c>
      <c r="M1141" s="1" t="str">
        <f ca="1">IF(COUNTBLANK($AP1141),IF(COUNTBLANK($D1141),"",OFFSET(ChannelSetup!$E$7,0,$D1141-1)),$AP1141)</f>
        <v/>
      </c>
      <c r="N1141" s="1" t="str">
        <f ca="1">IF(COUNTBLANK($D1141),"",IF(COUNTBLANK($AI1141),OFFSET(ChannelSetup!$E$4,0,$D1141-1),$AI1141))</f>
        <v/>
      </c>
      <c r="O1141" s="1" t="str">
        <f t="shared" ref="O1141:O1204" si="516">IF(COUNTBLANK($AJ1141),"",$AJ1141)</f>
        <v/>
      </c>
      <c r="Q1141" s="32">
        <f t="shared" si="469"/>
        <v>6</v>
      </c>
      <c r="R1141" s="32">
        <f t="shared" si="470"/>
        <v>4</v>
      </c>
      <c r="S1141" s="32">
        <f t="shared" si="471"/>
        <v>4</v>
      </c>
      <c r="T1141" s="32">
        <f t="shared" si="472"/>
        <v>2</v>
      </c>
      <c r="U1141" s="32">
        <f t="shared" si="473"/>
        <v>2</v>
      </c>
      <c r="V1141" s="32">
        <f t="shared" si="474"/>
        <v>2</v>
      </c>
      <c r="W1141" s="32">
        <f t="shared" si="475"/>
        <v>2</v>
      </c>
      <c r="X1141" s="32">
        <f t="shared" si="476"/>
        <v>2</v>
      </c>
      <c r="Y1141" s="32">
        <f t="shared" si="477"/>
        <v>2</v>
      </c>
      <c r="Z1141" s="32">
        <f t="shared" si="478"/>
        <v>2</v>
      </c>
      <c r="AA1141" s="32">
        <f t="shared" si="479"/>
        <v>2</v>
      </c>
      <c r="AB1141" s="32">
        <f t="shared" si="480"/>
        <v>2</v>
      </c>
      <c r="AD1141" s="64"/>
      <c r="AE1141" s="51"/>
      <c r="AF1141" s="51"/>
      <c r="AG1141" s="61"/>
      <c r="AH1141" s="62"/>
      <c r="AI1141" s="61"/>
      <c r="AJ1141" s="62"/>
      <c r="AK1141" s="61"/>
      <c r="AL1141" s="62"/>
      <c r="AM1141" s="60"/>
      <c r="AN1141" s="60"/>
      <c r="AO1141" s="60"/>
      <c r="AP1141" s="60"/>
      <c r="AQ1141" s="51"/>
      <c r="AT1141" s="39" t="str">
        <f t="shared" si="490"/>
        <v/>
      </c>
      <c r="AU1141" s="49" t="str">
        <f t="shared" si="491"/>
        <v/>
      </c>
      <c r="AV1141" s="41">
        <f t="shared" ca="1" si="503"/>
        <v>256</v>
      </c>
      <c r="AW1141" s="40">
        <f t="shared" ca="1" si="497"/>
        <v>1</v>
      </c>
      <c r="AX1141" s="41">
        <f t="shared" ca="1" si="492"/>
        <v>0</v>
      </c>
      <c r="AY1141" s="41">
        <f t="shared" ca="1" si="493"/>
        <v>0</v>
      </c>
      <c r="AZ1141" s="42">
        <f t="shared" ca="1" si="494"/>
        <v>1</v>
      </c>
      <c r="BA1141" s="47" t="str">
        <f t="shared" si="495"/>
        <v/>
      </c>
      <c r="BB1141" s="47" t="e">
        <f t="shared" si="496"/>
        <v>#VALUE!</v>
      </c>
      <c r="BC1141" s="47">
        <f t="shared" si="504"/>
        <v>0</v>
      </c>
      <c r="BD1141" s="47">
        <f t="shared" si="505"/>
        <v>0</v>
      </c>
      <c r="BE1141" s="47" t="e">
        <f t="shared" si="506"/>
        <v>#VALUE!</v>
      </c>
      <c r="BF1141" s="47" t="e">
        <f t="shared" si="507"/>
        <v>#VALUE!</v>
      </c>
      <c r="BG1141" s="47" t="e">
        <f t="shared" si="508"/>
        <v>#VALUE!</v>
      </c>
      <c r="BH1141" s="47" t="e">
        <f>MATCH($BA1141,NoteCommaRef!$B$4:$B$10,0)</f>
        <v>#N/A</v>
      </c>
      <c r="BI1141" s="47">
        <f>MATCH($BK1141,NoteCommaRef!$H$4:$H$1000,0)</f>
        <v>11</v>
      </c>
      <c r="BJ1141" s="47">
        <f>MATCH($BL1141,NoteCommaRef!$H$4:$H$1000,0)</f>
        <v>11</v>
      </c>
      <c r="BK1141" s="47">
        <f t="shared" si="498"/>
        <v>1</v>
      </c>
      <c r="BL1141" s="47">
        <f t="shared" si="499"/>
        <v>1</v>
      </c>
      <c r="BM1141" s="48">
        <f ca="1">IF(ISNA($BH1141),1,OFFSET(NoteCommaRef!$E$3,$BH1141,0))</f>
        <v>1</v>
      </c>
      <c r="BN1141" s="48">
        <f t="shared" si="500"/>
        <v>1</v>
      </c>
      <c r="BO1141" s="48">
        <f t="shared" si="501"/>
        <v>1</v>
      </c>
      <c r="BP1141" s="48">
        <f t="shared" si="502"/>
        <v>1</v>
      </c>
      <c r="BQ1141" s="48">
        <f ca="1">IF(ISNA($BI1141),1,OFFSET(NoteCommaRef!$K$3,$BI1141,0))</f>
        <v>1</v>
      </c>
      <c r="BR1141" s="48">
        <f ca="1">IF(ISNA($BJ1141),1,OFFSET(NoteCommaRef!$K$3,$BJ1141,0))</f>
        <v>1</v>
      </c>
    </row>
    <row r="1142" spans="3:70" x14ac:dyDescent="0.2">
      <c r="C1142" s="1" t="str">
        <f t="shared" si="466"/>
        <v/>
      </c>
      <c r="D1142" s="1" t="str">
        <f t="shared" si="467"/>
        <v/>
      </c>
      <c r="E1142" s="1" t="str">
        <f t="shared" si="509"/>
        <v/>
      </c>
      <c r="F1142" s="32" t="str">
        <f t="shared" si="510"/>
        <v/>
      </c>
      <c r="G1142" s="1" t="str">
        <f t="shared" si="511"/>
        <v/>
      </c>
      <c r="H1142" s="1" t="str">
        <f t="shared" si="512"/>
        <v/>
      </c>
      <c r="I1142" s="1" t="str">
        <f t="shared" si="513"/>
        <v/>
      </c>
      <c r="J1142" s="1" t="str">
        <f t="shared" si="514"/>
        <v/>
      </c>
      <c r="K1142" s="1" t="str">
        <f t="shared" si="515"/>
        <v/>
      </c>
      <c r="L1142" s="1" t="str">
        <f ca="1">IF(COUNTBLANK($AO1142),IF(COUNTBLANK($D1142),"",OFFSET(ChannelSetup!$E$6,0,$D1142-1)),$AO1142)</f>
        <v/>
      </c>
      <c r="M1142" s="1" t="str">
        <f ca="1">IF(COUNTBLANK($AP1142),IF(COUNTBLANK($D1142),"",OFFSET(ChannelSetup!$E$7,0,$D1142-1)),$AP1142)</f>
        <v/>
      </c>
      <c r="N1142" s="1" t="str">
        <f ca="1">IF(COUNTBLANK($D1142),"",IF(COUNTBLANK($AI1142),OFFSET(ChannelSetup!$E$4,0,$D1142-1),$AI1142))</f>
        <v/>
      </c>
      <c r="O1142" s="1" t="str">
        <f t="shared" si="516"/>
        <v/>
      </c>
      <c r="Q1142" s="32">
        <f t="shared" si="469"/>
        <v>6</v>
      </c>
      <c r="R1142" s="32">
        <f t="shared" si="470"/>
        <v>4</v>
      </c>
      <c r="S1142" s="32">
        <f t="shared" si="471"/>
        <v>4</v>
      </c>
      <c r="T1142" s="32">
        <f t="shared" si="472"/>
        <v>2</v>
      </c>
      <c r="U1142" s="32">
        <f t="shared" si="473"/>
        <v>2</v>
      </c>
      <c r="V1142" s="32">
        <f t="shared" si="474"/>
        <v>2</v>
      </c>
      <c r="W1142" s="32">
        <f t="shared" si="475"/>
        <v>2</v>
      </c>
      <c r="X1142" s="32">
        <f t="shared" si="476"/>
        <v>2</v>
      </c>
      <c r="Y1142" s="32">
        <f t="shared" si="477"/>
        <v>2</v>
      </c>
      <c r="Z1142" s="32">
        <f t="shared" si="478"/>
        <v>2</v>
      </c>
      <c r="AA1142" s="32">
        <f t="shared" si="479"/>
        <v>2</v>
      </c>
      <c r="AB1142" s="32">
        <f t="shared" si="480"/>
        <v>2</v>
      </c>
      <c r="AD1142" s="64"/>
      <c r="AE1142" s="51"/>
      <c r="AF1142" s="51"/>
      <c r="AG1142" s="61"/>
      <c r="AH1142" s="62"/>
      <c r="AI1142" s="61"/>
      <c r="AJ1142" s="62"/>
      <c r="AK1142" s="61"/>
      <c r="AL1142" s="62"/>
      <c r="AM1142" s="60"/>
      <c r="AN1142" s="60"/>
      <c r="AO1142" s="60"/>
      <c r="AP1142" s="60"/>
      <c r="AQ1142" s="51"/>
      <c r="AT1142" s="39" t="str">
        <f t="shared" si="490"/>
        <v/>
      </c>
      <c r="AU1142" s="49" t="str">
        <f t="shared" si="491"/>
        <v/>
      </c>
      <c r="AV1142" s="41">
        <f t="shared" ca="1" si="503"/>
        <v>256</v>
      </c>
      <c r="AW1142" s="40">
        <f t="shared" ca="1" si="497"/>
        <v>1</v>
      </c>
      <c r="AX1142" s="41">
        <f t="shared" ca="1" si="492"/>
        <v>0</v>
      </c>
      <c r="AY1142" s="41">
        <f t="shared" ca="1" si="493"/>
        <v>0</v>
      </c>
      <c r="AZ1142" s="42">
        <f t="shared" ca="1" si="494"/>
        <v>1</v>
      </c>
      <c r="BA1142" s="47" t="str">
        <f t="shared" si="495"/>
        <v/>
      </c>
      <c r="BB1142" s="47" t="e">
        <f t="shared" si="496"/>
        <v>#VALUE!</v>
      </c>
      <c r="BC1142" s="47">
        <f t="shared" si="504"/>
        <v>0</v>
      </c>
      <c r="BD1142" s="47">
        <f t="shared" si="505"/>
        <v>0</v>
      </c>
      <c r="BE1142" s="47" t="e">
        <f t="shared" si="506"/>
        <v>#VALUE!</v>
      </c>
      <c r="BF1142" s="47" t="e">
        <f t="shared" si="507"/>
        <v>#VALUE!</v>
      </c>
      <c r="BG1142" s="47" t="e">
        <f t="shared" si="508"/>
        <v>#VALUE!</v>
      </c>
      <c r="BH1142" s="47" t="e">
        <f>MATCH($BA1142,NoteCommaRef!$B$4:$B$10,0)</f>
        <v>#N/A</v>
      </c>
      <c r="BI1142" s="47">
        <f>MATCH($BK1142,NoteCommaRef!$H$4:$H$1000,0)</f>
        <v>11</v>
      </c>
      <c r="BJ1142" s="47">
        <f>MATCH($BL1142,NoteCommaRef!$H$4:$H$1000,0)</f>
        <v>11</v>
      </c>
      <c r="BK1142" s="47">
        <f t="shared" si="498"/>
        <v>1</v>
      </c>
      <c r="BL1142" s="47">
        <f t="shared" si="499"/>
        <v>1</v>
      </c>
      <c r="BM1142" s="48">
        <f ca="1">IF(ISNA($BH1142),1,OFFSET(NoteCommaRef!$E$3,$BH1142,0))</f>
        <v>1</v>
      </c>
      <c r="BN1142" s="48">
        <f t="shared" si="500"/>
        <v>1</v>
      </c>
      <c r="BO1142" s="48">
        <f t="shared" si="501"/>
        <v>1</v>
      </c>
      <c r="BP1142" s="48">
        <f t="shared" si="502"/>
        <v>1</v>
      </c>
      <c r="BQ1142" s="48">
        <f ca="1">IF(ISNA($BI1142),1,OFFSET(NoteCommaRef!$K$3,$BI1142,0))</f>
        <v>1</v>
      </c>
      <c r="BR1142" s="48">
        <f ca="1">IF(ISNA($BJ1142),1,OFFSET(NoteCommaRef!$K$3,$BJ1142,0))</f>
        <v>1</v>
      </c>
    </row>
    <row r="1143" spans="3:70" x14ac:dyDescent="0.2">
      <c r="C1143" s="1" t="str">
        <f t="shared" si="466"/>
        <v/>
      </c>
      <c r="D1143" s="1" t="str">
        <f t="shared" si="467"/>
        <v/>
      </c>
      <c r="E1143" s="1" t="str">
        <f t="shared" si="509"/>
        <v/>
      </c>
      <c r="F1143" s="32" t="str">
        <f t="shared" si="510"/>
        <v/>
      </c>
      <c r="G1143" s="1" t="str">
        <f t="shared" si="511"/>
        <v/>
      </c>
      <c r="H1143" s="1" t="str">
        <f t="shared" si="512"/>
        <v/>
      </c>
      <c r="I1143" s="1" t="str">
        <f t="shared" si="513"/>
        <v/>
      </c>
      <c r="J1143" s="1" t="str">
        <f t="shared" si="514"/>
        <v/>
      </c>
      <c r="K1143" s="1" t="str">
        <f t="shared" si="515"/>
        <v/>
      </c>
      <c r="L1143" s="1" t="str">
        <f ca="1">IF(COUNTBLANK($AO1143),IF(COUNTBLANK($D1143),"",OFFSET(ChannelSetup!$E$6,0,$D1143-1)),$AO1143)</f>
        <v/>
      </c>
      <c r="M1143" s="1" t="str">
        <f ca="1">IF(COUNTBLANK($AP1143),IF(COUNTBLANK($D1143),"",OFFSET(ChannelSetup!$E$7,0,$D1143-1)),$AP1143)</f>
        <v/>
      </c>
      <c r="N1143" s="1" t="str">
        <f ca="1">IF(COUNTBLANK($D1143),"",IF(COUNTBLANK($AI1143),OFFSET(ChannelSetup!$E$4,0,$D1143-1),$AI1143))</f>
        <v/>
      </c>
      <c r="O1143" s="1" t="str">
        <f t="shared" si="516"/>
        <v/>
      </c>
      <c r="Q1143" s="32">
        <f t="shared" si="469"/>
        <v>6</v>
      </c>
      <c r="R1143" s="32">
        <f t="shared" si="470"/>
        <v>4</v>
      </c>
      <c r="S1143" s="32">
        <f t="shared" si="471"/>
        <v>4</v>
      </c>
      <c r="T1143" s="32">
        <f t="shared" si="472"/>
        <v>2</v>
      </c>
      <c r="U1143" s="32">
        <f t="shared" si="473"/>
        <v>2</v>
      </c>
      <c r="V1143" s="32">
        <f t="shared" si="474"/>
        <v>2</v>
      </c>
      <c r="W1143" s="32">
        <f t="shared" si="475"/>
        <v>2</v>
      </c>
      <c r="X1143" s="32">
        <f t="shared" si="476"/>
        <v>2</v>
      </c>
      <c r="Y1143" s="32">
        <f t="shared" si="477"/>
        <v>2</v>
      </c>
      <c r="Z1143" s="32">
        <f t="shared" si="478"/>
        <v>2</v>
      </c>
      <c r="AA1143" s="32">
        <f t="shared" si="479"/>
        <v>2</v>
      </c>
      <c r="AB1143" s="32">
        <f t="shared" si="480"/>
        <v>2</v>
      </c>
      <c r="AD1143" s="64"/>
      <c r="AE1143" s="51"/>
      <c r="AF1143" s="51"/>
      <c r="AG1143" s="61"/>
      <c r="AH1143" s="62"/>
      <c r="AI1143" s="61"/>
      <c r="AJ1143" s="62"/>
      <c r="AK1143" s="61"/>
      <c r="AL1143" s="62"/>
      <c r="AM1143" s="60"/>
      <c r="AN1143" s="60"/>
      <c r="AO1143" s="60"/>
      <c r="AP1143" s="60"/>
      <c r="AQ1143" s="51"/>
      <c r="AT1143" s="39" t="str">
        <f t="shared" si="490"/>
        <v/>
      </c>
      <c r="AU1143" s="49" t="str">
        <f t="shared" si="491"/>
        <v/>
      </c>
      <c r="AV1143" s="41">
        <f t="shared" ca="1" si="503"/>
        <v>256</v>
      </c>
      <c r="AW1143" s="40">
        <f t="shared" ca="1" si="497"/>
        <v>1</v>
      </c>
      <c r="AX1143" s="41">
        <f t="shared" ca="1" si="492"/>
        <v>0</v>
      </c>
      <c r="AY1143" s="41">
        <f t="shared" ca="1" si="493"/>
        <v>0</v>
      </c>
      <c r="AZ1143" s="42">
        <f t="shared" ca="1" si="494"/>
        <v>1</v>
      </c>
      <c r="BA1143" s="47" t="str">
        <f t="shared" si="495"/>
        <v/>
      </c>
      <c r="BB1143" s="47" t="e">
        <f t="shared" si="496"/>
        <v>#VALUE!</v>
      </c>
      <c r="BC1143" s="47">
        <f t="shared" si="504"/>
        <v>0</v>
      </c>
      <c r="BD1143" s="47">
        <f t="shared" si="505"/>
        <v>0</v>
      </c>
      <c r="BE1143" s="47" t="e">
        <f t="shared" si="506"/>
        <v>#VALUE!</v>
      </c>
      <c r="BF1143" s="47" t="e">
        <f t="shared" si="507"/>
        <v>#VALUE!</v>
      </c>
      <c r="BG1143" s="47" t="e">
        <f t="shared" si="508"/>
        <v>#VALUE!</v>
      </c>
      <c r="BH1143" s="47" t="e">
        <f>MATCH($BA1143,NoteCommaRef!$B$4:$B$10,0)</f>
        <v>#N/A</v>
      </c>
      <c r="BI1143" s="47">
        <f>MATCH($BK1143,NoteCommaRef!$H$4:$H$1000,0)</f>
        <v>11</v>
      </c>
      <c r="BJ1143" s="47">
        <f>MATCH($BL1143,NoteCommaRef!$H$4:$H$1000,0)</f>
        <v>11</v>
      </c>
      <c r="BK1143" s="47">
        <f t="shared" si="498"/>
        <v>1</v>
      </c>
      <c r="BL1143" s="47">
        <f t="shared" si="499"/>
        <v>1</v>
      </c>
      <c r="BM1143" s="48">
        <f ca="1">IF(ISNA($BH1143),1,OFFSET(NoteCommaRef!$E$3,$BH1143,0))</f>
        <v>1</v>
      </c>
      <c r="BN1143" s="48">
        <f t="shared" si="500"/>
        <v>1</v>
      </c>
      <c r="BO1143" s="48">
        <f t="shared" si="501"/>
        <v>1</v>
      </c>
      <c r="BP1143" s="48">
        <f t="shared" si="502"/>
        <v>1</v>
      </c>
      <c r="BQ1143" s="48">
        <f ca="1">IF(ISNA($BI1143),1,OFFSET(NoteCommaRef!$K$3,$BI1143,0))</f>
        <v>1</v>
      </c>
      <c r="BR1143" s="48">
        <f ca="1">IF(ISNA($BJ1143),1,OFFSET(NoteCommaRef!$K$3,$BJ1143,0))</f>
        <v>1</v>
      </c>
    </row>
    <row r="1144" spans="3:70" x14ac:dyDescent="0.2">
      <c r="C1144" s="1" t="str">
        <f t="shared" si="466"/>
        <v/>
      </c>
      <c r="D1144" s="1" t="str">
        <f t="shared" si="467"/>
        <v/>
      </c>
      <c r="E1144" s="1" t="str">
        <f t="shared" si="509"/>
        <v/>
      </c>
      <c r="F1144" s="32" t="str">
        <f t="shared" si="510"/>
        <v/>
      </c>
      <c r="G1144" s="1" t="str">
        <f t="shared" si="511"/>
        <v/>
      </c>
      <c r="H1144" s="1" t="str">
        <f t="shared" si="512"/>
        <v/>
      </c>
      <c r="I1144" s="1" t="str">
        <f t="shared" si="513"/>
        <v/>
      </c>
      <c r="J1144" s="1" t="str">
        <f t="shared" si="514"/>
        <v/>
      </c>
      <c r="K1144" s="1" t="str">
        <f t="shared" si="515"/>
        <v/>
      </c>
      <c r="L1144" s="1" t="str">
        <f ca="1">IF(COUNTBLANK($AO1144),IF(COUNTBLANK($D1144),"",OFFSET(ChannelSetup!$E$6,0,$D1144-1)),$AO1144)</f>
        <v/>
      </c>
      <c r="M1144" s="1" t="str">
        <f ca="1">IF(COUNTBLANK($AP1144),IF(COUNTBLANK($D1144),"",OFFSET(ChannelSetup!$E$7,0,$D1144-1)),$AP1144)</f>
        <v/>
      </c>
      <c r="N1144" s="1" t="str">
        <f ca="1">IF(COUNTBLANK($D1144),"",IF(COUNTBLANK($AI1144),OFFSET(ChannelSetup!$E$4,0,$D1144-1),$AI1144))</f>
        <v/>
      </c>
      <c r="O1144" s="1" t="str">
        <f t="shared" si="516"/>
        <v/>
      </c>
      <c r="Q1144" s="32">
        <f t="shared" si="469"/>
        <v>6</v>
      </c>
      <c r="R1144" s="32">
        <f t="shared" si="470"/>
        <v>4</v>
      </c>
      <c r="S1144" s="32">
        <f t="shared" si="471"/>
        <v>4</v>
      </c>
      <c r="T1144" s="32">
        <f t="shared" si="472"/>
        <v>2</v>
      </c>
      <c r="U1144" s="32">
        <f t="shared" si="473"/>
        <v>2</v>
      </c>
      <c r="V1144" s="32">
        <f t="shared" si="474"/>
        <v>2</v>
      </c>
      <c r="W1144" s="32">
        <f t="shared" si="475"/>
        <v>2</v>
      </c>
      <c r="X1144" s="32">
        <f t="shared" si="476"/>
        <v>2</v>
      </c>
      <c r="Y1144" s="32">
        <f t="shared" si="477"/>
        <v>2</v>
      </c>
      <c r="Z1144" s="32">
        <f t="shared" si="478"/>
        <v>2</v>
      </c>
      <c r="AA1144" s="32">
        <f t="shared" si="479"/>
        <v>2</v>
      </c>
      <c r="AB1144" s="32">
        <f t="shared" si="480"/>
        <v>2</v>
      </c>
      <c r="AD1144" s="64"/>
      <c r="AE1144" s="51"/>
      <c r="AF1144" s="51"/>
      <c r="AG1144" s="61"/>
      <c r="AH1144" s="62"/>
      <c r="AI1144" s="61"/>
      <c r="AJ1144" s="62"/>
      <c r="AK1144" s="61"/>
      <c r="AL1144" s="62"/>
      <c r="AM1144" s="60"/>
      <c r="AN1144" s="60"/>
      <c r="AO1144" s="60"/>
      <c r="AP1144" s="60"/>
      <c r="AQ1144" s="51"/>
      <c r="AT1144" s="39" t="str">
        <f t="shared" si="490"/>
        <v/>
      </c>
      <c r="AU1144" s="49" t="str">
        <f t="shared" si="491"/>
        <v/>
      </c>
      <c r="AV1144" s="41">
        <f t="shared" ca="1" si="503"/>
        <v>256</v>
      </c>
      <c r="AW1144" s="40">
        <f t="shared" ca="1" si="497"/>
        <v>1</v>
      </c>
      <c r="AX1144" s="41">
        <f t="shared" ca="1" si="492"/>
        <v>0</v>
      </c>
      <c r="AY1144" s="41">
        <f t="shared" ca="1" si="493"/>
        <v>0</v>
      </c>
      <c r="AZ1144" s="42">
        <f t="shared" ca="1" si="494"/>
        <v>1</v>
      </c>
      <c r="BA1144" s="47" t="str">
        <f t="shared" si="495"/>
        <v/>
      </c>
      <c r="BB1144" s="47" t="e">
        <f t="shared" si="496"/>
        <v>#VALUE!</v>
      </c>
      <c r="BC1144" s="47">
        <f t="shared" si="504"/>
        <v>0</v>
      </c>
      <c r="BD1144" s="47">
        <f t="shared" si="505"/>
        <v>0</v>
      </c>
      <c r="BE1144" s="47" t="e">
        <f t="shared" si="506"/>
        <v>#VALUE!</v>
      </c>
      <c r="BF1144" s="47" t="e">
        <f t="shared" si="507"/>
        <v>#VALUE!</v>
      </c>
      <c r="BG1144" s="47" t="e">
        <f t="shared" si="508"/>
        <v>#VALUE!</v>
      </c>
      <c r="BH1144" s="47" t="e">
        <f>MATCH($BA1144,NoteCommaRef!$B$4:$B$10,0)</f>
        <v>#N/A</v>
      </c>
      <c r="BI1144" s="47">
        <f>MATCH($BK1144,NoteCommaRef!$H$4:$H$1000,0)</f>
        <v>11</v>
      </c>
      <c r="BJ1144" s="47">
        <f>MATCH($BL1144,NoteCommaRef!$H$4:$H$1000,0)</f>
        <v>11</v>
      </c>
      <c r="BK1144" s="47">
        <f t="shared" si="498"/>
        <v>1</v>
      </c>
      <c r="BL1144" s="47">
        <f t="shared" si="499"/>
        <v>1</v>
      </c>
      <c r="BM1144" s="48">
        <f ca="1">IF(ISNA($BH1144),1,OFFSET(NoteCommaRef!$E$3,$BH1144,0))</f>
        <v>1</v>
      </c>
      <c r="BN1144" s="48">
        <f t="shared" si="500"/>
        <v>1</v>
      </c>
      <c r="BO1144" s="48">
        <f t="shared" si="501"/>
        <v>1</v>
      </c>
      <c r="BP1144" s="48">
        <f t="shared" si="502"/>
        <v>1</v>
      </c>
      <c r="BQ1144" s="48">
        <f ca="1">IF(ISNA($BI1144),1,OFFSET(NoteCommaRef!$K$3,$BI1144,0))</f>
        <v>1</v>
      </c>
      <c r="BR1144" s="48">
        <f ca="1">IF(ISNA($BJ1144),1,OFFSET(NoteCommaRef!$K$3,$BJ1144,0))</f>
        <v>1</v>
      </c>
    </row>
    <row r="1145" spans="3:70" x14ac:dyDescent="0.2">
      <c r="C1145" s="1" t="str">
        <f t="shared" si="466"/>
        <v/>
      </c>
      <c r="D1145" s="1" t="str">
        <f t="shared" si="467"/>
        <v/>
      </c>
      <c r="E1145" s="1" t="str">
        <f t="shared" si="509"/>
        <v/>
      </c>
      <c r="F1145" s="32" t="str">
        <f t="shared" si="510"/>
        <v/>
      </c>
      <c r="G1145" s="1" t="str">
        <f t="shared" si="511"/>
        <v/>
      </c>
      <c r="H1145" s="1" t="str">
        <f t="shared" si="512"/>
        <v/>
      </c>
      <c r="I1145" s="1" t="str">
        <f t="shared" si="513"/>
        <v/>
      </c>
      <c r="J1145" s="1" t="str">
        <f t="shared" si="514"/>
        <v/>
      </c>
      <c r="K1145" s="1" t="str">
        <f t="shared" si="515"/>
        <v/>
      </c>
      <c r="L1145" s="1" t="str">
        <f ca="1">IF(COUNTBLANK($AO1145),IF(COUNTBLANK($D1145),"",OFFSET(ChannelSetup!$E$6,0,$D1145-1)),$AO1145)</f>
        <v/>
      </c>
      <c r="M1145" s="1" t="str">
        <f ca="1">IF(COUNTBLANK($AP1145),IF(COUNTBLANK($D1145),"",OFFSET(ChannelSetup!$E$7,0,$D1145-1)),$AP1145)</f>
        <v/>
      </c>
      <c r="N1145" s="1" t="str">
        <f ca="1">IF(COUNTBLANK($D1145),"",IF(COUNTBLANK($AI1145),OFFSET(ChannelSetup!$E$4,0,$D1145-1),$AI1145))</f>
        <v/>
      </c>
      <c r="O1145" s="1" t="str">
        <f t="shared" si="516"/>
        <v/>
      </c>
      <c r="Q1145" s="32">
        <f t="shared" si="469"/>
        <v>6</v>
      </c>
      <c r="R1145" s="32">
        <f t="shared" si="470"/>
        <v>4</v>
      </c>
      <c r="S1145" s="32">
        <f t="shared" si="471"/>
        <v>4</v>
      </c>
      <c r="T1145" s="32">
        <f t="shared" si="472"/>
        <v>2</v>
      </c>
      <c r="U1145" s="32">
        <f t="shared" si="473"/>
        <v>2</v>
      </c>
      <c r="V1145" s="32">
        <f t="shared" si="474"/>
        <v>2</v>
      </c>
      <c r="W1145" s="32">
        <f t="shared" si="475"/>
        <v>2</v>
      </c>
      <c r="X1145" s="32">
        <f t="shared" si="476"/>
        <v>2</v>
      </c>
      <c r="Y1145" s="32">
        <f t="shared" si="477"/>
        <v>2</v>
      </c>
      <c r="Z1145" s="32">
        <f t="shared" si="478"/>
        <v>2</v>
      </c>
      <c r="AA1145" s="32">
        <f t="shared" si="479"/>
        <v>2</v>
      </c>
      <c r="AB1145" s="32">
        <f t="shared" si="480"/>
        <v>2</v>
      </c>
      <c r="AD1145" s="64"/>
      <c r="AE1145" s="51"/>
      <c r="AF1145" s="51"/>
      <c r="AG1145" s="61"/>
      <c r="AH1145" s="62"/>
      <c r="AI1145" s="61"/>
      <c r="AJ1145" s="62"/>
      <c r="AK1145" s="61"/>
      <c r="AL1145" s="62"/>
      <c r="AM1145" s="60"/>
      <c r="AN1145" s="60"/>
      <c r="AO1145" s="60"/>
      <c r="AP1145" s="60"/>
      <c r="AQ1145" s="51"/>
      <c r="AT1145" s="39" t="str">
        <f t="shared" si="490"/>
        <v/>
      </c>
      <c r="AU1145" s="49" t="str">
        <f t="shared" si="491"/>
        <v/>
      </c>
      <c r="AV1145" s="41">
        <f t="shared" ca="1" si="503"/>
        <v>256</v>
      </c>
      <c r="AW1145" s="40">
        <f t="shared" ca="1" si="497"/>
        <v>1</v>
      </c>
      <c r="AX1145" s="41">
        <f t="shared" ca="1" si="492"/>
        <v>0</v>
      </c>
      <c r="AY1145" s="41">
        <f t="shared" ca="1" si="493"/>
        <v>0</v>
      </c>
      <c r="AZ1145" s="42">
        <f t="shared" ca="1" si="494"/>
        <v>1</v>
      </c>
      <c r="BA1145" s="47" t="str">
        <f t="shared" si="495"/>
        <v/>
      </c>
      <c r="BB1145" s="47" t="e">
        <f t="shared" si="496"/>
        <v>#VALUE!</v>
      </c>
      <c r="BC1145" s="47">
        <f t="shared" si="504"/>
        <v>0</v>
      </c>
      <c r="BD1145" s="47">
        <f t="shared" si="505"/>
        <v>0</v>
      </c>
      <c r="BE1145" s="47" t="e">
        <f t="shared" si="506"/>
        <v>#VALUE!</v>
      </c>
      <c r="BF1145" s="47" t="e">
        <f t="shared" si="507"/>
        <v>#VALUE!</v>
      </c>
      <c r="BG1145" s="47" t="e">
        <f t="shared" si="508"/>
        <v>#VALUE!</v>
      </c>
      <c r="BH1145" s="47" t="e">
        <f>MATCH($BA1145,NoteCommaRef!$B$4:$B$10,0)</f>
        <v>#N/A</v>
      </c>
      <c r="BI1145" s="47">
        <f>MATCH($BK1145,NoteCommaRef!$H$4:$H$1000,0)</f>
        <v>11</v>
      </c>
      <c r="BJ1145" s="47">
        <f>MATCH($BL1145,NoteCommaRef!$H$4:$H$1000,0)</f>
        <v>11</v>
      </c>
      <c r="BK1145" s="47">
        <f t="shared" si="498"/>
        <v>1</v>
      </c>
      <c r="BL1145" s="47">
        <f t="shared" si="499"/>
        <v>1</v>
      </c>
      <c r="BM1145" s="48">
        <f ca="1">IF(ISNA($BH1145),1,OFFSET(NoteCommaRef!$E$3,$BH1145,0))</f>
        <v>1</v>
      </c>
      <c r="BN1145" s="48">
        <f t="shared" si="500"/>
        <v>1</v>
      </c>
      <c r="BO1145" s="48">
        <f t="shared" si="501"/>
        <v>1</v>
      </c>
      <c r="BP1145" s="48">
        <f t="shared" si="502"/>
        <v>1</v>
      </c>
      <c r="BQ1145" s="48">
        <f ca="1">IF(ISNA($BI1145),1,OFFSET(NoteCommaRef!$K$3,$BI1145,0))</f>
        <v>1</v>
      </c>
      <c r="BR1145" s="48">
        <f ca="1">IF(ISNA($BJ1145),1,OFFSET(NoteCommaRef!$K$3,$BJ1145,0))</f>
        <v>1</v>
      </c>
    </row>
    <row r="1146" spans="3:70" x14ac:dyDescent="0.2">
      <c r="C1146" s="1" t="str">
        <f t="shared" si="466"/>
        <v/>
      </c>
      <c r="D1146" s="1" t="str">
        <f t="shared" si="467"/>
        <v/>
      </c>
      <c r="E1146" s="1" t="str">
        <f t="shared" si="509"/>
        <v/>
      </c>
      <c r="F1146" s="32" t="str">
        <f t="shared" si="510"/>
        <v/>
      </c>
      <c r="G1146" s="1" t="str">
        <f t="shared" si="511"/>
        <v/>
      </c>
      <c r="H1146" s="1" t="str">
        <f t="shared" si="512"/>
        <v/>
      </c>
      <c r="I1146" s="1" t="str">
        <f t="shared" si="513"/>
        <v/>
      </c>
      <c r="J1146" s="1" t="str">
        <f t="shared" si="514"/>
        <v/>
      </c>
      <c r="K1146" s="1" t="str">
        <f t="shared" si="515"/>
        <v/>
      </c>
      <c r="L1146" s="1" t="str">
        <f ca="1">IF(COUNTBLANK($AO1146),IF(COUNTBLANK($D1146),"",OFFSET(ChannelSetup!$E$6,0,$D1146-1)),$AO1146)</f>
        <v/>
      </c>
      <c r="M1146" s="1" t="str">
        <f ca="1">IF(COUNTBLANK($AP1146),IF(COUNTBLANK($D1146),"",OFFSET(ChannelSetup!$E$7,0,$D1146-1)),$AP1146)</f>
        <v/>
      </c>
      <c r="N1146" s="1" t="str">
        <f ca="1">IF(COUNTBLANK($D1146),"",IF(COUNTBLANK($AI1146),OFFSET(ChannelSetup!$E$4,0,$D1146-1),$AI1146))</f>
        <v/>
      </c>
      <c r="O1146" s="1" t="str">
        <f t="shared" si="516"/>
        <v/>
      </c>
      <c r="Q1146" s="32">
        <f t="shared" si="469"/>
        <v>6</v>
      </c>
      <c r="R1146" s="32">
        <f t="shared" si="470"/>
        <v>4</v>
      </c>
      <c r="S1146" s="32">
        <f t="shared" si="471"/>
        <v>4</v>
      </c>
      <c r="T1146" s="32">
        <f t="shared" si="472"/>
        <v>2</v>
      </c>
      <c r="U1146" s="32">
        <f t="shared" si="473"/>
        <v>2</v>
      </c>
      <c r="V1146" s="32">
        <f t="shared" si="474"/>
        <v>2</v>
      </c>
      <c r="W1146" s="32">
        <f t="shared" si="475"/>
        <v>2</v>
      </c>
      <c r="X1146" s="32">
        <f t="shared" si="476"/>
        <v>2</v>
      </c>
      <c r="Y1146" s="32">
        <f t="shared" si="477"/>
        <v>2</v>
      </c>
      <c r="Z1146" s="32">
        <f t="shared" si="478"/>
        <v>2</v>
      </c>
      <c r="AA1146" s="32">
        <f t="shared" si="479"/>
        <v>2</v>
      </c>
      <c r="AB1146" s="32">
        <f t="shared" si="480"/>
        <v>2</v>
      </c>
      <c r="AD1146" s="64"/>
      <c r="AE1146" s="51"/>
      <c r="AF1146" s="51"/>
      <c r="AG1146" s="61"/>
      <c r="AH1146" s="62"/>
      <c r="AI1146" s="61"/>
      <c r="AJ1146" s="62"/>
      <c r="AK1146" s="61"/>
      <c r="AL1146" s="62"/>
      <c r="AM1146" s="60"/>
      <c r="AN1146" s="60"/>
      <c r="AO1146" s="60"/>
      <c r="AP1146" s="60"/>
      <c r="AQ1146" s="51"/>
      <c r="AT1146" s="39" t="str">
        <f t="shared" si="490"/>
        <v/>
      </c>
      <c r="AU1146" s="49" t="str">
        <f t="shared" si="491"/>
        <v/>
      </c>
      <c r="AV1146" s="41">
        <f t="shared" ca="1" si="503"/>
        <v>256</v>
      </c>
      <c r="AW1146" s="40">
        <f t="shared" ca="1" si="497"/>
        <v>1</v>
      </c>
      <c r="AX1146" s="41">
        <f t="shared" ca="1" si="492"/>
        <v>0</v>
      </c>
      <c r="AY1146" s="41">
        <f t="shared" ca="1" si="493"/>
        <v>0</v>
      </c>
      <c r="AZ1146" s="42">
        <f t="shared" ca="1" si="494"/>
        <v>1</v>
      </c>
      <c r="BA1146" s="47" t="str">
        <f t="shared" si="495"/>
        <v/>
      </c>
      <c r="BB1146" s="47" t="e">
        <f t="shared" si="496"/>
        <v>#VALUE!</v>
      </c>
      <c r="BC1146" s="47">
        <f t="shared" si="504"/>
        <v>0</v>
      </c>
      <c r="BD1146" s="47">
        <f t="shared" si="505"/>
        <v>0</v>
      </c>
      <c r="BE1146" s="47" t="e">
        <f t="shared" si="506"/>
        <v>#VALUE!</v>
      </c>
      <c r="BF1146" s="47" t="e">
        <f t="shared" si="507"/>
        <v>#VALUE!</v>
      </c>
      <c r="BG1146" s="47" t="e">
        <f t="shared" si="508"/>
        <v>#VALUE!</v>
      </c>
      <c r="BH1146" s="47" t="e">
        <f>MATCH($BA1146,NoteCommaRef!$B$4:$B$10,0)</f>
        <v>#N/A</v>
      </c>
      <c r="BI1146" s="47">
        <f>MATCH($BK1146,NoteCommaRef!$H$4:$H$1000,0)</f>
        <v>11</v>
      </c>
      <c r="BJ1146" s="47">
        <f>MATCH($BL1146,NoteCommaRef!$H$4:$H$1000,0)</f>
        <v>11</v>
      </c>
      <c r="BK1146" s="47">
        <f t="shared" si="498"/>
        <v>1</v>
      </c>
      <c r="BL1146" s="47">
        <f t="shared" si="499"/>
        <v>1</v>
      </c>
      <c r="BM1146" s="48">
        <f ca="1">IF(ISNA($BH1146),1,OFFSET(NoteCommaRef!$E$3,$BH1146,0))</f>
        <v>1</v>
      </c>
      <c r="BN1146" s="48">
        <f t="shared" si="500"/>
        <v>1</v>
      </c>
      <c r="BO1146" s="48">
        <f t="shared" si="501"/>
        <v>1</v>
      </c>
      <c r="BP1146" s="48">
        <f t="shared" si="502"/>
        <v>1</v>
      </c>
      <c r="BQ1146" s="48">
        <f ca="1">IF(ISNA($BI1146),1,OFFSET(NoteCommaRef!$K$3,$BI1146,0))</f>
        <v>1</v>
      </c>
      <c r="BR1146" s="48">
        <f ca="1">IF(ISNA($BJ1146),1,OFFSET(NoteCommaRef!$K$3,$BJ1146,0))</f>
        <v>1</v>
      </c>
    </row>
    <row r="1147" spans="3:70" x14ac:dyDescent="0.2">
      <c r="C1147" s="1" t="str">
        <f t="shared" si="466"/>
        <v/>
      </c>
      <c r="D1147" s="1" t="str">
        <f t="shared" si="467"/>
        <v/>
      </c>
      <c r="E1147" s="1" t="str">
        <f t="shared" si="509"/>
        <v/>
      </c>
      <c r="F1147" s="32" t="str">
        <f t="shared" si="510"/>
        <v/>
      </c>
      <c r="G1147" s="1" t="str">
        <f t="shared" si="511"/>
        <v/>
      </c>
      <c r="H1147" s="1" t="str">
        <f t="shared" si="512"/>
        <v/>
      </c>
      <c r="I1147" s="1" t="str">
        <f t="shared" si="513"/>
        <v/>
      </c>
      <c r="J1147" s="1" t="str">
        <f t="shared" si="514"/>
        <v/>
      </c>
      <c r="K1147" s="1" t="str">
        <f t="shared" si="515"/>
        <v/>
      </c>
      <c r="L1147" s="1" t="str">
        <f ca="1">IF(COUNTBLANK($AO1147),IF(COUNTBLANK($D1147),"",OFFSET(ChannelSetup!$E$6,0,$D1147-1)),$AO1147)</f>
        <v/>
      </c>
      <c r="M1147" s="1" t="str">
        <f ca="1">IF(COUNTBLANK($AP1147),IF(COUNTBLANK($D1147),"",OFFSET(ChannelSetup!$E$7,0,$D1147-1)),$AP1147)</f>
        <v/>
      </c>
      <c r="N1147" s="1" t="str">
        <f ca="1">IF(COUNTBLANK($D1147),"",IF(COUNTBLANK($AI1147),OFFSET(ChannelSetup!$E$4,0,$D1147-1),$AI1147))</f>
        <v/>
      </c>
      <c r="O1147" s="1" t="str">
        <f t="shared" si="516"/>
        <v/>
      </c>
      <c r="Q1147" s="32">
        <f t="shared" si="469"/>
        <v>6</v>
      </c>
      <c r="R1147" s="32">
        <f t="shared" si="470"/>
        <v>4</v>
      </c>
      <c r="S1147" s="32">
        <f t="shared" si="471"/>
        <v>4</v>
      </c>
      <c r="T1147" s="32">
        <f t="shared" si="472"/>
        <v>2</v>
      </c>
      <c r="U1147" s="32">
        <f t="shared" si="473"/>
        <v>2</v>
      </c>
      <c r="V1147" s="32">
        <f t="shared" si="474"/>
        <v>2</v>
      </c>
      <c r="W1147" s="32">
        <f t="shared" si="475"/>
        <v>2</v>
      </c>
      <c r="X1147" s="32">
        <f t="shared" si="476"/>
        <v>2</v>
      </c>
      <c r="Y1147" s="32">
        <f t="shared" si="477"/>
        <v>2</v>
      </c>
      <c r="Z1147" s="32">
        <f t="shared" si="478"/>
        <v>2</v>
      </c>
      <c r="AA1147" s="32">
        <f t="shared" si="479"/>
        <v>2</v>
      </c>
      <c r="AB1147" s="32">
        <f t="shared" si="480"/>
        <v>2</v>
      </c>
      <c r="AD1147" s="64"/>
      <c r="AE1147" s="51"/>
      <c r="AF1147" s="51"/>
      <c r="AG1147" s="61"/>
      <c r="AH1147" s="62"/>
      <c r="AI1147" s="61"/>
      <c r="AJ1147" s="62"/>
      <c r="AK1147" s="61"/>
      <c r="AL1147" s="62"/>
      <c r="AM1147" s="60"/>
      <c r="AN1147" s="60"/>
      <c r="AO1147" s="60"/>
      <c r="AP1147" s="60"/>
      <c r="AQ1147" s="51"/>
      <c r="AT1147" s="39" t="str">
        <f t="shared" si="490"/>
        <v/>
      </c>
      <c r="AU1147" s="49" t="str">
        <f t="shared" si="491"/>
        <v/>
      </c>
      <c r="AV1147" s="41">
        <f t="shared" ca="1" si="503"/>
        <v>256</v>
      </c>
      <c r="AW1147" s="40">
        <f t="shared" ca="1" si="497"/>
        <v>1</v>
      </c>
      <c r="AX1147" s="41">
        <f t="shared" ca="1" si="492"/>
        <v>0</v>
      </c>
      <c r="AY1147" s="41">
        <f t="shared" ca="1" si="493"/>
        <v>0</v>
      </c>
      <c r="AZ1147" s="42">
        <f t="shared" ca="1" si="494"/>
        <v>1</v>
      </c>
      <c r="BA1147" s="47" t="str">
        <f t="shared" si="495"/>
        <v/>
      </c>
      <c r="BB1147" s="47" t="e">
        <f t="shared" si="496"/>
        <v>#VALUE!</v>
      </c>
      <c r="BC1147" s="47">
        <f t="shared" si="504"/>
        <v>0</v>
      </c>
      <c r="BD1147" s="47">
        <f t="shared" si="505"/>
        <v>0</v>
      </c>
      <c r="BE1147" s="47" t="e">
        <f t="shared" si="506"/>
        <v>#VALUE!</v>
      </c>
      <c r="BF1147" s="47" t="e">
        <f t="shared" si="507"/>
        <v>#VALUE!</v>
      </c>
      <c r="BG1147" s="47" t="e">
        <f t="shared" si="508"/>
        <v>#VALUE!</v>
      </c>
      <c r="BH1147" s="47" t="e">
        <f>MATCH($BA1147,NoteCommaRef!$B$4:$B$10,0)</f>
        <v>#N/A</v>
      </c>
      <c r="BI1147" s="47">
        <f>MATCH($BK1147,NoteCommaRef!$H$4:$H$1000,0)</f>
        <v>11</v>
      </c>
      <c r="BJ1147" s="47">
        <f>MATCH($BL1147,NoteCommaRef!$H$4:$H$1000,0)</f>
        <v>11</v>
      </c>
      <c r="BK1147" s="47">
        <f t="shared" si="498"/>
        <v>1</v>
      </c>
      <c r="BL1147" s="47">
        <f t="shared" si="499"/>
        <v>1</v>
      </c>
      <c r="BM1147" s="48">
        <f ca="1">IF(ISNA($BH1147),1,OFFSET(NoteCommaRef!$E$3,$BH1147,0))</f>
        <v>1</v>
      </c>
      <c r="BN1147" s="48">
        <f t="shared" si="500"/>
        <v>1</v>
      </c>
      <c r="BO1147" s="48">
        <f t="shared" si="501"/>
        <v>1</v>
      </c>
      <c r="BP1147" s="48">
        <f t="shared" si="502"/>
        <v>1</v>
      </c>
      <c r="BQ1147" s="48">
        <f ca="1">IF(ISNA($BI1147),1,OFFSET(NoteCommaRef!$K$3,$BI1147,0))</f>
        <v>1</v>
      </c>
      <c r="BR1147" s="48">
        <f ca="1">IF(ISNA($BJ1147),1,OFFSET(NoteCommaRef!$K$3,$BJ1147,0))</f>
        <v>1</v>
      </c>
    </row>
    <row r="1148" spans="3:70" x14ac:dyDescent="0.2">
      <c r="C1148" s="1" t="str">
        <f t="shared" si="466"/>
        <v/>
      </c>
      <c r="D1148" s="1" t="str">
        <f t="shared" si="467"/>
        <v/>
      </c>
      <c r="E1148" s="1" t="str">
        <f t="shared" si="509"/>
        <v/>
      </c>
      <c r="F1148" s="32" t="str">
        <f t="shared" si="510"/>
        <v/>
      </c>
      <c r="G1148" s="1" t="str">
        <f t="shared" si="511"/>
        <v/>
      </c>
      <c r="H1148" s="1" t="str">
        <f t="shared" si="512"/>
        <v/>
      </c>
      <c r="I1148" s="1" t="str">
        <f t="shared" si="513"/>
        <v/>
      </c>
      <c r="J1148" s="1" t="str">
        <f t="shared" si="514"/>
        <v/>
      </c>
      <c r="K1148" s="1" t="str">
        <f t="shared" si="515"/>
        <v/>
      </c>
      <c r="L1148" s="1" t="str">
        <f ca="1">IF(COUNTBLANK($AO1148),IF(COUNTBLANK($D1148),"",OFFSET(ChannelSetup!$E$6,0,$D1148-1)),$AO1148)</f>
        <v/>
      </c>
      <c r="M1148" s="1" t="str">
        <f ca="1">IF(COUNTBLANK($AP1148),IF(COUNTBLANK($D1148),"",OFFSET(ChannelSetup!$E$7,0,$D1148-1)),$AP1148)</f>
        <v/>
      </c>
      <c r="N1148" s="1" t="str">
        <f ca="1">IF(COUNTBLANK($D1148),"",IF(COUNTBLANK($AI1148),OFFSET(ChannelSetup!$E$4,0,$D1148-1),$AI1148))</f>
        <v/>
      </c>
      <c r="O1148" s="1" t="str">
        <f t="shared" si="516"/>
        <v/>
      </c>
      <c r="Q1148" s="32">
        <f t="shared" si="469"/>
        <v>6</v>
      </c>
      <c r="R1148" s="32">
        <f t="shared" si="470"/>
        <v>4</v>
      </c>
      <c r="S1148" s="32">
        <f t="shared" si="471"/>
        <v>4</v>
      </c>
      <c r="T1148" s="32">
        <f t="shared" si="472"/>
        <v>2</v>
      </c>
      <c r="U1148" s="32">
        <f t="shared" si="473"/>
        <v>2</v>
      </c>
      <c r="V1148" s="32">
        <f t="shared" si="474"/>
        <v>2</v>
      </c>
      <c r="W1148" s="32">
        <f t="shared" si="475"/>
        <v>2</v>
      </c>
      <c r="X1148" s="32">
        <f t="shared" si="476"/>
        <v>2</v>
      </c>
      <c r="Y1148" s="32">
        <f t="shared" si="477"/>
        <v>2</v>
      </c>
      <c r="Z1148" s="32">
        <f t="shared" si="478"/>
        <v>2</v>
      </c>
      <c r="AA1148" s="32">
        <f t="shared" si="479"/>
        <v>2</v>
      </c>
      <c r="AB1148" s="32">
        <f t="shared" si="480"/>
        <v>2</v>
      </c>
      <c r="AD1148" s="64"/>
      <c r="AE1148" s="51"/>
      <c r="AF1148" s="51"/>
      <c r="AG1148" s="61"/>
      <c r="AH1148" s="62"/>
      <c r="AI1148" s="61"/>
      <c r="AJ1148" s="62"/>
      <c r="AK1148" s="61"/>
      <c r="AL1148" s="62"/>
      <c r="AM1148" s="60"/>
      <c r="AN1148" s="60"/>
      <c r="AO1148" s="60"/>
      <c r="AP1148" s="60"/>
      <c r="AQ1148" s="51"/>
      <c r="AT1148" s="39" t="str">
        <f t="shared" si="490"/>
        <v/>
      </c>
      <c r="AU1148" s="49" t="str">
        <f t="shared" si="491"/>
        <v/>
      </c>
      <c r="AV1148" s="41">
        <f t="shared" ca="1" si="503"/>
        <v>256</v>
      </c>
      <c r="AW1148" s="40">
        <f t="shared" ca="1" si="497"/>
        <v>1</v>
      </c>
      <c r="AX1148" s="41">
        <f t="shared" ca="1" si="492"/>
        <v>0</v>
      </c>
      <c r="AY1148" s="41">
        <f t="shared" ca="1" si="493"/>
        <v>0</v>
      </c>
      <c r="AZ1148" s="42">
        <f t="shared" ca="1" si="494"/>
        <v>1</v>
      </c>
      <c r="BA1148" s="47" t="str">
        <f t="shared" si="495"/>
        <v/>
      </c>
      <c r="BB1148" s="47" t="e">
        <f t="shared" si="496"/>
        <v>#VALUE!</v>
      </c>
      <c r="BC1148" s="47">
        <f t="shared" si="504"/>
        <v>0</v>
      </c>
      <c r="BD1148" s="47">
        <f t="shared" si="505"/>
        <v>0</v>
      </c>
      <c r="BE1148" s="47" t="e">
        <f t="shared" si="506"/>
        <v>#VALUE!</v>
      </c>
      <c r="BF1148" s="47" t="e">
        <f t="shared" si="507"/>
        <v>#VALUE!</v>
      </c>
      <c r="BG1148" s="47" t="e">
        <f t="shared" si="508"/>
        <v>#VALUE!</v>
      </c>
      <c r="BH1148" s="47" t="e">
        <f>MATCH($BA1148,NoteCommaRef!$B$4:$B$10,0)</f>
        <v>#N/A</v>
      </c>
      <c r="BI1148" s="47">
        <f>MATCH($BK1148,NoteCommaRef!$H$4:$H$1000,0)</f>
        <v>11</v>
      </c>
      <c r="BJ1148" s="47">
        <f>MATCH($BL1148,NoteCommaRef!$H$4:$H$1000,0)</f>
        <v>11</v>
      </c>
      <c r="BK1148" s="47">
        <f t="shared" si="498"/>
        <v>1</v>
      </c>
      <c r="BL1148" s="47">
        <f t="shared" si="499"/>
        <v>1</v>
      </c>
      <c r="BM1148" s="48">
        <f ca="1">IF(ISNA($BH1148),1,OFFSET(NoteCommaRef!$E$3,$BH1148,0))</f>
        <v>1</v>
      </c>
      <c r="BN1148" s="48">
        <f t="shared" si="500"/>
        <v>1</v>
      </c>
      <c r="BO1148" s="48">
        <f t="shared" si="501"/>
        <v>1</v>
      </c>
      <c r="BP1148" s="48">
        <f t="shared" si="502"/>
        <v>1</v>
      </c>
      <c r="BQ1148" s="48">
        <f ca="1">IF(ISNA($BI1148),1,OFFSET(NoteCommaRef!$K$3,$BI1148,0))</f>
        <v>1</v>
      </c>
      <c r="BR1148" s="48">
        <f ca="1">IF(ISNA($BJ1148),1,OFFSET(NoteCommaRef!$K$3,$BJ1148,0))</f>
        <v>1</v>
      </c>
    </row>
    <row r="1149" spans="3:70" x14ac:dyDescent="0.2">
      <c r="C1149" s="1" t="str">
        <f t="shared" si="466"/>
        <v/>
      </c>
      <c r="D1149" s="1" t="str">
        <f t="shared" si="467"/>
        <v/>
      </c>
      <c r="E1149" s="1" t="str">
        <f t="shared" si="509"/>
        <v/>
      </c>
      <c r="F1149" s="32" t="str">
        <f t="shared" si="510"/>
        <v/>
      </c>
      <c r="G1149" s="1" t="str">
        <f t="shared" si="511"/>
        <v/>
      </c>
      <c r="H1149" s="1" t="str">
        <f t="shared" si="512"/>
        <v/>
      </c>
      <c r="I1149" s="1" t="str">
        <f t="shared" si="513"/>
        <v/>
      </c>
      <c r="J1149" s="1" t="str">
        <f t="shared" si="514"/>
        <v/>
      </c>
      <c r="K1149" s="1" t="str">
        <f t="shared" si="515"/>
        <v/>
      </c>
      <c r="L1149" s="1" t="str">
        <f ca="1">IF(COUNTBLANK($AO1149),IF(COUNTBLANK($D1149),"",OFFSET(ChannelSetup!$E$6,0,$D1149-1)),$AO1149)</f>
        <v/>
      </c>
      <c r="M1149" s="1" t="str">
        <f ca="1">IF(COUNTBLANK($AP1149),IF(COUNTBLANK($D1149),"",OFFSET(ChannelSetup!$E$7,0,$D1149-1)),$AP1149)</f>
        <v/>
      </c>
      <c r="N1149" s="1" t="str">
        <f ca="1">IF(COUNTBLANK($D1149),"",IF(COUNTBLANK($AI1149),OFFSET(ChannelSetup!$E$4,0,$D1149-1),$AI1149))</f>
        <v/>
      </c>
      <c r="O1149" s="1" t="str">
        <f t="shared" si="516"/>
        <v/>
      </c>
      <c r="Q1149" s="32">
        <f t="shared" si="469"/>
        <v>6</v>
      </c>
      <c r="R1149" s="32">
        <f t="shared" si="470"/>
        <v>4</v>
      </c>
      <c r="S1149" s="32">
        <f t="shared" si="471"/>
        <v>4</v>
      </c>
      <c r="T1149" s="32">
        <f t="shared" si="472"/>
        <v>2</v>
      </c>
      <c r="U1149" s="32">
        <f t="shared" si="473"/>
        <v>2</v>
      </c>
      <c r="V1149" s="32">
        <f t="shared" si="474"/>
        <v>2</v>
      </c>
      <c r="W1149" s="32">
        <f t="shared" si="475"/>
        <v>2</v>
      </c>
      <c r="X1149" s="32">
        <f t="shared" si="476"/>
        <v>2</v>
      </c>
      <c r="Y1149" s="32">
        <f t="shared" si="477"/>
        <v>2</v>
      </c>
      <c r="Z1149" s="32">
        <f t="shared" si="478"/>
        <v>2</v>
      </c>
      <c r="AA1149" s="32">
        <f t="shared" si="479"/>
        <v>2</v>
      </c>
      <c r="AB1149" s="32">
        <f t="shared" si="480"/>
        <v>2</v>
      </c>
      <c r="AD1149" s="64"/>
      <c r="AE1149" s="51"/>
      <c r="AF1149" s="51"/>
      <c r="AG1149" s="61"/>
      <c r="AH1149" s="62"/>
      <c r="AI1149" s="61"/>
      <c r="AJ1149" s="62"/>
      <c r="AK1149" s="61"/>
      <c r="AL1149" s="62"/>
      <c r="AM1149" s="60"/>
      <c r="AN1149" s="60"/>
      <c r="AO1149" s="60"/>
      <c r="AP1149" s="60"/>
      <c r="AQ1149" s="51"/>
      <c r="AT1149" s="39" t="str">
        <f t="shared" si="490"/>
        <v/>
      </c>
      <c r="AU1149" s="49" t="str">
        <f t="shared" si="491"/>
        <v/>
      </c>
      <c r="AV1149" s="41">
        <f t="shared" ca="1" si="503"/>
        <v>256</v>
      </c>
      <c r="AW1149" s="40">
        <f t="shared" ca="1" si="497"/>
        <v>1</v>
      </c>
      <c r="AX1149" s="41">
        <f t="shared" ca="1" si="492"/>
        <v>0</v>
      </c>
      <c r="AY1149" s="41">
        <f t="shared" ca="1" si="493"/>
        <v>0</v>
      </c>
      <c r="AZ1149" s="42">
        <f t="shared" ca="1" si="494"/>
        <v>1</v>
      </c>
      <c r="BA1149" s="47" t="str">
        <f t="shared" si="495"/>
        <v/>
      </c>
      <c r="BB1149" s="47" t="e">
        <f t="shared" si="496"/>
        <v>#VALUE!</v>
      </c>
      <c r="BC1149" s="47">
        <f t="shared" si="504"/>
        <v>0</v>
      </c>
      <c r="BD1149" s="47">
        <f t="shared" si="505"/>
        <v>0</v>
      </c>
      <c r="BE1149" s="47" t="e">
        <f t="shared" si="506"/>
        <v>#VALUE!</v>
      </c>
      <c r="BF1149" s="47" t="e">
        <f t="shared" si="507"/>
        <v>#VALUE!</v>
      </c>
      <c r="BG1149" s="47" t="e">
        <f t="shared" si="508"/>
        <v>#VALUE!</v>
      </c>
      <c r="BH1149" s="47" t="e">
        <f>MATCH($BA1149,NoteCommaRef!$B$4:$B$10,0)</f>
        <v>#N/A</v>
      </c>
      <c r="BI1149" s="47">
        <f>MATCH($BK1149,NoteCommaRef!$H$4:$H$1000,0)</f>
        <v>11</v>
      </c>
      <c r="BJ1149" s="47">
        <f>MATCH($BL1149,NoteCommaRef!$H$4:$H$1000,0)</f>
        <v>11</v>
      </c>
      <c r="BK1149" s="47">
        <f t="shared" si="498"/>
        <v>1</v>
      </c>
      <c r="BL1149" s="47">
        <f t="shared" si="499"/>
        <v>1</v>
      </c>
      <c r="BM1149" s="48">
        <f ca="1">IF(ISNA($BH1149),1,OFFSET(NoteCommaRef!$E$3,$BH1149,0))</f>
        <v>1</v>
      </c>
      <c r="BN1149" s="48">
        <f t="shared" si="500"/>
        <v>1</v>
      </c>
      <c r="BO1149" s="48">
        <f t="shared" si="501"/>
        <v>1</v>
      </c>
      <c r="BP1149" s="48">
        <f t="shared" si="502"/>
        <v>1</v>
      </c>
      <c r="BQ1149" s="48">
        <f ca="1">IF(ISNA($BI1149),1,OFFSET(NoteCommaRef!$K$3,$BI1149,0))</f>
        <v>1</v>
      </c>
      <c r="BR1149" s="48">
        <f ca="1">IF(ISNA($BJ1149),1,OFFSET(NoteCommaRef!$K$3,$BJ1149,0))</f>
        <v>1</v>
      </c>
    </row>
    <row r="1150" spans="3:70" x14ac:dyDescent="0.2">
      <c r="C1150" s="1" t="str">
        <f t="shared" si="466"/>
        <v/>
      </c>
      <c r="D1150" s="1" t="str">
        <f t="shared" si="467"/>
        <v/>
      </c>
      <c r="E1150" s="1" t="str">
        <f t="shared" si="509"/>
        <v/>
      </c>
      <c r="F1150" s="32" t="str">
        <f t="shared" si="510"/>
        <v/>
      </c>
      <c r="G1150" s="1" t="str">
        <f t="shared" si="511"/>
        <v/>
      </c>
      <c r="H1150" s="1" t="str">
        <f t="shared" si="512"/>
        <v/>
      </c>
      <c r="I1150" s="1" t="str">
        <f t="shared" si="513"/>
        <v/>
      </c>
      <c r="J1150" s="1" t="str">
        <f t="shared" si="514"/>
        <v/>
      </c>
      <c r="K1150" s="1" t="str">
        <f t="shared" si="515"/>
        <v/>
      </c>
      <c r="L1150" s="1" t="str">
        <f ca="1">IF(COUNTBLANK($AO1150),IF(COUNTBLANK($D1150),"",OFFSET(ChannelSetup!$E$6,0,$D1150-1)),$AO1150)</f>
        <v/>
      </c>
      <c r="M1150" s="1" t="str">
        <f ca="1">IF(COUNTBLANK($AP1150),IF(COUNTBLANK($D1150),"",OFFSET(ChannelSetup!$E$7,0,$D1150-1)),$AP1150)</f>
        <v/>
      </c>
      <c r="N1150" s="1" t="str">
        <f ca="1">IF(COUNTBLANK($D1150),"",IF(COUNTBLANK($AI1150),OFFSET(ChannelSetup!$E$4,0,$D1150-1),$AI1150))</f>
        <v/>
      </c>
      <c r="O1150" s="1" t="str">
        <f t="shared" si="516"/>
        <v/>
      </c>
      <c r="Q1150" s="32">
        <f t="shared" si="469"/>
        <v>6</v>
      </c>
      <c r="R1150" s="32">
        <f t="shared" si="470"/>
        <v>4</v>
      </c>
      <c r="S1150" s="32">
        <f t="shared" si="471"/>
        <v>4</v>
      </c>
      <c r="T1150" s="32">
        <f t="shared" si="472"/>
        <v>2</v>
      </c>
      <c r="U1150" s="32">
        <f t="shared" si="473"/>
        <v>2</v>
      </c>
      <c r="V1150" s="32">
        <f t="shared" si="474"/>
        <v>2</v>
      </c>
      <c r="W1150" s="32">
        <f t="shared" si="475"/>
        <v>2</v>
      </c>
      <c r="X1150" s="32">
        <f t="shared" si="476"/>
        <v>2</v>
      </c>
      <c r="Y1150" s="32">
        <f t="shared" si="477"/>
        <v>2</v>
      </c>
      <c r="Z1150" s="32">
        <f t="shared" si="478"/>
        <v>2</v>
      </c>
      <c r="AA1150" s="32">
        <f t="shared" si="479"/>
        <v>2</v>
      </c>
      <c r="AB1150" s="32">
        <f t="shared" si="480"/>
        <v>2</v>
      </c>
      <c r="AD1150" s="64"/>
      <c r="AE1150" s="51"/>
      <c r="AF1150" s="51"/>
      <c r="AG1150" s="61"/>
      <c r="AH1150" s="62"/>
      <c r="AI1150" s="61"/>
      <c r="AJ1150" s="62"/>
      <c r="AK1150" s="61"/>
      <c r="AL1150" s="62"/>
      <c r="AM1150" s="60"/>
      <c r="AN1150" s="60"/>
      <c r="AO1150" s="60"/>
      <c r="AP1150" s="60"/>
      <c r="AQ1150" s="51"/>
      <c r="AT1150" s="39" t="str">
        <f t="shared" si="490"/>
        <v/>
      </c>
      <c r="AU1150" s="49" t="str">
        <f t="shared" si="491"/>
        <v/>
      </c>
      <c r="AV1150" s="41">
        <f t="shared" ca="1" si="503"/>
        <v>256</v>
      </c>
      <c r="AW1150" s="40">
        <f t="shared" ca="1" si="497"/>
        <v>1</v>
      </c>
      <c r="AX1150" s="41">
        <f t="shared" ca="1" si="492"/>
        <v>0</v>
      </c>
      <c r="AY1150" s="41">
        <f t="shared" ca="1" si="493"/>
        <v>0</v>
      </c>
      <c r="AZ1150" s="42">
        <f t="shared" ca="1" si="494"/>
        <v>1</v>
      </c>
      <c r="BA1150" s="47" t="str">
        <f t="shared" si="495"/>
        <v/>
      </c>
      <c r="BB1150" s="47" t="e">
        <f t="shared" si="496"/>
        <v>#VALUE!</v>
      </c>
      <c r="BC1150" s="47">
        <f t="shared" si="504"/>
        <v>0</v>
      </c>
      <c r="BD1150" s="47">
        <f t="shared" si="505"/>
        <v>0</v>
      </c>
      <c r="BE1150" s="47" t="e">
        <f t="shared" si="506"/>
        <v>#VALUE!</v>
      </c>
      <c r="BF1150" s="47" t="e">
        <f t="shared" si="507"/>
        <v>#VALUE!</v>
      </c>
      <c r="BG1150" s="47" t="e">
        <f t="shared" si="508"/>
        <v>#VALUE!</v>
      </c>
      <c r="BH1150" s="47" t="e">
        <f>MATCH($BA1150,NoteCommaRef!$B$4:$B$10,0)</f>
        <v>#N/A</v>
      </c>
      <c r="BI1150" s="47">
        <f>MATCH($BK1150,NoteCommaRef!$H$4:$H$1000,0)</f>
        <v>11</v>
      </c>
      <c r="BJ1150" s="47">
        <f>MATCH($BL1150,NoteCommaRef!$H$4:$H$1000,0)</f>
        <v>11</v>
      </c>
      <c r="BK1150" s="47">
        <f t="shared" si="498"/>
        <v>1</v>
      </c>
      <c r="BL1150" s="47">
        <f t="shared" si="499"/>
        <v>1</v>
      </c>
      <c r="BM1150" s="48">
        <f ca="1">IF(ISNA($BH1150),1,OFFSET(NoteCommaRef!$E$3,$BH1150,0))</f>
        <v>1</v>
      </c>
      <c r="BN1150" s="48">
        <f t="shared" si="500"/>
        <v>1</v>
      </c>
      <c r="BO1150" s="48">
        <f t="shared" si="501"/>
        <v>1</v>
      </c>
      <c r="BP1150" s="48">
        <f t="shared" si="502"/>
        <v>1</v>
      </c>
      <c r="BQ1150" s="48">
        <f ca="1">IF(ISNA($BI1150),1,OFFSET(NoteCommaRef!$K$3,$BI1150,0))</f>
        <v>1</v>
      </c>
      <c r="BR1150" s="48">
        <f ca="1">IF(ISNA($BJ1150),1,OFFSET(NoteCommaRef!$K$3,$BJ1150,0))</f>
        <v>1</v>
      </c>
    </row>
    <row r="1151" spans="3:70" x14ac:dyDescent="0.2">
      <c r="C1151" s="1" t="str">
        <f t="shared" ref="C1151:C1214" si="517">IF(COUNTBLANK($AQ1151),"",$AQ1151)</f>
        <v/>
      </c>
      <c r="D1151" s="1" t="str">
        <f t="shared" ref="D1151:D1214" si="518">IF(COUNTBLANK($AE1151),"",$AE1151)</f>
        <v/>
      </c>
      <c r="E1151" s="1" t="str">
        <f t="shared" si="509"/>
        <v/>
      </c>
      <c r="F1151" s="32" t="str">
        <f t="shared" si="510"/>
        <v/>
      </c>
      <c r="G1151" s="1" t="str">
        <f t="shared" si="511"/>
        <v/>
      </c>
      <c r="H1151" s="1" t="str">
        <f t="shared" si="512"/>
        <v/>
      </c>
      <c r="I1151" s="1" t="str">
        <f t="shared" si="513"/>
        <v/>
      </c>
      <c r="J1151" s="1" t="str">
        <f t="shared" si="514"/>
        <v/>
      </c>
      <c r="K1151" s="1" t="str">
        <f t="shared" si="515"/>
        <v/>
      </c>
      <c r="L1151" s="1" t="str">
        <f ca="1">IF(COUNTBLANK($AO1151),IF(COUNTBLANK($D1151),"",OFFSET(ChannelSetup!$E$6,0,$D1151-1)),$AO1151)</f>
        <v/>
      </c>
      <c r="M1151" s="1" t="str">
        <f ca="1">IF(COUNTBLANK($AP1151),IF(COUNTBLANK($D1151),"",OFFSET(ChannelSetup!$E$7,0,$D1151-1)),$AP1151)</f>
        <v/>
      </c>
      <c r="N1151" s="1" t="str">
        <f ca="1">IF(COUNTBLANK($D1151),"",IF(COUNTBLANK($AI1151),OFFSET(ChannelSetup!$E$4,0,$D1151-1),$AI1151))</f>
        <v/>
      </c>
      <c r="O1151" s="1" t="str">
        <f t="shared" si="516"/>
        <v/>
      </c>
      <c r="Q1151" s="32">
        <f t="shared" si="469"/>
        <v>6</v>
      </c>
      <c r="R1151" s="32">
        <f t="shared" si="470"/>
        <v>4</v>
      </c>
      <c r="S1151" s="32">
        <f t="shared" si="471"/>
        <v>4</v>
      </c>
      <c r="T1151" s="32">
        <f t="shared" si="472"/>
        <v>2</v>
      </c>
      <c r="U1151" s="32">
        <f t="shared" si="473"/>
        <v>2</v>
      </c>
      <c r="V1151" s="32">
        <f t="shared" si="474"/>
        <v>2</v>
      </c>
      <c r="W1151" s="32">
        <f t="shared" si="475"/>
        <v>2</v>
      </c>
      <c r="X1151" s="32">
        <f t="shared" si="476"/>
        <v>2</v>
      </c>
      <c r="Y1151" s="32">
        <f t="shared" si="477"/>
        <v>2</v>
      </c>
      <c r="Z1151" s="32">
        <f t="shared" si="478"/>
        <v>2</v>
      </c>
      <c r="AA1151" s="32">
        <f t="shared" si="479"/>
        <v>2</v>
      </c>
      <c r="AB1151" s="32">
        <f t="shared" si="480"/>
        <v>2</v>
      </c>
      <c r="AD1151" s="64"/>
      <c r="AE1151" s="51"/>
      <c r="AF1151" s="51"/>
      <c r="AG1151" s="61"/>
      <c r="AH1151" s="62"/>
      <c r="AI1151" s="61"/>
      <c r="AJ1151" s="62"/>
      <c r="AK1151" s="61"/>
      <c r="AL1151" s="62"/>
      <c r="AM1151" s="60"/>
      <c r="AN1151" s="60"/>
      <c r="AO1151" s="60"/>
      <c r="AP1151" s="60"/>
      <c r="AQ1151" s="51"/>
      <c r="AR1151" s="88">
        <f t="shared" ref="AR1151" si="519">R1150</f>
        <v>4</v>
      </c>
      <c r="AT1151" s="39" t="str">
        <f t="shared" si="490"/>
        <v/>
      </c>
      <c r="AU1151" s="49" t="str">
        <f t="shared" si="491"/>
        <v/>
      </c>
      <c r="AV1151" s="41">
        <f t="shared" ca="1" si="503"/>
        <v>256</v>
      </c>
      <c r="AW1151" s="40">
        <f t="shared" ca="1" si="497"/>
        <v>1</v>
      </c>
      <c r="AX1151" s="41">
        <f t="shared" ca="1" si="492"/>
        <v>0</v>
      </c>
      <c r="AY1151" s="41">
        <f t="shared" ca="1" si="493"/>
        <v>0</v>
      </c>
      <c r="AZ1151" s="42">
        <f t="shared" ca="1" si="494"/>
        <v>1</v>
      </c>
      <c r="BA1151" s="47" t="str">
        <f t="shared" si="495"/>
        <v/>
      </c>
      <c r="BB1151" s="47" t="e">
        <f t="shared" si="496"/>
        <v>#VALUE!</v>
      </c>
      <c r="BC1151" s="47">
        <f t="shared" si="504"/>
        <v>0</v>
      </c>
      <c r="BD1151" s="47">
        <f t="shared" si="505"/>
        <v>0</v>
      </c>
      <c r="BE1151" s="47" t="e">
        <f t="shared" si="506"/>
        <v>#VALUE!</v>
      </c>
      <c r="BF1151" s="47" t="e">
        <f t="shared" si="507"/>
        <v>#VALUE!</v>
      </c>
      <c r="BG1151" s="47" t="e">
        <f t="shared" si="508"/>
        <v>#VALUE!</v>
      </c>
      <c r="BH1151" s="47" t="e">
        <f>MATCH($BA1151,NoteCommaRef!$B$4:$B$10,0)</f>
        <v>#N/A</v>
      </c>
      <c r="BI1151" s="47">
        <f>MATCH($BK1151,NoteCommaRef!$H$4:$H$1000,0)</f>
        <v>11</v>
      </c>
      <c r="BJ1151" s="47">
        <f>MATCH($BL1151,NoteCommaRef!$H$4:$H$1000,0)</f>
        <v>11</v>
      </c>
      <c r="BK1151" s="47">
        <f t="shared" si="498"/>
        <v>1</v>
      </c>
      <c r="BL1151" s="47">
        <f t="shared" si="499"/>
        <v>1</v>
      </c>
      <c r="BM1151" s="48">
        <f ca="1">IF(ISNA($BH1151),1,OFFSET(NoteCommaRef!$E$3,$BH1151,0))</f>
        <v>1</v>
      </c>
      <c r="BN1151" s="48">
        <f t="shared" si="500"/>
        <v>1</v>
      </c>
      <c r="BO1151" s="48">
        <f t="shared" si="501"/>
        <v>1</v>
      </c>
      <c r="BP1151" s="48">
        <f t="shared" si="502"/>
        <v>1</v>
      </c>
      <c r="BQ1151" s="48">
        <f ca="1">IF(ISNA($BI1151),1,OFFSET(NoteCommaRef!$K$3,$BI1151,0))</f>
        <v>1</v>
      </c>
      <c r="BR1151" s="48">
        <f ca="1">IF(ISNA($BJ1151),1,OFFSET(NoteCommaRef!$K$3,$BJ1151,0))</f>
        <v>1</v>
      </c>
    </row>
    <row r="1152" spans="3:70" x14ac:dyDescent="0.2">
      <c r="C1152" s="1" t="str">
        <f t="shared" si="517"/>
        <v/>
      </c>
      <c r="D1152" s="1" t="str">
        <f t="shared" si="518"/>
        <v/>
      </c>
      <c r="E1152" s="1" t="str">
        <f t="shared" si="509"/>
        <v/>
      </c>
      <c r="F1152" s="32" t="str">
        <f t="shared" si="510"/>
        <v/>
      </c>
      <c r="G1152" s="1" t="str">
        <f t="shared" si="511"/>
        <v/>
      </c>
      <c r="H1152" s="1" t="str">
        <f t="shared" si="512"/>
        <v/>
      </c>
      <c r="I1152" s="1" t="str">
        <f t="shared" si="513"/>
        <v/>
      </c>
      <c r="J1152" s="1" t="str">
        <f t="shared" si="514"/>
        <v/>
      </c>
      <c r="K1152" s="1" t="str">
        <f t="shared" si="515"/>
        <v/>
      </c>
      <c r="L1152" s="1" t="str">
        <f ca="1">IF(COUNTBLANK($AO1152),IF(COUNTBLANK($D1152),"",OFFSET(ChannelSetup!$E$6,0,$D1152-1)),$AO1152)</f>
        <v/>
      </c>
      <c r="M1152" s="1" t="str">
        <f ca="1">IF(COUNTBLANK($AP1152),IF(COUNTBLANK($D1152),"",OFFSET(ChannelSetup!$E$7,0,$D1152-1)),$AP1152)</f>
        <v/>
      </c>
      <c r="N1152" s="1" t="str">
        <f ca="1">IF(COUNTBLANK($D1152),"",IF(COUNTBLANK($AI1152),OFFSET(ChannelSetup!$E$4,0,$D1152-1),$AI1152))</f>
        <v/>
      </c>
      <c r="O1152" s="1" t="str">
        <f t="shared" si="516"/>
        <v/>
      </c>
      <c r="Q1152" s="32">
        <f t="shared" si="469"/>
        <v>6</v>
      </c>
      <c r="R1152" s="32">
        <f t="shared" si="470"/>
        <v>4</v>
      </c>
      <c r="S1152" s="32">
        <f t="shared" si="471"/>
        <v>4</v>
      </c>
      <c r="T1152" s="32">
        <f t="shared" si="472"/>
        <v>2</v>
      </c>
      <c r="U1152" s="32">
        <f t="shared" si="473"/>
        <v>2</v>
      </c>
      <c r="V1152" s="32">
        <f t="shared" si="474"/>
        <v>2</v>
      </c>
      <c r="W1152" s="32">
        <f t="shared" si="475"/>
        <v>2</v>
      </c>
      <c r="X1152" s="32">
        <f t="shared" si="476"/>
        <v>2</v>
      </c>
      <c r="Y1152" s="32">
        <f t="shared" si="477"/>
        <v>2</v>
      </c>
      <c r="Z1152" s="32">
        <f t="shared" si="478"/>
        <v>2</v>
      </c>
      <c r="AA1152" s="32">
        <f t="shared" si="479"/>
        <v>2</v>
      </c>
      <c r="AB1152" s="32">
        <f t="shared" si="480"/>
        <v>2</v>
      </c>
      <c r="AD1152" s="64"/>
      <c r="AE1152" s="51"/>
      <c r="AF1152" s="51"/>
      <c r="AG1152" s="61"/>
      <c r="AH1152" s="62"/>
      <c r="AI1152" s="61"/>
      <c r="AJ1152" s="62"/>
      <c r="AK1152" s="61"/>
      <c r="AL1152" s="62"/>
      <c r="AM1152" s="60"/>
      <c r="AN1152" s="60"/>
      <c r="AO1152" s="60"/>
      <c r="AP1152" s="60"/>
      <c r="AQ1152" s="51"/>
      <c r="AR1152" s="88">
        <f t="shared" ref="AR1152" si="520">S1150</f>
        <v>4</v>
      </c>
      <c r="AT1152" s="39" t="str">
        <f t="shared" si="490"/>
        <v/>
      </c>
      <c r="AU1152" s="49" t="str">
        <f t="shared" si="491"/>
        <v/>
      </c>
      <c r="AV1152" s="41">
        <f t="shared" ca="1" si="503"/>
        <v>256</v>
      </c>
      <c r="AW1152" s="40">
        <f t="shared" ca="1" si="497"/>
        <v>1</v>
      </c>
      <c r="AX1152" s="41">
        <f t="shared" ca="1" si="492"/>
        <v>0</v>
      </c>
      <c r="AY1152" s="41">
        <f t="shared" ca="1" si="493"/>
        <v>0</v>
      </c>
      <c r="AZ1152" s="42">
        <f t="shared" ca="1" si="494"/>
        <v>1</v>
      </c>
      <c r="BA1152" s="47" t="str">
        <f t="shared" si="495"/>
        <v/>
      </c>
      <c r="BB1152" s="47" t="e">
        <f t="shared" si="496"/>
        <v>#VALUE!</v>
      </c>
      <c r="BC1152" s="47">
        <f t="shared" si="504"/>
        <v>0</v>
      </c>
      <c r="BD1152" s="47">
        <f t="shared" si="505"/>
        <v>0</v>
      </c>
      <c r="BE1152" s="47" t="e">
        <f t="shared" si="506"/>
        <v>#VALUE!</v>
      </c>
      <c r="BF1152" s="47" t="e">
        <f t="shared" si="507"/>
        <v>#VALUE!</v>
      </c>
      <c r="BG1152" s="47" t="e">
        <f t="shared" si="508"/>
        <v>#VALUE!</v>
      </c>
      <c r="BH1152" s="47" t="e">
        <f>MATCH($BA1152,NoteCommaRef!$B$4:$B$10,0)</f>
        <v>#N/A</v>
      </c>
      <c r="BI1152" s="47">
        <f>MATCH($BK1152,NoteCommaRef!$H$4:$H$1000,0)</f>
        <v>11</v>
      </c>
      <c r="BJ1152" s="47">
        <f>MATCH($BL1152,NoteCommaRef!$H$4:$H$1000,0)</f>
        <v>11</v>
      </c>
      <c r="BK1152" s="47">
        <f t="shared" si="498"/>
        <v>1</v>
      </c>
      <c r="BL1152" s="47">
        <f t="shared" si="499"/>
        <v>1</v>
      </c>
      <c r="BM1152" s="48">
        <f ca="1">IF(ISNA($BH1152),1,OFFSET(NoteCommaRef!$E$3,$BH1152,0))</f>
        <v>1</v>
      </c>
      <c r="BN1152" s="48">
        <f t="shared" si="500"/>
        <v>1</v>
      </c>
      <c r="BO1152" s="48">
        <f t="shared" si="501"/>
        <v>1</v>
      </c>
      <c r="BP1152" s="48">
        <f t="shared" si="502"/>
        <v>1</v>
      </c>
      <c r="BQ1152" s="48">
        <f ca="1">IF(ISNA($BI1152),1,OFFSET(NoteCommaRef!$K$3,$BI1152,0))</f>
        <v>1</v>
      </c>
      <c r="BR1152" s="48">
        <f ca="1">IF(ISNA($BJ1152),1,OFFSET(NoteCommaRef!$K$3,$BJ1152,0))</f>
        <v>1</v>
      </c>
    </row>
    <row r="1153" spans="3:70" x14ac:dyDescent="0.2">
      <c r="C1153" s="1" t="str">
        <f t="shared" si="517"/>
        <v/>
      </c>
      <c r="D1153" s="1" t="str">
        <f t="shared" si="518"/>
        <v/>
      </c>
      <c r="E1153" s="1" t="str">
        <f t="shared" si="509"/>
        <v/>
      </c>
      <c r="F1153" s="32" t="str">
        <f t="shared" si="510"/>
        <v/>
      </c>
      <c r="G1153" s="1" t="str">
        <f t="shared" si="511"/>
        <v/>
      </c>
      <c r="H1153" s="1" t="str">
        <f t="shared" si="512"/>
        <v/>
      </c>
      <c r="I1153" s="1" t="str">
        <f t="shared" si="513"/>
        <v/>
      </c>
      <c r="J1153" s="1" t="str">
        <f t="shared" si="514"/>
        <v/>
      </c>
      <c r="K1153" s="1" t="str">
        <f t="shared" si="515"/>
        <v/>
      </c>
      <c r="L1153" s="1" t="str">
        <f ca="1">IF(COUNTBLANK($AO1153),IF(COUNTBLANK($D1153),"",OFFSET(ChannelSetup!$E$6,0,$D1153-1)),$AO1153)</f>
        <v/>
      </c>
      <c r="M1153" s="1" t="str">
        <f ca="1">IF(COUNTBLANK($AP1153),IF(COUNTBLANK($D1153),"",OFFSET(ChannelSetup!$E$7,0,$D1153-1)),$AP1153)</f>
        <v/>
      </c>
      <c r="N1153" s="1" t="str">
        <f ca="1">IF(COUNTBLANK($D1153),"",IF(COUNTBLANK($AI1153),OFFSET(ChannelSetup!$E$4,0,$D1153-1),$AI1153))</f>
        <v/>
      </c>
      <c r="O1153" s="1" t="str">
        <f t="shared" si="516"/>
        <v/>
      </c>
      <c r="Q1153" s="32">
        <f t="shared" si="469"/>
        <v>6</v>
      </c>
      <c r="R1153" s="32">
        <f t="shared" si="470"/>
        <v>4</v>
      </c>
      <c r="S1153" s="32">
        <f t="shared" si="471"/>
        <v>4</v>
      </c>
      <c r="T1153" s="32">
        <f t="shared" si="472"/>
        <v>2</v>
      </c>
      <c r="U1153" s="32">
        <f t="shared" si="473"/>
        <v>2</v>
      </c>
      <c r="V1153" s="32">
        <f t="shared" si="474"/>
        <v>2</v>
      </c>
      <c r="W1153" s="32">
        <f t="shared" si="475"/>
        <v>2</v>
      </c>
      <c r="X1153" s="32">
        <f t="shared" si="476"/>
        <v>2</v>
      </c>
      <c r="Y1153" s="32">
        <f t="shared" si="477"/>
        <v>2</v>
      </c>
      <c r="Z1153" s="32">
        <f t="shared" si="478"/>
        <v>2</v>
      </c>
      <c r="AA1153" s="32">
        <f t="shared" si="479"/>
        <v>2</v>
      </c>
      <c r="AB1153" s="32">
        <f t="shared" si="480"/>
        <v>2</v>
      </c>
      <c r="AD1153" s="64"/>
      <c r="AE1153" s="51"/>
      <c r="AF1153" s="51"/>
      <c r="AG1153" s="61"/>
      <c r="AH1153" s="62"/>
      <c r="AI1153" s="61"/>
      <c r="AJ1153" s="62"/>
      <c r="AK1153" s="61"/>
      <c r="AL1153" s="62"/>
      <c r="AM1153" s="60"/>
      <c r="AN1153" s="60"/>
      <c r="AO1153" s="60"/>
      <c r="AP1153" s="60"/>
      <c r="AQ1153" s="51"/>
      <c r="AT1153" s="39" t="str">
        <f t="shared" si="490"/>
        <v/>
      </c>
      <c r="AU1153" s="49" t="str">
        <f t="shared" si="491"/>
        <v/>
      </c>
      <c r="AV1153" s="41">
        <f t="shared" ca="1" si="503"/>
        <v>256</v>
      </c>
      <c r="AW1153" s="40">
        <f t="shared" ca="1" si="497"/>
        <v>1</v>
      </c>
      <c r="AX1153" s="41">
        <f t="shared" ca="1" si="492"/>
        <v>0</v>
      </c>
      <c r="AY1153" s="41">
        <f t="shared" ca="1" si="493"/>
        <v>0</v>
      </c>
      <c r="AZ1153" s="42">
        <f t="shared" ca="1" si="494"/>
        <v>1</v>
      </c>
      <c r="BA1153" s="47" t="str">
        <f t="shared" si="495"/>
        <v/>
      </c>
      <c r="BB1153" s="47" t="e">
        <f t="shared" si="496"/>
        <v>#VALUE!</v>
      </c>
      <c r="BC1153" s="47">
        <f t="shared" si="504"/>
        <v>0</v>
      </c>
      <c r="BD1153" s="47">
        <f t="shared" si="505"/>
        <v>0</v>
      </c>
      <c r="BE1153" s="47" t="e">
        <f t="shared" si="506"/>
        <v>#VALUE!</v>
      </c>
      <c r="BF1153" s="47" t="e">
        <f t="shared" si="507"/>
        <v>#VALUE!</v>
      </c>
      <c r="BG1153" s="47" t="e">
        <f t="shared" si="508"/>
        <v>#VALUE!</v>
      </c>
      <c r="BH1153" s="47" t="e">
        <f>MATCH($BA1153,NoteCommaRef!$B$4:$B$10,0)</f>
        <v>#N/A</v>
      </c>
      <c r="BI1153" s="47">
        <f>MATCH($BK1153,NoteCommaRef!$H$4:$H$1000,0)</f>
        <v>11</v>
      </c>
      <c r="BJ1153" s="47">
        <f>MATCH($BL1153,NoteCommaRef!$H$4:$H$1000,0)</f>
        <v>11</v>
      </c>
      <c r="BK1153" s="47">
        <f t="shared" si="498"/>
        <v>1</v>
      </c>
      <c r="BL1153" s="47">
        <f t="shared" si="499"/>
        <v>1</v>
      </c>
      <c r="BM1153" s="48">
        <f ca="1">IF(ISNA($BH1153),1,OFFSET(NoteCommaRef!$E$3,$BH1153,0))</f>
        <v>1</v>
      </c>
      <c r="BN1153" s="48">
        <f t="shared" si="500"/>
        <v>1</v>
      </c>
      <c r="BO1153" s="48">
        <f t="shared" si="501"/>
        <v>1</v>
      </c>
      <c r="BP1153" s="48">
        <f t="shared" si="502"/>
        <v>1</v>
      </c>
      <c r="BQ1153" s="48">
        <f ca="1">IF(ISNA($BI1153),1,OFFSET(NoteCommaRef!$K$3,$BI1153,0))</f>
        <v>1</v>
      </c>
      <c r="BR1153" s="48">
        <f ca="1">IF(ISNA($BJ1153),1,OFFSET(NoteCommaRef!$K$3,$BJ1153,0))</f>
        <v>1</v>
      </c>
    </row>
    <row r="1154" spans="3:70" x14ac:dyDescent="0.2">
      <c r="C1154" s="1" t="str">
        <f t="shared" si="517"/>
        <v/>
      </c>
      <c r="D1154" s="1" t="str">
        <f t="shared" si="518"/>
        <v/>
      </c>
      <c r="E1154" s="1" t="str">
        <f t="shared" si="509"/>
        <v/>
      </c>
      <c r="F1154" s="32" t="str">
        <f t="shared" si="510"/>
        <v/>
      </c>
      <c r="G1154" s="1" t="str">
        <f t="shared" si="511"/>
        <v/>
      </c>
      <c r="H1154" s="1" t="str">
        <f t="shared" si="512"/>
        <v/>
      </c>
      <c r="I1154" s="1" t="str">
        <f t="shared" si="513"/>
        <v/>
      </c>
      <c r="J1154" s="1" t="str">
        <f t="shared" si="514"/>
        <v/>
      </c>
      <c r="K1154" s="1" t="str">
        <f t="shared" si="515"/>
        <v/>
      </c>
      <c r="L1154" s="1" t="str">
        <f ca="1">IF(COUNTBLANK($AO1154),IF(COUNTBLANK($D1154),"",OFFSET(ChannelSetup!$E$6,0,$D1154-1)),$AO1154)</f>
        <v/>
      </c>
      <c r="M1154" s="1" t="str">
        <f ca="1">IF(COUNTBLANK($AP1154),IF(COUNTBLANK($D1154),"",OFFSET(ChannelSetup!$E$7,0,$D1154-1)),$AP1154)</f>
        <v/>
      </c>
      <c r="N1154" s="1" t="str">
        <f ca="1">IF(COUNTBLANK($D1154),"",IF(COUNTBLANK($AI1154),OFFSET(ChannelSetup!$E$4,0,$D1154-1),$AI1154))</f>
        <v/>
      </c>
      <c r="O1154" s="1" t="str">
        <f t="shared" si="516"/>
        <v/>
      </c>
      <c r="Q1154" s="32">
        <f t="shared" si="469"/>
        <v>6</v>
      </c>
      <c r="R1154" s="32">
        <f t="shared" si="470"/>
        <v>4</v>
      </c>
      <c r="S1154" s="32">
        <f t="shared" si="471"/>
        <v>4</v>
      </c>
      <c r="T1154" s="32">
        <f t="shared" si="472"/>
        <v>2</v>
      </c>
      <c r="U1154" s="32">
        <f t="shared" si="473"/>
        <v>2</v>
      </c>
      <c r="V1154" s="32">
        <f t="shared" si="474"/>
        <v>2</v>
      </c>
      <c r="W1154" s="32">
        <f t="shared" si="475"/>
        <v>2</v>
      </c>
      <c r="X1154" s="32">
        <f t="shared" si="476"/>
        <v>2</v>
      </c>
      <c r="Y1154" s="32">
        <f t="shared" si="477"/>
        <v>2</v>
      </c>
      <c r="Z1154" s="32">
        <f t="shared" si="478"/>
        <v>2</v>
      </c>
      <c r="AA1154" s="32">
        <f t="shared" si="479"/>
        <v>2</v>
      </c>
      <c r="AB1154" s="32">
        <f t="shared" si="480"/>
        <v>2</v>
      </c>
      <c r="AD1154" s="64"/>
      <c r="AE1154" s="51"/>
      <c r="AF1154" s="51"/>
      <c r="AG1154" s="61"/>
      <c r="AH1154" s="62"/>
      <c r="AI1154" s="61"/>
      <c r="AJ1154" s="62"/>
      <c r="AK1154" s="61"/>
      <c r="AL1154" s="62"/>
      <c r="AM1154" s="60"/>
      <c r="AN1154" s="60"/>
      <c r="AO1154" s="60"/>
      <c r="AP1154" s="60"/>
      <c r="AQ1154" s="51"/>
      <c r="AR1154" s="95" t="str">
        <f t="shared" ref="AR1154" si="521">IF(COUNTBLANK(AG1154),"",IF(AG1154="x","",60*AV1154/AV$605))</f>
        <v/>
      </c>
      <c r="AT1154" s="39" t="str">
        <f t="shared" si="490"/>
        <v/>
      </c>
      <c r="AU1154" s="49" t="str">
        <f t="shared" si="491"/>
        <v/>
      </c>
      <c r="AV1154" s="41">
        <f t="shared" ca="1" si="503"/>
        <v>256</v>
      </c>
      <c r="AW1154" s="40">
        <f t="shared" ca="1" si="497"/>
        <v>1</v>
      </c>
      <c r="AX1154" s="41">
        <f t="shared" ca="1" si="492"/>
        <v>0</v>
      </c>
      <c r="AY1154" s="41">
        <f t="shared" ca="1" si="493"/>
        <v>0</v>
      </c>
      <c r="AZ1154" s="42">
        <f t="shared" ca="1" si="494"/>
        <v>1</v>
      </c>
      <c r="BA1154" s="47" t="str">
        <f t="shared" si="495"/>
        <v/>
      </c>
      <c r="BB1154" s="47" t="e">
        <f t="shared" si="496"/>
        <v>#VALUE!</v>
      </c>
      <c r="BC1154" s="47">
        <f t="shared" si="504"/>
        <v>0</v>
      </c>
      <c r="BD1154" s="47">
        <f t="shared" si="505"/>
        <v>0</v>
      </c>
      <c r="BE1154" s="47" t="e">
        <f t="shared" si="506"/>
        <v>#VALUE!</v>
      </c>
      <c r="BF1154" s="47" t="e">
        <f t="shared" si="507"/>
        <v>#VALUE!</v>
      </c>
      <c r="BG1154" s="47" t="e">
        <f t="shared" si="508"/>
        <v>#VALUE!</v>
      </c>
      <c r="BH1154" s="47" t="e">
        <f>MATCH($BA1154,NoteCommaRef!$B$4:$B$10,0)</f>
        <v>#N/A</v>
      </c>
      <c r="BI1154" s="47">
        <f>MATCH($BK1154,NoteCommaRef!$H$4:$H$1000,0)</f>
        <v>11</v>
      </c>
      <c r="BJ1154" s="47">
        <f>MATCH($BL1154,NoteCommaRef!$H$4:$H$1000,0)</f>
        <v>11</v>
      </c>
      <c r="BK1154" s="47">
        <f t="shared" si="498"/>
        <v>1</v>
      </c>
      <c r="BL1154" s="47">
        <f t="shared" si="499"/>
        <v>1</v>
      </c>
      <c r="BM1154" s="48">
        <f ca="1">IF(ISNA($BH1154),1,OFFSET(NoteCommaRef!$E$3,$BH1154,0))</f>
        <v>1</v>
      </c>
      <c r="BN1154" s="48">
        <f t="shared" si="500"/>
        <v>1</v>
      </c>
      <c r="BO1154" s="48">
        <f t="shared" si="501"/>
        <v>1</v>
      </c>
      <c r="BP1154" s="48">
        <f t="shared" si="502"/>
        <v>1</v>
      </c>
      <c r="BQ1154" s="48">
        <f ca="1">IF(ISNA($BI1154),1,OFFSET(NoteCommaRef!$K$3,$BI1154,0))</f>
        <v>1</v>
      </c>
      <c r="BR1154" s="48">
        <f ca="1">IF(ISNA($BJ1154),1,OFFSET(NoteCommaRef!$K$3,$BJ1154,0))</f>
        <v>1</v>
      </c>
    </row>
    <row r="1155" spans="3:70" x14ac:dyDescent="0.2">
      <c r="C1155" s="1" t="str">
        <f t="shared" si="517"/>
        <v/>
      </c>
      <c r="D1155" s="1" t="str">
        <f t="shared" si="518"/>
        <v/>
      </c>
      <c r="E1155" s="1" t="str">
        <f t="shared" si="509"/>
        <v/>
      </c>
      <c r="F1155" s="32" t="str">
        <f t="shared" si="510"/>
        <v/>
      </c>
      <c r="G1155" s="1" t="str">
        <f t="shared" si="511"/>
        <v/>
      </c>
      <c r="H1155" s="1" t="str">
        <f t="shared" si="512"/>
        <v/>
      </c>
      <c r="I1155" s="1" t="str">
        <f t="shared" si="513"/>
        <v/>
      </c>
      <c r="J1155" s="1" t="str">
        <f t="shared" si="514"/>
        <v/>
      </c>
      <c r="K1155" s="1" t="str">
        <f t="shared" si="515"/>
        <v/>
      </c>
      <c r="L1155" s="1" t="str">
        <f ca="1">IF(COUNTBLANK($AO1155),IF(COUNTBLANK($D1155),"",OFFSET(ChannelSetup!$E$6,0,$D1155-1)),$AO1155)</f>
        <v/>
      </c>
      <c r="M1155" s="1" t="str">
        <f ca="1">IF(COUNTBLANK($AP1155),IF(COUNTBLANK($D1155),"",OFFSET(ChannelSetup!$E$7,0,$D1155-1)),$AP1155)</f>
        <v/>
      </c>
      <c r="N1155" s="1" t="str">
        <f ca="1">IF(COUNTBLANK($D1155),"",IF(COUNTBLANK($AI1155),OFFSET(ChannelSetup!$E$4,0,$D1155-1),$AI1155))</f>
        <v/>
      </c>
      <c r="O1155" s="1" t="str">
        <f t="shared" si="516"/>
        <v/>
      </c>
      <c r="Q1155" s="32">
        <f t="shared" ref="Q1155:Q1218" si="522">Q1154+IF($D1155=Q$3,IF(COUNTBLANK($E1155),0,$E1155/$AF$2),0)</f>
        <v>6</v>
      </c>
      <c r="R1155" s="32">
        <f t="shared" ref="R1155:R1218" si="523">R1154+IF($D1155=R$3,IF(COUNTBLANK($E1155),0,$E1155/$AF$2),0)</f>
        <v>4</v>
      </c>
      <c r="S1155" s="32">
        <f t="shared" ref="S1155:S1218" si="524">S1154+IF($D1155=S$3,IF(COUNTBLANK($E1155),0,$E1155/$AF$2),0)</f>
        <v>4</v>
      </c>
      <c r="T1155" s="32">
        <f t="shared" ref="T1155:T1218" si="525">T1154+IF($D1155=T$3,IF(COUNTBLANK($E1155),0,$E1155/$AF$2),0)</f>
        <v>2</v>
      </c>
      <c r="U1155" s="32">
        <f t="shared" ref="U1155:U1218" si="526">U1154+IF($D1155=U$3,IF(COUNTBLANK($E1155),0,$E1155/$AF$2),0)</f>
        <v>2</v>
      </c>
      <c r="V1155" s="32">
        <f t="shared" ref="V1155:V1218" si="527">V1154+IF($D1155=V$3,IF(COUNTBLANK($E1155),0,$E1155/$AF$2),0)</f>
        <v>2</v>
      </c>
      <c r="W1155" s="32">
        <f t="shared" ref="W1155:W1218" si="528">W1154+IF($D1155=W$3,IF(COUNTBLANK($E1155),0,$E1155/$AF$2),0)</f>
        <v>2</v>
      </c>
      <c r="X1155" s="32">
        <f t="shared" ref="X1155:X1218" si="529">X1154+IF($D1155=X$3,IF(COUNTBLANK($E1155),0,$E1155/$AF$2),0)</f>
        <v>2</v>
      </c>
      <c r="Y1155" s="32">
        <f t="shared" ref="Y1155:Y1218" si="530">Y1154+IF($D1155=Y$3,IF(COUNTBLANK($E1155),0,$E1155/$AF$2),0)</f>
        <v>2</v>
      </c>
      <c r="Z1155" s="32">
        <f t="shared" ref="Z1155:Z1218" si="531">Z1154+IF($D1155=Z$3,IF(COUNTBLANK($E1155),0,$E1155/$AF$2),0)</f>
        <v>2</v>
      </c>
      <c r="AA1155" s="32">
        <f t="shared" ref="AA1155:AA1218" si="532">AA1154+IF($D1155=AA$3,IF(COUNTBLANK($E1155),0,$E1155/$AF$2),0)</f>
        <v>2</v>
      </c>
      <c r="AB1155" s="32">
        <f t="shared" ref="AB1155:AB1218" si="533">AB1154+IF($D1155=AB$3,IF(COUNTBLANK($E1155),0,$E1155/$AF$2),0)</f>
        <v>2</v>
      </c>
      <c r="AD1155" s="64"/>
      <c r="AE1155" s="51"/>
      <c r="AF1155" s="51"/>
      <c r="AG1155" s="61"/>
      <c r="AH1155" s="62"/>
      <c r="AI1155" s="61"/>
      <c r="AJ1155" s="62"/>
      <c r="AK1155" s="61"/>
      <c r="AL1155" s="62"/>
      <c r="AM1155" s="60"/>
      <c r="AN1155" s="60"/>
      <c r="AO1155" s="60"/>
      <c r="AP1155" s="60"/>
      <c r="AQ1155" s="51"/>
      <c r="AT1155" s="39" t="str">
        <f t="shared" si="490"/>
        <v/>
      </c>
      <c r="AU1155" s="49" t="str">
        <f t="shared" si="491"/>
        <v/>
      </c>
      <c r="AV1155" s="41">
        <f t="shared" ca="1" si="503"/>
        <v>256</v>
      </c>
      <c r="AW1155" s="40">
        <f t="shared" ca="1" si="497"/>
        <v>1</v>
      </c>
      <c r="AX1155" s="41">
        <f t="shared" ca="1" si="492"/>
        <v>0</v>
      </c>
      <c r="AY1155" s="41">
        <f t="shared" ca="1" si="493"/>
        <v>0</v>
      </c>
      <c r="AZ1155" s="42">
        <f t="shared" ca="1" si="494"/>
        <v>1</v>
      </c>
      <c r="BA1155" s="47" t="str">
        <f t="shared" si="495"/>
        <v/>
      </c>
      <c r="BB1155" s="47" t="e">
        <f t="shared" si="496"/>
        <v>#VALUE!</v>
      </c>
      <c r="BC1155" s="47">
        <f t="shared" si="504"/>
        <v>0</v>
      </c>
      <c r="BD1155" s="47">
        <f t="shared" si="505"/>
        <v>0</v>
      </c>
      <c r="BE1155" s="47" t="e">
        <f t="shared" si="506"/>
        <v>#VALUE!</v>
      </c>
      <c r="BF1155" s="47" t="e">
        <f t="shared" si="507"/>
        <v>#VALUE!</v>
      </c>
      <c r="BG1155" s="47" t="e">
        <f t="shared" si="508"/>
        <v>#VALUE!</v>
      </c>
      <c r="BH1155" s="47" t="e">
        <f>MATCH($BA1155,NoteCommaRef!$B$4:$B$10,0)</f>
        <v>#N/A</v>
      </c>
      <c r="BI1155" s="47">
        <f>MATCH($BK1155,NoteCommaRef!$H$4:$H$1000,0)</f>
        <v>11</v>
      </c>
      <c r="BJ1155" s="47">
        <f>MATCH($BL1155,NoteCommaRef!$H$4:$H$1000,0)</f>
        <v>11</v>
      </c>
      <c r="BK1155" s="47">
        <f t="shared" si="498"/>
        <v>1</v>
      </c>
      <c r="BL1155" s="47">
        <f t="shared" si="499"/>
        <v>1</v>
      </c>
      <c r="BM1155" s="48">
        <f ca="1">IF(ISNA($BH1155),1,OFFSET(NoteCommaRef!$E$3,$BH1155,0))</f>
        <v>1</v>
      </c>
      <c r="BN1155" s="48">
        <f t="shared" si="500"/>
        <v>1</v>
      </c>
      <c r="BO1155" s="48">
        <f t="shared" si="501"/>
        <v>1</v>
      </c>
      <c r="BP1155" s="48">
        <f t="shared" si="502"/>
        <v>1</v>
      </c>
      <c r="BQ1155" s="48">
        <f ca="1">IF(ISNA($BI1155),1,OFFSET(NoteCommaRef!$K$3,$BI1155,0))</f>
        <v>1</v>
      </c>
      <c r="BR1155" s="48">
        <f ca="1">IF(ISNA($BJ1155),1,OFFSET(NoteCommaRef!$K$3,$BJ1155,0))</f>
        <v>1</v>
      </c>
    </row>
    <row r="1156" spans="3:70" x14ac:dyDescent="0.2">
      <c r="C1156" s="1" t="str">
        <f t="shared" si="517"/>
        <v/>
      </c>
      <c r="D1156" s="1" t="str">
        <f t="shared" si="518"/>
        <v/>
      </c>
      <c r="E1156" s="1" t="str">
        <f t="shared" si="509"/>
        <v/>
      </c>
      <c r="F1156" s="32" t="str">
        <f t="shared" si="510"/>
        <v/>
      </c>
      <c r="G1156" s="1" t="str">
        <f t="shared" si="511"/>
        <v/>
      </c>
      <c r="H1156" s="1" t="str">
        <f t="shared" si="512"/>
        <v/>
      </c>
      <c r="I1156" s="1" t="str">
        <f t="shared" si="513"/>
        <v/>
      </c>
      <c r="J1156" s="1" t="str">
        <f t="shared" si="514"/>
        <v/>
      </c>
      <c r="K1156" s="1" t="str">
        <f t="shared" si="515"/>
        <v/>
      </c>
      <c r="L1156" s="1" t="str">
        <f ca="1">IF(COUNTBLANK($AO1156),IF(COUNTBLANK($D1156),"",OFFSET(ChannelSetup!$E$6,0,$D1156-1)),$AO1156)</f>
        <v/>
      </c>
      <c r="M1156" s="1" t="str">
        <f ca="1">IF(COUNTBLANK($AP1156),IF(COUNTBLANK($D1156),"",OFFSET(ChannelSetup!$E$7,0,$D1156-1)),$AP1156)</f>
        <v/>
      </c>
      <c r="N1156" s="1" t="str">
        <f ca="1">IF(COUNTBLANK($D1156),"",IF(COUNTBLANK($AI1156),OFFSET(ChannelSetup!$E$4,0,$D1156-1),$AI1156))</f>
        <v/>
      </c>
      <c r="O1156" s="1" t="str">
        <f t="shared" si="516"/>
        <v/>
      </c>
      <c r="Q1156" s="32">
        <f t="shared" si="522"/>
        <v>6</v>
      </c>
      <c r="R1156" s="32">
        <f t="shared" si="523"/>
        <v>4</v>
      </c>
      <c r="S1156" s="32">
        <f t="shared" si="524"/>
        <v>4</v>
      </c>
      <c r="T1156" s="32">
        <f t="shared" si="525"/>
        <v>2</v>
      </c>
      <c r="U1156" s="32">
        <f t="shared" si="526"/>
        <v>2</v>
      </c>
      <c r="V1156" s="32">
        <f t="shared" si="527"/>
        <v>2</v>
      </c>
      <c r="W1156" s="32">
        <f t="shared" si="528"/>
        <v>2</v>
      </c>
      <c r="X1156" s="32">
        <f t="shared" si="529"/>
        <v>2</v>
      </c>
      <c r="Y1156" s="32">
        <f t="shared" si="530"/>
        <v>2</v>
      </c>
      <c r="Z1156" s="32">
        <f t="shared" si="531"/>
        <v>2</v>
      </c>
      <c r="AA1156" s="32">
        <f t="shared" si="532"/>
        <v>2</v>
      </c>
      <c r="AB1156" s="32">
        <f t="shared" si="533"/>
        <v>2</v>
      </c>
      <c r="AD1156" s="64"/>
      <c r="AE1156" s="51"/>
      <c r="AF1156" s="51"/>
      <c r="AG1156" s="61"/>
      <c r="AH1156" s="62"/>
      <c r="AI1156" s="61"/>
      <c r="AJ1156" s="62"/>
      <c r="AK1156" s="61"/>
      <c r="AL1156" s="62"/>
      <c r="AM1156" s="60"/>
      <c r="AN1156" s="60"/>
      <c r="AO1156" s="60"/>
      <c r="AP1156" s="60"/>
      <c r="AQ1156" s="51"/>
      <c r="AT1156" s="39" t="str">
        <f t="shared" si="490"/>
        <v/>
      </c>
      <c r="AU1156" s="49" t="str">
        <f t="shared" si="491"/>
        <v/>
      </c>
      <c r="AV1156" s="41">
        <f t="shared" ca="1" si="503"/>
        <v>256</v>
      </c>
      <c r="AW1156" s="40">
        <f t="shared" ca="1" si="497"/>
        <v>1</v>
      </c>
      <c r="AX1156" s="41">
        <f t="shared" ca="1" si="492"/>
        <v>0</v>
      </c>
      <c r="AY1156" s="41">
        <f t="shared" ca="1" si="493"/>
        <v>0</v>
      </c>
      <c r="AZ1156" s="42">
        <f t="shared" ca="1" si="494"/>
        <v>1</v>
      </c>
      <c r="BA1156" s="47" t="str">
        <f t="shared" si="495"/>
        <v/>
      </c>
      <c r="BB1156" s="47" t="e">
        <f t="shared" si="496"/>
        <v>#VALUE!</v>
      </c>
      <c r="BC1156" s="47">
        <f t="shared" si="504"/>
        <v>0</v>
      </c>
      <c r="BD1156" s="47">
        <f t="shared" si="505"/>
        <v>0</v>
      </c>
      <c r="BE1156" s="47" t="e">
        <f t="shared" si="506"/>
        <v>#VALUE!</v>
      </c>
      <c r="BF1156" s="47" t="e">
        <f t="shared" si="507"/>
        <v>#VALUE!</v>
      </c>
      <c r="BG1156" s="47" t="e">
        <f t="shared" si="508"/>
        <v>#VALUE!</v>
      </c>
      <c r="BH1156" s="47" t="e">
        <f>MATCH($BA1156,NoteCommaRef!$B$4:$B$10,0)</f>
        <v>#N/A</v>
      </c>
      <c r="BI1156" s="47">
        <f>MATCH($BK1156,NoteCommaRef!$H$4:$H$1000,0)</f>
        <v>11</v>
      </c>
      <c r="BJ1156" s="47">
        <f>MATCH($BL1156,NoteCommaRef!$H$4:$H$1000,0)</f>
        <v>11</v>
      </c>
      <c r="BK1156" s="47">
        <f t="shared" si="498"/>
        <v>1</v>
      </c>
      <c r="BL1156" s="47">
        <f t="shared" si="499"/>
        <v>1</v>
      </c>
      <c r="BM1156" s="48">
        <f ca="1">IF(ISNA($BH1156),1,OFFSET(NoteCommaRef!$E$3,$BH1156,0))</f>
        <v>1</v>
      </c>
      <c r="BN1156" s="48">
        <f t="shared" si="500"/>
        <v>1</v>
      </c>
      <c r="BO1156" s="48">
        <f t="shared" si="501"/>
        <v>1</v>
      </c>
      <c r="BP1156" s="48">
        <f t="shared" si="502"/>
        <v>1</v>
      </c>
      <c r="BQ1156" s="48">
        <f ca="1">IF(ISNA($BI1156),1,OFFSET(NoteCommaRef!$K$3,$BI1156,0))</f>
        <v>1</v>
      </c>
      <c r="BR1156" s="48">
        <f ca="1">IF(ISNA($BJ1156),1,OFFSET(NoteCommaRef!$K$3,$BJ1156,0))</f>
        <v>1</v>
      </c>
    </row>
    <row r="1157" spans="3:70" x14ac:dyDescent="0.2">
      <c r="C1157" s="1" t="str">
        <f t="shared" si="517"/>
        <v/>
      </c>
      <c r="D1157" s="1" t="str">
        <f t="shared" si="518"/>
        <v/>
      </c>
      <c r="E1157" s="1" t="str">
        <f t="shared" si="509"/>
        <v/>
      </c>
      <c r="F1157" s="32" t="str">
        <f t="shared" si="510"/>
        <v/>
      </c>
      <c r="G1157" s="1" t="str">
        <f t="shared" si="511"/>
        <v/>
      </c>
      <c r="H1157" s="1" t="str">
        <f t="shared" si="512"/>
        <v/>
      </c>
      <c r="I1157" s="1" t="str">
        <f t="shared" si="513"/>
        <v/>
      </c>
      <c r="J1157" s="1" t="str">
        <f t="shared" si="514"/>
        <v/>
      </c>
      <c r="K1157" s="1" t="str">
        <f t="shared" si="515"/>
        <v/>
      </c>
      <c r="L1157" s="1" t="str">
        <f ca="1">IF(COUNTBLANK($AO1157),IF(COUNTBLANK($D1157),"",OFFSET(ChannelSetup!$E$6,0,$D1157-1)),$AO1157)</f>
        <v/>
      </c>
      <c r="M1157" s="1" t="str">
        <f ca="1">IF(COUNTBLANK($AP1157),IF(COUNTBLANK($D1157),"",OFFSET(ChannelSetup!$E$7,0,$D1157-1)),$AP1157)</f>
        <v/>
      </c>
      <c r="N1157" s="1" t="str">
        <f ca="1">IF(COUNTBLANK($D1157),"",IF(COUNTBLANK($AI1157),OFFSET(ChannelSetup!$E$4,0,$D1157-1),$AI1157))</f>
        <v/>
      </c>
      <c r="O1157" s="1" t="str">
        <f t="shared" si="516"/>
        <v/>
      </c>
      <c r="Q1157" s="32">
        <f t="shared" si="522"/>
        <v>6</v>
      </c>
      <c r="R1157" s="32">
        <f t="shared" si="523"/>
        <v>4</v>
      </c>
      <c r="S1157" s="32">
        <f t="shared" si="524"/>
        <v>4</v>
      </c>
      <c r="T1157" s="32">
        <f t="shared" si="525"/>
        <v>2</v>
      </c>
      <c r="U1157" s="32">
        <f t="shared" si="526"/>
        <v>2</v>
      </c>
      <c r="V1157" s="32">
        <f t="shared" si="527"/>
        <v>2</v>
      </c>
      <c r="W1157" s="32">
        <f t="shared" si="528"/>
        <v>2</v>
      </c>
      <c r="X1157" s="32">
        <f t="shared" si="529"/>
        <v>2</v>
      </c>
      <c r="Y1157" s="32">
        <f t="shared" si="530"/>
        <v>2</v>
      </c>
      <c r="Z1157" s="32">
        <f t="shared" si="531"/>
        <v>2</v>
      </c>
      <c r="AA1157" s="32">
        <f t="shared" si="532"/>
        <v>2</v>
      </c>
      <c r="AB1157" s="32">
        <f t="shared" si="533"/>
        <v>2</v>
      </c>
      <c r="AD1157" s="64"/>
      <c r="AE1157" s="51"/>
      <c r="AF1157" s="51"/>
      <c r="AG1157" s="61"/>
      <c r="AH1157" s="62"/>
      <c r="AI1157" s="61"/>
      <c r="AJ1157" s="62"/>
      <c r="AK1157" s="61"/>
      <c r="AL1157" s="62"/>
      <c r="AM1157" s="60"/>
      <c r="AN1157" s="60"/>
      <c r="AO1157" s="60"/>
      <c r="AP1157" s="60"/>
      <c r="AQ1157" s="51"/>
      <c r="AT1157" s="39" t="str">
        <f t="shared" si="490"/>
        <v/>
      </c>
      <c r="AU1157" s="49" t="str">
        <f t="shared" si="491"/>
        <v/>
      </c>
      <c r="AV1157" s="41">
        <f t="shared" ca="1" si="503"/>
        <v>256</v>
      </c>
      <c r="AW1157" s="40">
        <f t="shared" ca="1" si="497"/>
        <v>1</v>
      </c>
      <c r="AX1157" s="41">
        <f t="shared" ca="1" si="492"/>
        <v>0</v>
      </c>
      <c r="AY1157" s="41">
        <f t="shared" ca="1" si="493"/>
        <v>0</v>
      </c>
      <c r="AZ1157" s="42">
        <f t="shared" ca="1" si="494"/>
        <v>1</v>
      </c>
      <c r="BA1157" s="47" t="str">
        <f t="shared" si="495"/>
        <v/>
      </c>
      <c r="BB1157" s="47" t="e">
        <f t="shared" si="496"/>
        <v>#VALUE!</v>
      </c>
      <c r="BC1157" s="47">
        <f t="shared" si="504"/>
        <v>0</v>
      </c>
      <c r="BD1157" s="47">
        <f t="shared" si="505"/>
        <v>0</v>
      </c>
      <c r="BE1157" s="47" t="e">
        <f t="shared" si="506"/>
        <v>#VALUE!</v>
      </c>
      <c r="BF1157" s="47" t="e">
        <f t="shared" si="507"/>
        <v>#VALUE!</v>
      </c>
      <c r="BG1157" s="47" t="e">
        <f t="shared" si="508"/>
        <v>#VALUE!</v>
      </c>
      <c r="BH1157" s="47" t="e">
        <f>MATCH($BA1157,NoteCommaRef!$B$4:$B$10,0)</f>
        <v>#N/A</v>
      </c>
      <c r="BI1157" s="47">
        <f>MATCH($BK1157,NoteCommaRef!$H$4:$H$1000,0)</f>
        <v>11</v>
      </c>
      <c r="BJ1157" s="47">
        <f>MATCH($BL1157,NoteCommaRef!$H$4:$H$1000,0)</f>
        <v>11</v>
      </c>
      <c r="BK1157" s="47">
        <f t="shared" si="498"/>
        <v>1</v>
      </c>
      <c r="BL1157" s="47">
        <f t="shared" si="499"/>
        <v>1</v>
      </c>
      <c r="BM1157" s="48">
        <f ca="1">IF(ISNA($BH1157),1,OFFSET(NoteCommaRef!$E$3,$BH1157,0))</f>
        <v>1</v>
      </c>
      <c r="BN1157" s="48">
        <f t="shared" si="500"/>
        <v>1</v>
      </c>
      <c r="BO1157" s="48">
        <f t="shared" si="501"/>
        <v>1</v>
      </c>
      <c r="BP1157" s="48">
        <f t="shared" si="502"/>
        <v>1</v>
      </c>
      <c r="BQ1157" s="48">
        <f ca="1">IF(ISNA($BI1157),1,OFFSET(NoteCommaRef!$K$3,$BI1157,0))</f>
        <v>1</v>
      </c>
      <c r="BR1157" s="48">
        <f ca="1">IF(ISNA($BJ1157),1,OFFSET(NoteCommaRef!$K$3,$BJ1157,0))</f>
        <v>1</v>
      </c>
    </row>
    <row r="1158" spans="3:70" x14ac:dyDescent="0.2">
      <c r="C1158" s="1" t="str">
        <f t="shared" si="517"/>
        <v/>
      </c>
      <c r="D1158" s="1" t="str">
        <f t="shared" si="518"/>
        <v/>
      </c>
      <c r="E1158" s="1" t="str">
        <f t="shared" si="509"/>
        <v/>
      </c>
      <c r="F1158" s="32" t="str">
        <f t="shared" si="510"/>
        <v/>
      </c>
      <c r="G1158" s="1" t="str">
        <f t="shared" si="511"/>
        <v/>
      </c>
      <c r="H1158" s="1" t="str">
        <f t="shared" si="512"/>
        <v/>
      </c>
      <c r="I1158" s="1" t="str">
        <f t="shared" si="513"/>
        <v/>
      </c>
      <c r="J1158" s="1" t="str">
        <f t="shared" si="514"/>
        <v/>
      </c>
      <c r="K1158" s="1" t="str">
        <f t="shared" si="515"/>
        <v/>
      </c>
      <c r="L1158" s="1" t="str">
        <f ca="1">IF(COUNTBLANK($AO1158),IF(COUNTBLANK($D1158),"",OFFSET(ChannelSetup!$E$6,0,$D1158-1)),$AO1158)</f>
        <v/>
      </c>
      <c r="M1158" s="1" t="str">
        <f ca="1">IF(COUNTBLANK($AP1158),IF(COUNTBLANK($D1158),"",OFFSET(ChannelSetup!$E$7,0,$D1158-1)),$AP1158)</f>
        <v/>
      </c>
      <c r="N1158" s="1" t="str">
        <f ca="1">IF(COUNTBLANK($D1158),"",IF(COUNTBLANK($AI1158),OFFSET(ChannelSetup!$E$4,0,$D1158-1),$AI1158))</f>
        <v/>
      </c>
      <c r="O1158" s="1" t="str">
        <f t="shared" si="516"/>
        <v/>
      </c>
      <c r="Q1158" s="32">
        <f t="shared" si="522"/>
        <v>6</v>
      </c>
      <c r="R1158" s="32">
        <f t="shared" si="523"/>
        <v>4</v>
      </c>
      <c r="S1158" s="32">
        <f t="shared" si="524"/>
        <v>4</v>
      </c>
      <c r="T1158" s="32">
        <f t="shared" si="525"/>
        <v>2</v>
      </c>
      <c r="U1158" s="32">
        <f t="shared" si="526"/>
        <v>2</v>
      </c>
      <c r="V1158" s="32">
        <f t="shared" si="527"/>
        <v>2</v>
      </c>
      <c r="W1158" s="32">
        <f t="shared" si="528"/>
        <v>2</v>
      </c>
      <c r="X1158" s="32">
        <f t="shared" si="529"/>
        <v>2</v>
      </c>
      <c r="Y1158" s="32">
        <f t="shared" si="530"/>
        <v>2</v>
      </c>
      <c r="Z1158" s="32">
        <f t="shared" si="531"/>
        <v>2</v>
      </c>
      <c r="AA1158" s="32">
        <f t="shared" si="532"/>
        <v>2</v>
      </c>
      <c r="AB1158" s="32">
        <f t="shared" si="533"/>
        <v>2</v>
      </c>
      <c r="AD1158" s="64"/>
      <c r="AE1158" s="51"/>
      <c r="AF1158" s="51"/>
      <c r="AG1158" s="61"/>
      <c r="AH1158" s="62"/>
      <c r="AI1158" s="61"/>
      <c r="AJ1158" s="62"/>
      <c r="AK1158" s="61"/>
      <c r="AL1158" s="62"/>
      <c r="AM1158" s="60"/>
      <c r="AN1158" s="60"/>
      <c r="AO1158" s="60"/>
      <c r="AP1158" s="60"/>
      <c r="AQ1158" s="51"/>
      <c r="AT1158" s="39" t="str">
        <f t="shared" si="490"/>
        <v/>
      </c>
      <c r="AU1158" s="49" t="str">
        <f t="shared" si="491"/>
        <v/>
      </c>
      <c r="AV1158" s="41">
        <f t="shared" ca="1" si="503"/>
        <v>256</v>
      </c>
      <c r="AW1158" s="40">
        <f t="shared" ca="1" si="497"/>
        <v>1</v>
      </c>
      <c r="AX1158" s="41">
        <f t="shared" ca="1" si="492"/>
        <v>0</v>
      </c>
      <c r="AY1158" s="41">
        <f t="shared" ca="1" si="493"/>
        <v>0</v>
      </c>
      <c r="AZ1158" s="42">
        <f t="shared" ca="1" si="494"/>
        <v>1</v>
      </c>
      <c r="BA1158" s="47" t="str">
        <f t="shared" si="495"/>
        <v/>
      </c>
      <c r="BB1158" s="47" t="e">
        <f t="shared" si="496"/>
        <v>#VALUE!</v>
      </c>
      <c r="BC1158" s="47">
        <f t="shared" si="504"/>
        <v>0</v>
      </c>
      <c r="BD1158" s="47">
        <f t="shared" si="505"/>
        <v>0</v>
      </c>
      <c r="BE1158" s="47" t="e">
        <f t="shared" si="506"/>
        <v>#VALUE!</v>
      </c>
      <c r="BF1158" s="47" t="e">
        <f t="shared" si="507"/>
        <v>#VALUE!</v>
      </c>
      <c r="BG1158" s="47" t="e">
        <f t="shared" si="508"/>
        <v>#VALUE!</v>
      </c>
      <c r="BH1158" s="47" t="e">
        <f>MATCH($BA1158,NoteCommaRef!$B$4:$B$10,0)</f>
        <v>#N/A</v>
      </c>
      <c r="BI1158" s="47">
        <f>MATCH($BK1158,NoteCommaRef!$H$4:$H$1000,0)</f>
        <v>11</v>
      </c>
      <c r="BJ1158" s="47">
        <f>MATCH($BL1158,NoteCommaRef!$H$4:$H$1000,0)</f>
        <v>11</v>
      </c>
      <c r="BK1158" s="47">
        <f t="shared" si="498"/>
        <v>1</v>
      </c>
      <c r="BL1158" s="47">
        <f t="shared" si="499"/>
        <v>1</v>
      </c>
      <c r="BM1158" s="48">
        <f ca="1">IF(ISNA($BH1158),1,OFFSET(NoteCommaRef!$E$3,$BH1158,0))</f>
        <v>1</v>
      </c>
      <c r="BN1158" s="48">
        <f t="shared" si="500"/>
        <v>1</v>
      </c>
      <c r="BO1158" s="48">
        <f t="shared" si="501"/>
        <v>1</v>
      </c>
      <c r="BP1158" s="48">
        <f t="shared" si="502"/>
        <v>1</v>
      </c>
      <c r="BQ1158" s="48">
        <f ca="1">IF(ISNA($BI1158),1,OFFSET(NoteCommaRef!$K$3,$BI1158,0))</f>
        <v>1</v>
      </c>
      <c r="BR1158" s="48">
        <f ca="1">IF(ISNA($BJ1158),1,OFFSET(NoteCommaRef!$K$3,$BJ1158,0))</f>
        <v>1</v>
      </c>
    </row>
    <row r="1159" spans="3:70" x14ac:dyDescent="0.2">
      <c r="C1159" s="1" t="str">
        <f t="shared" si="517"/>
        <v/>
      </c>
      <c r="D1159" s="1" t="str">
        <f t="shared" si="518"/>
        <v/>
      </c>
      <c r="E1159" s="1" t="str">
        <f t="shared" si="509"/>
        <v/>
      </c>
      <c r="F1159" s="32" t="str">
        <f t="shared" si="510"/>
        <v/>
      </c>
      <c r="G1159" s="1" t="str">
        <f t="shared" si="511"/>
        <v/>
      </c>
      <c r="H1159" s="1" t="str">
        <f t="shared" si="512"/>
        <v/>
      </c>
      <c r="I1159" s="1" t="str">
        <f t="shared" si="513"/>
        <v/>
      </c>
      <c r="J1159" s="1" t="str">
        <f t="shared" si="514"/>
        <v/>
      </c>
      <c r="K1159" s="1" t="str">
        <f t="shared" si="515"/>
        <v/>
      </c>
      <c r="L1159" s="1" t="str">
        <f ca="1">IF(COUNTBLANK($AO1159),IF(COUNTBLANK($D1159),"",OFFSET(ChannelSetup!$E$6,0,$D1159-1)),$AO1159)</f>
        <v/>
      </c>
      <c r="M1159" s="1" t="str">
        <f ca="1">IF(COUNTBLANK($AP1159),IF(COUNTBLANK($D1159),"",OFFSET(ChannelSetup!$E$7,0,$D1159-1)),$AP1159)</f>
        <v/>
      </c>
      <c r="N1159" s="1" t="str">
        <f ca="1">IF(COUNTBLANK($D1159),"",IF(COUNTBLANK($AI1159),OFFSET(ChannelSetup!$E$4,0,$D1159-1),$AI1159))</f>
        <v/>
      </c>
      <c r="O1159" s="1" t="str">
        <f t="shared" si="516"/>
        <v/>
      </c>
      <c r="Q1159" s="32">
        <f t="shared" si="522"/>
        <v>6</v>
      </c>
      <c r="R1159" s="32">
        <f t="shared" si="523"/>
        <v>4</v>
      </c>
      <c r="S1159" s="32">
        <f t="shared" si="524"/>
        <v>4</v>
      </c>
      <c r="T1159" s="32">
        <f t="shared" si="525"/>
        <v>2</v>
      </c>
      <c r="U1159" s="32">
        <f t="shared" si="526"/>
        <v>2</v>
      </c>
      <c r="V1159" s="32">
        <f t="shared" si="527"/>
        <v>2</v>
      </c>
      <c r="W1159" s="32">
        <f t="shared" si="528"/>
        <v>2</v>
      </c>
      <c r="X1159" s="32">
        <f t="shared" si="529"/>
        <v>2</v>
      </c>
      <c r="Y1159" s="32">
        <f t="shared" si="530"/>
        <v>2</v>
      </c>
      <c r="Z1159" s="32">
        <f t="shared" si="531"/>
        <v>2</v>
      </c>
      <c r="AA1159" s="32">
        <f t="shared" si="532"/>
        <v>2</v>
      </c>
      <c r="AB1159" s="32">
        <f t="shared" si="533"/>
        <v>2</v>
      </c>
      <c r="AD1159" s="64"/>
      <c r="AE1159" s="51"/>
      <c r="AF1159" s="51"/>
      <c r="AG1159" s="61"/>
      <c r="AH1159" s="62"/>
      <c r="AI1159" s="61"/>
      <c r="AJ1159" s="62"/>
      <c r="AK1159" s="61"/>
      <c r="AL1159" s="62"/>
      <c r="AM1159" s="60"/>
      <c r="AN1159" s="60"/>
      <c r="AO1159" s="60"/>
      <c r="AP1159" s="60"/>
      <c r="AQ1159" s="51"/>
      <c r="AT1159" s="39" t="str">
        <f t="shared" si="490"/>
        <v/>
      </c>
      <c r="AU1159" s="49" t="str">
        <f t="shared" si="491"/>
        <v/>
      </c>
      <c r="AV1159" s="41">
        <f t="shared" ca="1" si="503"/>
        <v>256</v>
      </c>
      <c r="AW1159" s="40">
        <f t="shared" ca="1" si="497"/>
        <v>1</v>
      </c>
      <c r="AX1159" s="41">
        <f t="shared" ca="1" si="492"/>
        <v>0</v>
      </c>
      <c r="AY1159" s="41">
        <f t="shared" ca="1" si="493"/>
        <v>0</v>
      </c>
      <c r="AZ1159" s="42">
        <f t="shared" ca="1" si="494"/>
        <v>1</v>
      </c>
      <c r="BA1159" s="47" t="str">
        <f t="shared" si="495"/>
        <v/>
      </c>
      <c r="BB1159" s="47" t="e">
        <f t="shared" si="496"/>
        <v>#VALUE!</v>
      </c>
      <c r="BC1159" s="47">
        <f t="shared" si="504"/>
        <v>0</v>
      </c>
      <c r="BD1159" s="47">
        <f t="shared" si="505"/>
        <v>0</v>
      </c>
      <c r="BE1159" s="47" t="e">
        <f t="shared" si="506"/>
        <v>#VALUE!</v>
      </c>
      <c r="BF1159" s="47" t="e">
        <f t="shared" si="507"/>
        <v>#VALUE!</v>
      </c>
      <c r="BG1159" s="47" t="e">
        <f t="shared" si="508"/>
        <v>#VALUE!</v>
      </c>
      <c r="BH1159" s="47" t="e">
        <f>MATCH($BA1159,NoteCommaRef!$B$4:$B$10,0)</f>
        <v>#N/A</v>
      </c>
      <c r="BI1159" s="47">
        <f>MATCH($BK1159,NoteCommaRef!$H$4:$H$1000,0)</f>
        <v>11</v>
      </c>
      <c r="BJ1159" s="47">
        <f>MATCH($BL1159,NoteCommaRef!$H$4:$H$1000,0)</f>
        <v>11</v>
      </c>
      <c r="BK1159" s="47">
        <f t="shared" si="498"/>
        <v>1</v>
      </c>
      <c r="BL1159" s="47">
        <f t="shared" si="499"/>
        <v>1</v>
      </c>
      <c r="BM1159" s="48">
        <f ca="1">IF(ISNA($BH1159),1,OFFSET(NoteCommaRef!$E$3,$BH1159,0))</f>
        <v>1</v>
      </c>
      <c r="BN1159" s="48">
        <f t="shared" si="500"/>
        <v>1</v>
      </c>
      <c r="BO1159" s="48">
        <f t="shared" si="501"/>
        <v>1</v>
      </c>
      <c r="BP1159" s="48">
        <f t="shared" si="502"/>
        <v>1</v>
      </c>
      <c r="BQ1159" s="48">
        <f ca="1">IF(ISNA($BI1159),1,OFFSET(NoteCommaRef!$K$3,$BI1159,0))</f>
        <v>1</v>
      </c>
      <c r="BR1159" s="48">
        <f ca="1">IF(ISNA($BJ1159),1,OFFSET(NoteCommaRef!$K$3,$BJ1159,0))</f>
        <v>1</v>
      </c>
    </row>
    <row r="1160" spans="3:70" x14ac:dyDescent="0.2">
      <c r="C1160" s="1" t="str">
        <f t="shared" si="517"/>
        <v/>
      </c>
      <c r="D1160" s="1" t="str">
        <f t="shared" si="518"/>
        <v/>
      </c>
      <c r="E1160" s="1" t="str">
        <f t="shared" si="509"/>
        <v/>
      </c>
      <c r="F1160" s="32" t="str">
        <f t="shared" si="510"/>
        <v/>
      </c>
      <c r="G1160" s="1" t="str">
        <f t="shared" si="511"/>
        <v/>
      </c>
      <c r="H1160" s="1" t="str">
        <f t="shared" si="512"/>
        <v/>
      </c>
      <c r="I1160" s="1" t="str">
        <f t="shared" si="513"/>
        <v/>
      </c>
      <c r="J1160" s="1" t="str">
        <f t="shared" si="514"/>
        <v/>
      </c>
      <c r="K1160" s="1" t="str">
        <f t="shared" si="515"/>
        <v/>
      </c>
      <c r="L1160" s="1" t="str">
        <f ca="1">IF(COUNTBLANK($AO1160),IF(COUNTBLANK($D1160),"",OFFSET(ChannelSetup!$E$6,0,$D1160-1)),$AO1160)</f>
        <v/>
      </c>
      <c r="M1160" s="1" t="str">
        <f ca="1">IF(COUNTBLANK($AP1160),IF(COUNTBLANK($D1160),"",OFFSET(ChannelSetup!$E$7,0,$D1160-1)),$AP1160)</f>
        <v/>
      </c>
      <c r="N1160" s="1" t="str">
        <f ca="1">IF(COUNTBLANK($D1160),"",IF(COUNTBLANK($AI1160),OFFSET(ChannelSetup!$E$4,0,$D1160-1),$AI1160))</f>
        <v/>
      </c>
      <c r="O1160" s="1" t="str">
        <f t="shared" si="516"/>
        <v/>
      </c>
      <c r="Q1160" s="32">
        <f t="shared" si="522"/>
        <v>6</v>
      </c>
      <c r="R1160" s="32">
        <f t="shared" si="523"/>
        <v>4</v>
      </c>
      <c r="S1160" s="32">
        <f t="shared" si="524"/>
        <v>4</v>
      </c>
      <c r="T1160" s="32">
        <f t="shared" si="525"/>
        <v>2</v>
      </c>
      <c r="U1160" s="32">
        <f t="shared" si="526"/>
        <v>2</v>
      </c>
      <c r="V1160" s="32">
        <f t="shared" si="527"/>
        <v>2</v>
      </c>
      <c r="W1160" s="32">
        <f t="shared" si="528"/>
        <v>2</v>
      </c>
      <c r="X1160" s="32">
        <f t="shared" si="529"/>
        <v>2</v>
      </c>
      <c r="Y1160" s="32">
        <f t="shared" si="530"/>
        <v>2</v>
      </c>
      <c r="Z1160" s="32">
        <f t="shared" si="531"/>
        <v>2</v>
      </c>
      <c r="AA1160" s="32">
        <f t="shared" si="532"/>
        <v>2</v>
      </c>
      <c r="AB1160" s="32">
        <f t="shared" si="533"/>
        <v>2</v>
      </c>
      <c r="AD1160" s="64"/>
      <c r="AE1160" s="51"/>
      <c r="AF1160" s="51"/>
      <c r="AG1160" s="61"/>
      <c r="AH1160" s="62"/>
      <c r="AI1160" s="61"/>
      <c r="AJ1160" s="62"/>
      <c r="AK1160" s="61"/>
      <c r="AL1160" s="62"/>
      <c r="AM1160" s="60"/>
      <c r="AN1160" s="60"/>
      <c r="AO1160" s="60"/>
      <c r="AP1160" s="60"/>
      <c r="AQ1160" s="51"/>
      <c r="AT1160" s="39" t="str">
        <f t="shared" si="490"/>
        <v/>
      </c>
      <c r="AU1160" s="49" t="str">
        <f t="shared" si="491"/>
        <v/>
      </c>
      <c r="AV1160" s="41">
        <f t="shared" ca="1" si="503"/>
        <v>256</v>
      </c>
      <c r="AW1160" s="40">
        <f t="shared" ca="1" si="497"/>
        <v>1</v>
      </c>
      <c r="AX1160" s="41">
        <f t="shared" ca="1" si="492"/>
        <v>0</v>
      </c>
      <c r="AY1160" s="41">
        <f t="shared" ca="1" si="493"/>
        <v>0</v>
      </c>
      <c r="AZ1160" s="42">
        <f t="shared" ca="1" si="494"/>
        <v>1</v>
      </c>
      <c r="BA1160" s="47" t="str">
        <f t="shared" si="495"/>
        <v/>
      </c>
      <c r="BB1160" s="47" t="e">
        <f t="shared" si="496"/>
        <v>#VALUE!</v>
      </c>
      <c r="BC1160" s="47">
        <f t="shared" si="504"/>
        <v>0</v>
      </c>
      <c r="BD1160" s="47">
        <f t="shared" si="505"/>
        <v>0</v>
      </c>
      <c r="BE1160" s="47" t="e">
        <f t="shared" si="506"/>
        <v>#VALUE!</v>
      </c>
      <c r="BF1160" s="47" t="e">
        <f t="shared" si="507"/>
        <v>#VALUE!</v>
      </c>
      <c r="BG1160" s="47" t="e">
        <f t="shared" si="508"/>
        <v>#VALUE!</v>
      </c>
      <c r="BH1160" s="47" t="e">
        <f>MATCH($BA1160,NoteCommaRef!$B$4:$B$10,0)</f>
        <v>#N/A</v>
      </c>
      <c r="BI1160" s="47">
        <f>MATCH($BK1160,NoteCommaRef!$H$4:$H$1000,0)</f>
        <v>11</v>
      </c>
      <c r="BJ1160" s="47">
        <f>MATCH($BL1160,NoteCommaRef!$H$4:$H$1000,0)</f>
        <v>11</v>
      </c>
      <c r="BK1160" s="47">
        <f t="shared" si="498"/>
        <v>1</v>
      </c>
      <c r="BL1160" s="47">
        <f t="shared" si="499"/>
        <v>1</v>
      </c>
      <c r="BM1160" s="48">
        <f ca="1">IF(ISNA($BH1160),1,OFFSET(NoteCommaRef!$E$3,$BH1160,0))</f>
        <v>1</v>
      </c>
      <c r="BN1160" s="48">
        <f t="shared" si="500"/>
        <v>1</v>
      </c>
      <c r="BO1160" s="48">
        <f t="shared" si="501"/>
        <v>1</v>
      </c>
      <c r="BP1160" s="48">
        <f t="shared" si="502"/>
        <v>1</v>
      </c>
      <c r="BQ1160" s="48">
        <f ca="1">IF(ISNA($BI1160),1,OFFSET(NoteCommaRef!$K$3,$BI1160,0))</f>
        <v>1</v>
      </c>
      <c r="BR1160" s="48">
        <f ca="1">IF(ISNA($BJ1160),1,OFFSET(NoteCommaRef!$K$3,$BJ1160,0))</f>
        <v>1</v>
      </c>
    </row>
    <row r="1161" spans="3:70" x14ac:dyDescent="0.2">
      <c r="C1161" s="1" t="str">
        <f t="shared" si="517"/>
        <v/>
      </c>
      <c r="D1161" s="1" t="str">
        <f t="shared" si="518"/>
        <v/>
      </c>
      <c r="E1161" s="1" t="str">
        <f t="shared" si="509"/>
        <v/>
      </c>
      <c r="F1161" s="32" t="str">
        <f t="shared" si="510"/>
        <v/>
      </c>
      <c r="G1161" s="1" t="str">
        <f t="shared" si="511"/>
        <v/>
      </c>
      <c r="H1161" s="1" t="str">
        <f t="shared" si="512"/>
        <v/>
      </c>
      <c r="I1161" s="1" t="str">
        <f t="shared" si="513"/>
        <v/>
      </c>
      <c r="J1161" s="1" t="str">
        <f t="shared" si="514"/>
        <v/>
      </c>
      <c r="K1161" s="1" t="str">
        <f t="shared" si="515"/>
        <v/>
      </c>
      <c r="L1161" s="1" t="str">
        <f ca="1">IF(COUNTBLANK($AO1161),IF(COUNTBLANK($D1161),"",OFFSET(ChannelSetup!$E$6,0,$D1161-1)),$AO1161)</f>
        <v/>
      </c>
      <c r="M1161" s="1" t="str">
        <f ca="1">IF(COUNTBLANK($AP1161),IF(COUNTBLANK($D1161),"",OFFSET(ChannelSetup!$E$7,0,$D1161-1)),$AP1161)</f>
        <v/>
      </c>
      <c r="N1161" s="1" t="str">
        <f ca="1">IF(COUNTBLANK($D1161),"",IF(COUNTBLANK($AI1161),OFFSET(ChannelSetup!$E$4,0,$D1161-1),$AI1161))</f>
        <v/>
      </c>
      <c r="O1161" s="1" t="str">
        <f t="shared" si="516"/>
        <v/>
      </c>
      <c r="Q1161" s="32">
        <f t="shared" si="522"/>
        <v>6</v>
      </c>
      <c r="R1161" s="32">
        <f t="shared" si="523"/>
        <v>4</v>
      </c>
      <c r="S1161" s="32">
        <f t="shared" si="524"/>
        <v>4</v>
      </c>
      <c r="T1161" s="32">
        <f t="shared" si="525"/>
        <v>2</v>
      </c>
      <c r="U1161" s="32">
        <f t="shared" si="526"/>
        <v>2</v>
      </c>
      <c r="V1161" s="32">
        <f t="shared" si="527"/>
        <v>2</v>
      </c>
      <c r="W1161" s="32">
        <f t="shared" si="528"/>
        <v>2</v>
      </c>
      <c r="X1161" s="32">
        <f t="shared" si="529"/>
        <v>2</v>
      </c>
      <c r="Y1161" s="32">
        <f t="shared" si="530"/>
        <v>2</v>
      </c>
      <c r="Z1161" s="32">
        <f t="shared" si="531"/>
        <v>2</v>
      </c>
      <c r="AA1161" s="32">
        <f t="shared" si="532"/>
        <v>2</v>
      </c>
      <c r="AB1161" s="32">
        <f t="shared" si="533"/>
        <v>2</v>
      </c>
      <c r="AD1161" s="64"/>
      <c r="AE1161" s="51"/>
      <c r="AF1161" s="51"/>
      <c r="AG1161" s="61"/>
      <c r="AH1161" s="62"/>
      <c r="AI1161" s="61"/>
      <c r="AJ1161" s="62"/>
      <c r="AK1161" s="61"/>
      <c r="AL1161" s="62"/>
      <c r="AM1161" s="60"/>
      <c r="AN1161" s="60"/>
      <c r="AO1161" s="60"/>
      <c r="AP1161" s="60"/>
      <c r="AQ1161" s="51"/>
      <c r="AT1161" s="39" t="str">
        <f t="shared" si="490"/>
        <v/>
      </c>
      <c r="AU1161" s="49" t="str">
        <f t="shared" si="491"/>
        <v/>
      </c>
      <c r="AV1161" s="41">
        <f t="shared" ca="1" si="503"/>
        <v>256</v>
      </c>
      <c r="AW1161" s="40">
        <f t="shared" ca="1" si="497"/>
        <v>1</v>
      </c>
      <c r="AX1161" s="41">
        <f t="shared" ca="1" si="492"/>
        <v>0</v>
      </c>
      <c r="AY1161" s="41">
        <f t="shared" ca="1" si="493"/>
        <v>0</v>
      </c>
      <c r="AZ1161" s="42">
        <f t="shared" ca="1" si="494"/>
        <v>1</v>
      </c>
      <c r="BA1161" s="47" t="str">
        <f t="shared" si="495"/>
        <v/>
      </c>
      <c r="BB1161" s="47" t="e">
        <f t="shared" si="496"/>
        <v>#VALUE!</v>
      </c>
      <c r="BC1161" s="47">
        <f t="shared" si="504"/>
        <v>0</v>
      </c>
      <c r="BD1161" s="47">
        <f t="shared" si="505"/>
        <v>0</v>
      </c>
      <c r="BE1161" s="47" t="e">
        <f t="shared" si="506"/>
        <v>#VALUE!</v>
      </c>
      <c r="BF1161" s="47" t="e">
        <f t="shared" si="507"/>
        <v>#VALUE!</v>
      </c>
      <c r="BG1161" s="47" t="e">
        <f t="shared" si="508"/>
        <v>#VALUE!</v>
      </c>
      <c r="BH1161" s="47" t="e">
        <f>MATCH($BA1161,NoteCommaRef!$B$4:$B$10,0)</f>
        <v>#N/A</v>
      </c>
      <c r="BI1161" s="47">
        <f>MATCH($BK1161,NoteCommaRef!$H$4:$H$1000,0)</f>
        <v>11</v>
      </c>
      <c r="BJ1161" s="47">
        <f>MATCH($BL1161,NoteCommaRef!$H$4:$H$1000,0)</f>
        <v>11</v>
      </c>
      <c r="BK1161" s="47">
        <f t="shared" si="498"/>
        <v>1</v>
      </c>
      <c r="BL1161" s="47">
        <f t="shared" si="499"/>
        <v>1</v>
      </c>
      <c r="BM1161" s="48">
        <f ca="1">IF(ISNA($BH1161),1,OFFSET(NoteCommaRef!$E$3,$BH1161,0))</f>
        <v>1</v>
      </c>
      <c r="BN1161" s="48">
        <f t="shared" si="500"/>
        <v>1</v>
      </c>
      <c r="BO1161" s="48">
        <f t="shared" si="501"/>
        <v>1</v>
      </c>
      <c r="BP1161" s="48">
        <f t="shared" si="502"/>
        <v>1</v>
      </c>
      <c r="BQ1161" s="48">
        <f ca="1">IF(ISNA($BI1161),1,OFFSET(NoteCommaRef!$K$3,$BI1161,0))</f>
        <v>1</v>
      </c>
      <c r="BR1161" s="48">
        <f ca="1">IF(ISNA($BJ1161),1,OFFSET(NoteCommaRef!$K$3,$BJ1161,0))</f>
        <v>1</v>
      </c>
    </row>
    <row r="1162" spans="3:70" x14ac:dyDescent="0.2">
      <c r="C1162" s="1" t="str">
        <f t="shared" si="517"/>
        <v/>
      </c>
      <c r="D1162" s="1" t="str">
        <f t="shared" si="518"/>
        <v/>
      </c>
      <c r="E1162" s="1" t="str">
        <f t="shared" si="509"/>
        <v/>
      </c>
      <c r="F1162" s="32" t="str">
        <f t="shared" si="510"/>
        <v/>
      </c>
      <c r="G1162" s="1" t="str">
        <f t="shared" si="511"/>
        <v/>
      </c>
      <c r="H1162" s="1" t="str">
        <f t="shared" si="512"/>
        <v/>
      </c>
      <c r="I1162" s="1" t="str">
        <f t="shared" si="513"/>
        <v/>
      </c>
      <c r="J1162" s="1" t="str">
        <f t="shared" si="514"/>
        <v/>
      </c>
      <c r="K1162" s="1" t="str">
        <f t="shared" si="515"/>
        <v/>
      </c>
      <c r="L1162" s="1" t="str">
        <f ca="1">IF(COUNTBLANK($AO1162),IF(COUNTBLANK($D1162),"",OFFSET(ChannelSetup!$E$6,0,$D1162-1)),$AO1162)</f>
        <v/>
      </c>
      <c r="M1162" s="1" t="str">
        <f ca="1">IF(COUNTBLANK($AP1162),IF(COUNTBLANK($D1162),"",OFFSET(ChannelSetup!$E$7,0,$D1162-1)),$AP1162)</f>
        <v/>
      </c>
      <c r="N1162" s="1" t="str">
        <f ca="1">IF(COUNTBLANK($D1162),"",IF(COUNTBLANK($AI1162),OFFSET(ChannelSetup!$E$4,0,$D1162-1),$AI1162))</f>
        <v/>
      </c>
      <c r="O1162" s="1" t="str">
        <f t="shared" si="516"/>
        <v/>
      </c>
      <c r="Q1162" s="32">
        <f t="shared" si="522"/>
        <v>6</v>
      </c>
      <c r="R1162" s="32">
        <f t="shared" si="523"/>
        <v>4</v>
      </c>
      <c r="S1162" s="32">
        <f t="shared" si="524"/>
        <v>4</v>
      </c>
      <c r="T1162" s="32">
        <f t="shared" si="525"/>
        <v>2</v>
      </c>
      <c r="U1162" s="32">
        <f t="shared" si="526"/>
        <v>2</v>
      </c>
      <c r="V1162" s="32">
        <f t="shared" si="527"/>
        <v>2</v>
      </c>
      <c r="W1162" s="32">
        <f t="shared" si="528"/>
        <v>2</v>
      </c>
      <c r="X1162" s="32">
        <f t="shared" si="529"/>
        <v>2</v>
      </c>
      <c r="Y1162" s="32">
        <f t="shared" si="530"/>
        <v>2</v>
      </c>
      <c r="Z1162" s="32">
        <f t="shared" si="531"/>
        <v>2</v>
      </c>
      <c r="AA1162" s="32">
        <f t="shared" si="532"/>
        <v>2</v>
      </c>
      <c r="AB1162" s="32">
        <f t="shared" si="533"/>
        <v>2</v>
      </c>
      <c r="AD1162" s="64"/>
      <c r="AE1162" s="51"/>
      <c r="AF1162" s="51"/>
      <c r="AG1162" s="61"/>
      <c r="AH1162" s="62"/>
      <c r="AI1162" s="61"/>
      <c r="AJ1162" s="62"/>
      <c r="AK1162" s="61"/>
      <c r="AL1162" s="62"/>
      <c r="AM1162" s="60"/>
      <c r="AN1162" s="60"/>
      <c r="AO1162" s="60"/>
      <c r="AP1162" s="60"/>
      <c r="AQ1162" s="51"/>
      <c r="AT1162" s="39" t="str">
        <f t="shared" si="490"/>
        <v/>
      </c>
      <c r="AU1162" s="49" t="str">
        <f t="shared" si="491"/>
        <v/>
      </c>
      <c r="AV1162" s="41">
        <f t="shared" ca="1" si="503"/>
        <v>256</v>
      </c>
      <c r="AW1162" s="40">
        <f t="shared" ca="1" si="497"/>
        <v>1</v>
      </c>
      <c r="AX1162" s="41">
        <f t="shared" ca="1" si="492"/>
        <v>0</v>
      </c>
      <c r="AY1162" s="41">
        <f t="shared" ca="1" si="493"/>
        <v>0</v>
      </c>
      <c r="AZ1162" s="42">
        <f t="shared" ca="1" si="494"/>
        <v>1</v>
      </c>
      <c r="BA1162" s="47" t="str">
        <f t="shared" si="495"/>
        <v/>
      </c>
      <c r="BB1162" s="47" t="e">
        <f t="shared" si="496"/>
        <v>#VALUE!</v>
      </c>
      <c r="BC1162" s="47">
        <f t="shared" si="504"/>
        <v>0</v>
      </c>
      <c r="BD1162" s="47">
        <f t="shared" si="505"/>
        <v>0</v>
      </c>
      <c r="BE1162" s="47" t="e">
        <f t="shared" si="506"/>
        <v>#VALUE!</v>
      </c>
      <c r="BF1162" s="47" t="e">
        <f t="shared" si="507"/>
        <v>#VALUE!</v>
      </c>
      <c r="BG1162" s="47" t="e">
        <f t="shared" si="508"/>
        <v>#VALUE!</v>
      </c>
      <c r="BH1162" s="47" t="e">
        <f>MATCH($BA1162,NoteCommaRef!$B$4:$B$10,0)</f>
        <v>#N/A</v>
      </c>
      <c r="BI1162" s="47">
        <f>MATCH($BK1162,NoteCommaRef!$H$4:$H$1000,0)</f>
        <v>11</v>
      </c>
      <c r="BJ1162" s="47">
        <f>MATCH($BL1162,NoteCommaRef!$H$4:$H$1000,0)</f>
        <v>11</v>
      </c>
      <c r="BK1162" s="47">
        <f t="shared" si="498"/>
        <v>1</v>
      </c>
      <c r="BL1162" s="47">
        <f t="shared" si="499"/>
        <v>1</v>
      </c>
      <c r="BM1162" s="48">
        <f ca="1">IF(ISNA($BH1162),1,OFFSET(NoteCommaRef!$E$3,$BH1162,0))</f>
        <v>1</v>
      </c>
      <c r="BN1162" s="48">
        <f t="shared" si="500"/>
        <v>1</v>
      </c>
      <c r="BO1162" s="48">
        <f t="shared" si="501"/>
        <v>1</v>
      </c>
      <c r="BP1162" s="48">
        <f t="shared" si="502"/>
        <v>1</v>
      </c>
      <c r="BQ1162" s="48">
        <f ca="1">IF(ISNA($BI1162),1,OFFSET(NoteCommaRef!$K$3,$BI1162,0))</f>
        <v>1</v>
      </c>
      <c r="BR1162" s="48">
        <f ca="1">IF(ISNA($BJ1162),1,OFFSET(NoteCommaRef!$K$3,$BJ1162,0))</f>
        <v>1</v>
      </c>
    </row>
    <row r="1163" spans="3:70" x14ac:dyDescent="0.2">
      <c r="C1163" s="1" t="str">
        <f t="shared" si="517"/>
        <v/>
      </c>
      <c r="D1163" s="1" t="str">
        <f t="shared" si="518"/>
        <v/>
      </c>
      <c r="E1163" s="1" t="str">
        <f t="shared" si="509"/>
        <v/>
      </c>
      <c r="F1163" s="32" t="str">
        <f t="shared" si="510"/>
        <v/>
      </c>
      <c r="G1163" s="1" t="str">
        <f t="shared" si="511"/>
        <v/>
      </c>
      <c r="H1163" s="1" t="str">
        <f t="shared" si="512"/>
        <v/>
      </c>
      <c r="I1163" s="1" t="str">
        <f t="shared" si="513"/>
        <v/>
      </c>
      <c r="J1163" s="1" t="str">
        <f t="shared" si="514"/>
        <v/>
      </c>
      <c r="K1163" s="1" t="str">
        <f t="shared" si="515"/>
        <v/>
      </c>
      <c r="L1163" s="1" t="str">
        <f ca="1">IF(COUNTBLANK($AO1163),IF(COUNTBLANK($D1163),"",OFFSET(ChannelSetup!$E$6,0,$D1163-1)),$AO1163)</f>
        <v/>
      </c>
      <c r="M1163" s="1" t="str">
        <f ca="1">IF(COUNTBLANK($AP1163),IF(COUNTBLANK($D1163),"",OFFSET(ChannelSetup!$E$7,0,$D1163-1)),$AP1163)</f>
        <v/>
      </c>
      <c r="N1163" s="1" t="str">
        <f ca="1">IF(COUNTBLANK($D1163),"",IF(COUNTBLANK($AI1163),OFFSET(ChannelSetup!$E$4,0,$D1163-1),$AI1163))</f>
        <v/>
      </c>
      <c r="O1163" s="1" t="str">
        <f t="shared" si="516"/>
        <v/>
      </c>
      <c r="Q1163" s="32">
        <f t="shared" si="522"/>
        <v>6</v>
      </c>
      <c r="R1163" s="32">
        <f t="shared" si="523"/>
        <v>4</v>
      </c>
      <c r="S1163" s="32">
        <f t="shared" si="524"/>
        <v>4</v>
      </c>
      <c r="T1163" s="32">
        <f t="shared" si="525"/>
        <v>2</v>
      </c>
      <c r="U1163" s="32">
        <f t="shared" si="526"/>
        <v>2</v>
      </c>
      <c r="V1163" s="32">
        <f t="shared" si="527"/>
        <v>2</v>
      </c>
      <c r="W1163" s="32">
        <f t="shared" si="528"/>
        <v>2</v>
      </c>
      <c r="X1163" s="32">
        <f t="shared" si="529"/>
        <v>2</v>
      </c>
      <c r="Y1163" s="32">
        <f t="shared" si="530"/>
        <v>2</v>
      </c>
      <c r="Z1163" s="32">
        <f t="shared" si="531"/>
        <v>2</v>
      </c>
      <c r="AA1163" s="32">
        <f t="shared" si="532"/>
        <v>2</v>
      </c>
      <c r="AB1163" s="32">
        <f t="shared" si="533"/>
        <v>2</v>
      </c>
      <c r="AD1163" s="64"/>
      <c r="AE1163" s="51"/>
      <c r="AF1163" s="51"/>
      <c r="AG1163" s="61"/>
      <c r="AH1163" s="62"/>
      <c r="AI1163" s="61"/>
      <c r="AJ1163" s="62"/>
      <c r="AK1163" s="61"/>
      <c r="AL1163" s="62"/>
      <c r="AM1163" s="60"/>
      <c r="AN1163" s="60"/>
      <c r="AO1163" s="60"/>
      <c r="AP1163" s="60"/>
      <c r="AQ1163" s="51"/>
      <c r="AT1163" s="39" t="str">
        <f t="shared" si="490"/>
        <v/>
      </c>
      <c r="AU1163" s="49" t="str">
        <f t="shared" si="491"/>
        <v/>
      </c>
      <c r="AV1163" s="41">
        <f t="shared" ca="1" si="503"/>
        <v>256</v>
      </c>
      <c r="AW1163" s="40">
        <f t="shared" ca="1" si="497"/>
        <v>1</v>
      </c>
      <c r="AX1163" s="41">
        <f t="shared" ca="1" si="492"/>
        <v>0</v>
      </c>
      <c r="AY1163" s="41">
        <f t="shared" ca="1" si="493"/>
        <v>0</v>
      </c>
      <c r="AZ1163" s="42">
        <f t="shared" ca="1" si="494"/>
        <v>1</v>
      </c>
      <c r="BA1163" s="47" t="str">
        <f t="shared" si="495"/>
        <v/>
      </c>
      <c r="BB1163" s="47" t="e">
        <f t="shared" si="496"/>
        <v>#VALUE!</v>
      </c>
      <c r="BC1163" s="47">
        <f t="shared" si="504"/>
        <v>0</v>
      </c>
      <c r="BD1163" s="47">
        <f t="shared" si="505"/>
        <v>0</v>
      </c>
      <c r="BE1163" s="47" t="e">
        <f t="shared" si="506"/>
        <v>#VALUE!</v>
      </c>
      <c r="BF1163" s="47" t="e">
        <f t="shared" si="507"/>
        <v>#VALUE!</v>
      </c>
      <c r="BG1163" s="47" t="e">
        <f t="shared" si="508"/>
        <v>#VALUE!</v>
      </c>
      <c r="BH1163" s="47" t="e">
        <f>MATCH($BA1163,NoteCommaRef!$B$4:$B$10,0)</f>
        <v>#N/A</v>
      </c>
      <c r="BI1163" s="47">
        <f>MATCH($BK1163,NoteCommaRef!$H$4:$H$1000,0)</f>
        <v>11</v>
      </c>
      <c r="BJ1163" s="47">
        <f>MATCH($BL1163,NoteCommaRef!$H$4:$H$1000,0)</f>
        <v>11</v>
      </c>
      <c r="BK1163" s="47">
        <f t="shared" si="498"/>
        <v>1</v>
      </c>
      <c r="BL1163" s="47">
        <f t="shared" si="499"/>
        <v>1</v>
      </c>
      <c r="BM1163" s="48">
        <f ca="1">IF(ISNA($BH1163),1,OFFSET(NoteCommaRef!$E$3,$BH1163,0))</f>
        <v>1</v>
      </c>
      <c r="BN1163" s="48">
        <f t="shared" si="500"/>
        <v>1</v>
      </c>
      <c r="BO1163" s="48">
        <f t="shared" si="501"/>
        <v>1</v>
      </c>
      <c r="BP1163" s="48">
        <f t="shared" si="502"/>
        <v>1</v>
      </c>
      <c r="BQ1163" s="48">
        <f ca="1">IF(ISNA($BI1163),1,OFFSET(NoteCommaRef!$K$3,$BI1163,0))</f>
        <v>1</v>
      </c>
      <c r="BR1163" s="48">
        <f ca="1">IF(ISNA($BJ1163),1,OFFSET(NoteCommaRef!$K$3,$BJ1163,0))</f>
        <v>1</v>
      </c>
    </row>
    <row r="1164" spans="3:70" x14ac:dyDescent="0.2">
      <c r="C1164" s="1" t="str">
        <f t="shared" si="517"/>
        <v/>
      </c>
      <c r="D1164" s="1" t="str">
        <f t="shared" si="518"/>
        <v/>
      </c>
      <c r="E1164" s="1" t="str">
        <f t="shared" si="509"/>
        <v/>
      </c>
      <c r="F1164" s="32" t="str">
        <f t="shared" si="510"/>
        <v/>
      </c>
      <c r="G1164" s="1" t="str">
        <f t="shared" si="511"/>
        <v/>
      </c>
      <c r="H1164" s="1" t="str">
        <f t="shared" si="512"/>
        <v/>
      </c>
      <c r="I1164" s="1" t="str">
        <f t="shared" si="513"/>
        <v/>
      </c>
      <c r="J1164" s="1" t="str">
        <f t="shared" si="514"/>
        <v/>
      </c>
      <c r="K1164" s="1" t="str">
        <f t="shared" si="515"/>
        <v/>
      </c>
      <c r="L1164" s="1" t="str">
        <f ca="1">IF(COUNTBLANK($AO1164),IF(COUNTBLANK($D1164),"",OFFSET(ChannelSetup!$E$6,0,$D1164-1)),$AO1164)</f>
        <v/>
      </c>
      <c r="M1164" s="1" t="str">
        <f ca="1">IF(COUNTBLANK($AP1164),IF(COUNTBLANK($D1164),"",OFFSET(ChannelSetup!$E$7,0,$D1164-1)),$AP1164)</f>
        <v/>
      </c>
      <c r="N1164" s="1" t="str">
        <f ca="1">IF(COUNTBLANK($D1164),"",IF(COUNTBLANK($AI1164),OFFSET(ChannelSetup!$E$4,0,$D1164-1),$AI1164))</f>
        <v/>
      </c>
      <c r="O1164" s="1" t="str">
        <f t="shared" si="516"/>
        <v/>
      </c>
      <c r="Q1164" s="32">
        <f t="shared" si="522"/>
        <v>6</v>
      </c>
      <c r="R1164" s="32">
        <f t="shared" si="523"/>
        <v>4</v>
      </c>
      <c r="S1164" s="32">
        <f t="shared" si="524"/>
        <v>4</v>
      </c>
      <c r="T1164" s="32">
        <f t="shared" si="525"/>
        <v>2</v>
      </c>
      <c r="U1164" s="32">
        <f t="shared" si="526"/>
        <v>2</v>
      </c>
      <c r="V1164" s="32">
        <f t="shared" si="527"/>
        <v>2</v>
      </c>
      <c r="W1164" s="32">
        <f t="shared" si="528"/>
        <v>2</v>
      </c>
      <c r="X1164" s="32">
        <f t="shared" si="529"/>
        <v>2</v>
      </c>
      <c r="Y1164" s="32">
        <f t="shared" si="530"/>
        <v>2</v>
      </c>
      <c r="Z1164" s="32">
        <f t="shared" si="531"/>
        <v>2</v>
      </c>
      <c r="AA1164" s="32">
        <f t="shared" si="532"/>
        <v>2</v>
      </c>
      <c r="AB1164" s="32">
        <f t="shared" si="533"/>
        <v>2</v>
      </c>
      <c r="AD1164" s="64"/>
      <c r="AE1164" s="51"/>
      <c r="AF1164" s="51"/>
      <c r="AG1164" s="61"/>
      <c r="AH1164" s="62"/>
      <c r="AI1164" s="61"/>
      <c r="AJ1164" s="62"/>
      <c r="AK1164" s="61"/>
      <c r="AL1164" s="62"/>
      <c r="AM1164" s="60"/>
      <c r="AN1164" s="60"/>
      <c r="AO1164" s="60"/>
      <c r="AP1164" s="60"/>
      <c r="AQ1164" s="51"/>
      <c r="AT1164" s="39" t="str">
        <f t="shared" si="490"/>
        <v/>
      </c>
      <c r="AU1164" s="49" t="str">
        <f t="shared" si="491"/>
        <v/>
      </c>
      <c r="AV1164" s="41">
        <f t="shared" ca="1" si="503"/>
        <v>256</v>
      </c>
      <c r="AW1164" s="40">
        <f t="shared" ca="1" si="497"/>
        <v>1</v>
      </c>
      <c r="AX1164" s="41">
        <f t="shared" ca="1" si="492"/>
        <v>0</v>
      </c>
      <c r="AY1164" s="41">
        <f t="shared" ca="1" si="493"/>
        <v>0</v>
      </c>
      <c r="AZ1164" s="42">
        <f t="shared" ca="1" si="494"/>
        <v>1</v>
      </c>
      <c r="BA1164" s="47" t="str">
        <f t="shared" si="495"/>
        <v/>
      </c>
      <c r="BB1164" s="47" t="e">
        <f t="shared" si="496"/>
        <v>#VALUE!</v>
      </c>
      <c r="BC1164" s="47">
        <f t="shared" si="504"/>
        <v>0</v>
      </c>
      <c r="BD1164" s="47">
        <f t="shared" si="505"/>
        <v>0</v>
      </c>
      <c r="BE1164" s="47" t="e">
        <f t="shared" si="506"/>
        <v>#VALUE!</v>
      </c>
      <c r="BF1164" s="47" t="e">
        <f t="shared" si="507"/>
        <v>#VALUE!</v>
      </c>
      <c r="BG1164" s="47" t="e">
        <f t="shared" si="508"/>
        <v>#VALUE!</v>
      </c>
      <c r="BH1164" s="47" t="e">
        <f>MATCH($BA1164,NoteCommaRef!$B$4:$B$10,0)</f>
        <v>#N/A</v>
      </c>
      <c r="BI1164" s="47">
        <f>MATCH($BK1164,NoteCommaRef!$H$4:$H$1000,0)</f>
        <v>11</v>
      </c>
      <c r="BJ1164" s="47">
        <f>MATCH($BL1164,NoteCommaRef!$H$4:$H$1000,0)</f>
        <v>11</v>
      </c>
      <c r="BK1164" s="47">
        <f t="shared" si="498"/>
        <v>1</v>
      </c>
      <c r="BL1164" s="47">
        <f t="shared" si="499"/>
        <v>1</v>
      </c>
      <c r="BM1164" s="48">
        <f ca="1">IF(ISNA($BH1164),1,OFFSET(NoteCommaRef!$E$3,$BH1164,0))</f>
        <v>1</v>
      </c>
      <c r="BN1164" s="48">
        <f t="shared" si="500"/>
        <v>1</v>
      </c>
      <c r="BO1164" s="48">
        <f t="shared" si="501"/>
        <v>1</v>
      </c>
      <c r="BP1164" s="48">
        <f t="shared" si="502"/>
        <v>1</v>
      </c>
      <c r="BQ1164" s="48">
        <f ca="1">IF(ISNA($BI1164),1,OFFSET(NoteCommaRef!$K$3,$BI1164,0))</f>
        <v>1</v>
      </c>
      <c r="BR1164" s="48">
        <f ca="1">IF(ISNA($BJ1164),1,OFFSET(NoteCommaRef!$K$3,$BJ1164,0))</f>
        <v>1</v>
      </c>
    </row>
    <row r="1165" spans="3:70" x14ac:dyDescent="0.2">
      <c r="C1165" s="1" t="str">
        <f t="shared" si="517"/>
        <v/>
      </c>
      <c r="D1165" s="1" t="str">
        <f t="shared" si="518"/>
        <v/>
      </c>
      <c r="E1165" s="1" t="str">
        <f t="shared" si="509"/>
        <v/>
      </c>
      <c r="F1165" s="32" t="str">
        <f t="shared" si="510"/>
        <v/>
      </c>
      <c r="G1165" s="1" t="str">
        <f t="shared" si="511"/>
        <v/>
      </c>
      <c r="H1165" s="1" t="str">
        <f t="shared" si="512"/>
        <v/>
      </c>
      <c r="I1165" s="1" t="str">
        <f t="shared" si="513"/>
        <v/>
      </c>
      <c r="J1165" s="1" t="str">
        <f t="shared" si="514"/>
        <v/>
      </c>
      <c r="K1165" s="1" t="str">
        <f t="shared" si="515"/>
        <v/>
      </c>
      <c r="L1165" s="1" t="str">
        <f ca="1">IF(COUNTBLANK($AO1165),IF(COUNTBLANK($D1165),"",OFFSET(ChannelSetup!$E$6,0,$D1165-1)),$AO1165)</f>
        <v/>
      </c>
      <c r="M1165" s="1" t="str">
        <f ca="1">IF(COUNTBLANK($AP1165),IF(COUNTBLANK($D1165),"",OFFSET(ChannelSetup!$E$7,0,$D1165-1)),$AP1165)</f>
        <v/>
      </c>
      <c r="N1165" s="1" t="str">
        <f ca="1">IF(COUNTBLANK($D1165),"",IF(COUNTBLANK($AI1165),OFFSET(ChannelSetup!$E$4,0,$D1165-1),$AI1165))</f>
        <v/>
      </c>
      <c r="O1165" s="1" t="str">
        <f t="shared" si="516"/>
        <v/>
      </c>
      <c r="Q1165" s="32">
        <f t="shared" si="522"/>
        <v>6</v>
      </c>
      <c r="R1165" s="32">
        <f t="shared" si="523"/>
        <v>4</v>
      </c>
      <c r="S1165" s="32">
        <f t="shared" si="524"/>
        <v>4</v>
      </c>
      <c r="T1165" s="32">
        <f t="shared" si="525"/>
        <v>2</v>
      </c>
      <c r="U1165" s="32">
        <f t="shared" si="526"/>
        <v>2</v>
      </c>
      <c r="V1165" s="32">
        <f t="shared" si="527"/>
        <v>2</v>
      </c>
      <c r="W1165" s="32">
        <f t="shared" si="528"/>
        <v>2</v>
      </c>
      <c r="X1165" s="32">
        <f t="shared" si="529"/>
        <v>2</v>
      </c>
      <c r="Y1165" s="32">
        <f t="shared" si="530"/>
        <v>2</v>
      </c>
      <c r="Z1165" s="32">
        <f t="shared" si="531"/>
        <v>2</v>
      </c>
      <c r="AA1165" s="32">
        <f t="shared" si="532"/>
        <v>2</v>
      </c>
      <c r="AB1165" s="32">
        <f t="shared" si="533"/>
        <v>2</v>
      </c>
      <c r="AD1165" s="64"/>
      <c r="AE1165" s="51"/>
      <c r="AF1165" s="51"/>
      <c r="AG1165" s="61"/>
      <c r="AH1165" s="62"/>
      <c r="AI1165" s="61"/>
      <c r="AJ1165" s="62"/>
      <c r="AK1165" s="61"/>
      <c r="AL1165" s="62"/>
      <c r="AM1165" s="60"/>
      <c r="AN1165" s="60"/>
      <c r="AO1165" s="60"/>
      <c r="AP1165" s="60"/>
      <c r="AQ1165" s="51"/>
      <c r="AT1165" s="39" t="str">
        <f t="shared" si="490"/>
        <v/>
      </c>
      <c r="AU1165" s="49" t="str">
        <f t="shared" si="491"/>
        <v/>
      </c>
      <c r="AV1165" s="41">
        <f t="shared" ca="1" si="503"/>
        <v>256</v>
      </c>
      <c r="AW1165" s="40">
        <f t="shared" ca="1" si="497"/>
        <v>1</v>
      </c>
      <c r="AX1165" s="41">
        <f t="shared" ca="1" si="492"/>
        <v>0</v>
      </c>
      <c r="AY1165" s="41">
        <f t="shared" ca="1" si="493"/>
        <v>0</v>
      </c>
      <c r="AZ1165" s="42">
        <f t="shared" ca="1" si="494"/>
        <v>1</v>
      </c>
      <c r="BA1165" s="47" t="str">
        <f t="shared" si="495"/>
        <v/>
      </c>
      <c r="BB1165" s="47" t="e">
        <f t="shared" si="496"/>
        <v>#VALUE!</v>
      </c>
      <c r="BC1165" s="47">
        <f t="shared" si="504"/>
        <v>0</v>
      </c>
      <c r="BD1165" s="47">
        <f t="shared" si="505"/>
        <v>0</v>
      </c>
      <c r="BE1165" s="47" t="e">
        <f t="shared" si="506"/>
        <v>#VALUE!</v>
      </c>
      <c r="BF1165" s="47" t="e">
        <f t="shared" si="507"/>
        <v>#VALUE!</v>
      </c>
      <c r="BG1165" s="47" t="e">
        <f t="shared" si="508"/>
        <v>#VALUE!</v>
      </c>
      <c r="BH1165" s="47" t="e">
        <f>MATCH($BA1165,NoteCommaRef!$B$4:$B$10,0)</f>
        <v>#N/A</v>
      </c>
      <c r="BI1165" s="47">
        <f>MATCH($BK1165,NoteCommaRef!$H$4:$H$1000,0)</f>
        <v>11</v>
      </c>
      <c r="BJ1165" s="47">
        <f>MATCH($BL1165,NoteCommaRef!$H$4:$H$1000,0)</f>
        <v>11</v>
      </c>
      <c r="BK1165" s="47">
        <f t="shared" si="498"/>
        <v>1</v>
      </c>
      <c r="BL1165" s="47">
        <f t="shared" si="499"/>
        <v>1</v>
      </c>
      <c r="BM1165" s="48">
        <f ca="1">IF(ISNA($BH1165),1,OFFSET(NoteCommaRef!$E$3,$BH1165,0))</f>
        <v>1</v>
      </c>
      <c r="BN1165" s="48">
        <f t="shared" si="500"/>
        <v>1</v>
      </c>
      <c r="BO1165" s="48">
        <f t="shared" si="501"/>
        <v>1</v>
      </c>
      <c r="BP1165" s="48">
        <f t="shared" si="502"/>
        <v>1</v>
      </c>
      <c r="BQ1165" s="48">
        <f ca="1">IF(ISNA($BI1165),1,OFFSET(NoteCommaRef!$K$3,$BI1165,0))</f>
        <v>1</v>
      </c>
      <c r="BR1165" s="48">
        <f ca="1">IF(ISNA($BJ1165),1,OFFSET(NoteCommaRef!$K$3,$BJ1165,0))</f>
        <v>1</v>
      </c>
    </row>
    <row r="1166" spans="3:70" x14ac:dyDescent="0.2">
      <c r="C1166" s="1" t="str">
        <f t="shared" si="517"/>
        <v/>
      </c>
      <c r="D1166" s="1" t="str">
        <f t="shared" si="518"/>
        <v/>
      </c>
      <c r="E1166" s="1" t="str">
        <f t="shared" si="509"/>
        <v/>
      </c>
      <c r="F1166" s="32" t="str">
        <f t="shared" si="510"/>
        <v/>
      </c>
      <c r="G1166" s="1" t="str">
        <f t="shared" si="511"/>
        <v/>
      </c>
      <c r="H1166" s="1" t="str">
        <f t="shared" si="512"/>
        <v/>
      </c>
      <c r="I1166" s="1" t="str">
        <f t="shared" si="513"/>
        <v/>
      </c>
      <c r="J1166" s="1" t="str">
        <f t="shared" si="514"/>
        <v/>
      </c>
      <c r="K1166" s="1" t="str">
        <f t="shared" si="515"/>
        <v/>
      </c>
      <c r="L1166" s="1" t="str">
        <f ca="1">IF(COUNTBLANK($AO1166),IF(COUNTBLANK($D1166),"",OFFSET(ChannelSetup!$E$6,0,$D1166-1)),$AO1166)</f>
        <v/>
      </c>
      <c r="M1166" s="1" t="str">
        <f ca="1">IF(COUNTBLANK($AP1166),IF(COUNTBLANK($D1166),"",OFFSET(ChannelSetup!$E$7,0,$D1166-1)),$AP1166)</f>
        <v/>
      </c>
      <c r="N1166" s="1" t="str">
        <f ca="1">IF(COUNTBLANK($D1166),"",IF(COUNTBLANK($AI1166),OFFSET(ChannelSetup!$E$4,0,$D1166-1),$AI1166))</f>
        <v/>
      </c>
      <c r="O1166" s="1" t="str">
        <f t="shared" si="516"/>
        <v/>
      </c>
      <c r="Q1166" s="32">
        <f t="shared" si="522"/>
        <v>6</v>
      </c>
      <c r="R1166" s="32">
        <f t="shared" si="523"/>
        <v>4</v>
      </c>
      <c r="S1166" s="32">
        <f t="shared" si="524"/>
        <v>4</v>
      </c>
      <c r="T1166" s="32">
        <f t="shared" si="525"/>
        <v>2</v>
      </c>
      <c r="U1166" s="32">
        <f t="shared" si="526"/>
        <v>2</v>
      </c>
      <c r="V1166" s="32">
        <f t="shared" si="527"/>
        <v>2</v>
      </c>
      <c r="W1166" s="32">
        <f t="shared" si="528"/>
        <v>2</v>
      </c>
      <c r="X1166" s="32">
        <f t="shared" si="529"/>
        <v>2</v>
      </c>
      <c r="Y1166" s="32">
        <f t="shared" si="530"/>
        <v>2</v>
      </c>
      <c r="Z1166" s="32">
        <f t="shared" si="531"/>
        <v>2</v>
      </c>
      <c r="AA1166" s="32">
        <f t="shared" si="532"/>
        <v>2</v>
      </c>
      <c r="AB1166" s="32">
        <f t="shared" si="533"/>
        <v>2</v>
      </c>
      <c r="AD1166" s="64"/>
      <c r="AE1166" s="51"/>
      <c r="AF1166" s="51"/>
      <c r="AG1166" s="61"/>
      <c r="AH1166" s="62"/>
      <c r="AI1166" s="61"/>
      <c r="AJ1166" s="62"/>
      <c r="AK1166" s="61"/>
      <c r="AL1166" s="62"/>
      <c r="AM1166" s="60"/>
      <c r="AN1166" s="60"/>
      <c r="AO1166" s="60"/>
      <c r="AP1166" s="60"/>
      <c r="AQ1166" s="51"/>
      <c r="AT1166" s="39" t="str">
        <f t="shared" si="490"/>
        <v/>
      </c>
      <c r="AU1166" s="49" t="str">
        <f t="shared" si="491"/>
        <v/>
      </c>
      <c r="AV1166" s="41">
        <f t="shared" ca="1" si="503"/>
        <v>256</v>
      </c>
      <c r="AW1166" s="40">
        <f t="shared" ca="1" si="497"/>
        <v>1</v>
      </c>
      <c r="AX1166" s="41">
        <f t="shared" ca="1" si="492"/>
        <v>0</v>
      </c>
      <c r="AY1166" s="41">
        <f t="shared" ca="1" si="493"/>
        <v>0</v>
      </c>
      <c r="AZ1166" s="42">
        <f t="shared" ca="1" si="494"/>
        <v>1</v>
      </c>
      <c r="BA1166" s="47" t="str">
        <f t="shared" si="495"/>
        <v/>
      </c>
      <c r="BB1166" s="47" t="e">
        <f t="shared" si="496"/>
        <v>#VALUE!</v>
      </c>
      <c r="BC1166" s="47">
        <f t="shared" si="504"/>
        <v>0</v>
      </c>
      <c r="BD1166" s="47">
        <f t="shared" si="505"/>
        <v>0</v>
      </c>
      <c r="BE1166" s="47" t="e">
        <f t="shared" si="506"/>
        <v>#VALUE!</v>
      </c>
      <c r="BF1166" s="47" t="e">
        <f t="shared" si="507"/>
        <v>#VALUE!</v>
      </c>
      <c r="BG1166" s="47" t="e">
        <f t="shared" si="508"/>
        <v>#VALUE!</v>
      </c>
      <c r="BH1166" s="47" t="e">
        <f>MATCH($BA1166,NoteCommaRef!$B$4:$B$10,0)</f>
        <v>#N/A</v>
      </c>
      <c r="BI1166" s="47">
        <f>MATCH($BK1166,NoteCommaRef!$H$4:$H$1000,0)</f>
        <v>11</v>
      </c>
      <c r="BJ1166" s="47">
        <f>MATCH($BL1166,NoteCommaRef!$H$4:$H$1000,0)</f>
        <v>11</v>
      </c>
      <c r="BK1166" s="47">
        <f t="shared" si="498"/>
        <v>1</v>
      </c>
      <c r="BL1166" s="47">
        <f t="shared" si="499"/>
        <v>1</v>
      </c>
      <c r="BM1166" s="48">
        <f ca="1">IF(ISNA($BH1166),1,OFFSET(NoteCommaRef!$E$3,$BH1166,0))</f>
        <v>1</v>
      </c>
      <c r="BN1166" s="48">
        <f t="shared" si="500"/>
        <v>1</v>
      </c>
      <c r="BO1166" s="48">
        <f t="shared" si="501"/>
        <v>1</v>
      </c>
      <c r="BP1166" s="48">
        <f t="shared" si="502"/>
        <v>1</v>
      </c>
      <c r="BQ1166" s="48">
        <f ca="1">IF(ISNA($BI1166),1,OFFSET(NoteCommaRef!$K$3,$BI1166,0))</f>
        <v>1</v>
      </c>
      <c r="BR1166" s="48">
        <f ca="1">IF(ISNA($BJ1166),1,OFFSET(NoteCommaRef!$K$3,$BJ1166,0))</f>
        <v>1</v>
      </c>
    </row>
    <row r="1167" spans="3:70" x14ac:dyDescent="0.2">
      <c r="C1167" s="1" t="str">
        <f t="shared" si="517"/>
        <v/>
      </c>
      <c r="D1167" s="1" t="str">
        <f t="shared" si="518"/>
        <v/>
      </c>
      <c r="E1167" s="1" t="str">
        <f t="shared" si="509"/>
        <v/>
      </c>
      <c r="F1167" s="32" t="str">
        <f t="shared" si="510"/>
        <v/>
      </c>
      <c r="G1167" s="1" t="str">
        <f t="shared" si="511"/>
        <v/>
      </c>
      <c r="H1167" s="1" t="str">
        <f t="shared" si="512"/>
        <v/>
      </c>
      <c r="I1167" s="1" t="str">
        <f t="shared" si="513"/>
        <v/>
      </c>
      <c r="J1167" s="1" t="str">
        <f t="shared" si="514"/>
        <v/>
      </c>
      <c r="K1167" s="1" t="str">
        <f t="shared" si="515"/>
        <v/>
      </c>
      <c r="L1167" s="1" t="str">
        <f ca="1">IF(COUNTBLANK($AO1167),IF(COUNTBLANK($D1167),"",OFFSET(ChannelSetup!$E$6,0,$D1167-1)),$AO1167)</f>
        <v/>
      </c>
      <c r="M1167" s="1" t="str">
        <f ca="1">IF(COUNTBLANK($AP1167),IF(COUNTBLANK($D1167),"",OFFSET(ChannelSetup!$E$7,0,$D1167-1)),$AP1167)</f>
        <v/>
      </c>
      <c r="N1167" s="1" t="str">
        <f ca="1">IF(COUNTBLANK($D1167),"",IF(COUNTBLANK($AI1167),OFFSET(ChannelSetup!$E$4,0,$D1167-1),$AI1167))</f>
        <v/>
      </c>
      <c r="O1167" s="1" t="str">
        <f t="shared" si="516"/>
        <v/>
      </c>
      <c r="Q1167" s="32">
        <f t="shared" si="522"/>
        <v>6</v>
      </c>
      <c r="R1167" s="32">
        <f t="shared" si="523"/>
        <v>4</v>
      </c>
      <c r="S1167" s="32">
        <f t="shared" si="524"/>
        <v>4</v>
      </c>
      <c r="T1167" s="32">
        <f t="shared" si="525"/>
        <v>2</v>
      </c>
      <c r="U1167" s="32">
        <f t="shared" si="526"/>
        <v>2</v>
      </c>
      <c r="V1167" s="32">
        <f t="shared" si="527"/>
        <v>2</v>
      </c>
      <c r="W1167" s="32">
        <f t="shared" si="528"/>
        <v>2</v>
      </c>
      <c r="X1167" s="32">
        <f t="shared" si="529"/>
        <v>2</v>
      </c>
      <c r="Y1167" s="32">
        <f t="shared" si="530"/>
        <v>2</v>
      </c>
      <c r="Z1167" s="32">
        <f t="shared" si="531"/>
        <v>2</v>
      </c>
      <c r="AA1167" s="32">
        <f t="shared" si="532"/>
        <v>2</v>
      </c>
      <c r="AB1167" s="32">
        <f t="shared" si="533"/>
        <v>2</v>
      </c>
      <c r="AD1167" s="64"/>
      <c r="AE1167" s="51"/>
      <c r="AF1167" s="51"/>
      <c r="AG1167" s="61"/>
      <c r="AH1167" s="62"/>
      <c r="AI1167" s="61"/>
      <c r="AJ1167" s="62"/>
      <c r="AK1167" s="61"/>
      <c r="AL1167" s="62"/>
      <c r="AM1167" s="60"/>
      <c r="AN1167" s="60"/>
      <c r="AO1167" s="60"/>
      <c r="AP1167" s="60"/>
      <c r="AQ1167" s="51"/>
      <c r="AT1167" s="39" t="str">
        <f t="shared" si="490"/>
        <v/>
      </c>
      <c r="AU1167" s="49" t="str">
        <f t="shared" si="491"/>
        <v/>
      </c>
      <c r="AV1167" s="41">
        <f t="shared" ca="1" si="503"/>
        <v>256</v>
      </c>
      <c r="AW1167" s="40">
        <f t="shared" ca="1" si="497"/>
        <v>1</v>
      </c>
      <c r="AX1167" s="41">
        <f t="shared" ca="1" si="492"/>
        <v>0</v>
      </c>
      <c r="AY1167" s="41">
        <f t="shared" ca="1" si="493"/>
        <v>0</v>
      </c>
      <c r="AZ1167" s="42">
        <f t="shared" ca="1" si="494"/>
        <v>1</v>
      </c>
      <c r="BA1167" s="47" t="str">
        <f t="shared" si="495"/>
        <v/>
      </c>
      <c r="BB1167" s="47" t="e">
        <f t="shared" si="496"/>
        <v>#VALUE!</v>
      </c>
      <c r="BC1167" s="47">
        <f t="shared" si="504"/>
        <v>0</v>
      </c>
      <c r="BD1167" s="47">
        <f t="shared" si="505"/>
        <v>0</v>
      </c>
      <c r="BE1167" s="47" t="e">
        <f t="shared" si="506"/>
        <v>#VALUE!</v>
      </c>
      <c r="BF1167" s="47" t="e">
        <f t="shared" si="507"/>
        <v>#VALUE!</v>
      </c>
      <c r="BG1167" s="47" t="e">
        <f t="shared" si="508"/>
        <v>#VALUE!</v>
      </c>
      <c r="BH1167" s="47" t="e">
        <f>MATCH($BA1167,NoteCommaRef!$B$4:$B$10,0)</f>
        <v>#N/A</v>
      </c>
      <c r="BI1167" s="47">
        <f>MATCH($BK1167,NoteCommaRef!$H$4:$H$1000,0)</f>
        <v>11</v>
      </c>
      <c r="BJ1167" s="47">
        <f>MATCH($BL1167,NoteCommaRef!$H$4:$H$1000,0)</f>
        <v>11</v>
      </c>
      <c r="BK1167" s="47">
        <f t="shared" si="498"/>
        <v>1</v>
      </c>
      <c r="BL1167" s="47">
        <f t="shared" si="499"/>
        <v>1</v>
      </c>
      <c r="BM1167" s="48">
        <f ca="1">IF(ISNA($BH1167),1,OFFSET(NoteCommaRef!$E$3,$BH1167,0))</f>
        <v>1</v>
      </c>
      <c r="BN1167" s="48">
        <f t="shared" si="500"/>
        <v>1</v>
      </c>
      <c r="BO1167" s="48">
        <f t="shared" si="501"/>
        <v>1</v>
      </c>
      <c r="BP1167" s="48">
        <f t="shared" si="502"/>
        <v>1</v>
      </c>
      <c r="BQ1167" s="48">
        <f ca="1">IF(ISNA($BI1167),1,OFFSET(NoteCommaRef!$K$3,$BI1167,0))</f>
        <v>1</v>
      </c>
      <c r="BR1167" s="48">
        <f ca="1">IF(ISNA($BJ1167),1,OFFSET(NoteCommaRef!$K$3,$BJ1167,0))</f>
        <v>1</v>
      </c>
    </row>
    <row r="1168" spans="3:70" x14ac:dyDescent="0.2">
      <c r="C1168" s="1" t="str">
        <f t="shared" si="517"/>
        <v/>
      </c>
      <c r="D1168" s="1" t="str">
        <f t="shared" si="518"/>
        <v/>
      </c>
      <c r="E1168" s="1" t="str">
        <f t="shared" si="509"/>
        <v/>
      </c>
      <c r="F1168" s="32" t="str">
        <f t="shared" si="510"/>
        <v/>
      </c>
      <c r="G1168" s="1" t="str">
        <f t="shared" si="511"/>
        <v/>
      </c>
      <c r="H1168" s="1" t="str">
        <f t="shared" si="512"/>
        <v/>
      </c>
      <c r="I1168" s="1" t="str">
        <f t="shared" si="513"/>
        <v/>
      </c>
      <c r="J1168" s="1" t="str">
        <f t="shared" si="514"/>
        <v/>
      </c>
      <c r="K1168" s="1" t="str">
        <f t="shared" si="515"/>
        <v/>
      </c>
      <c r="L1168" s="1" t="str">
        <f ca="1">IF(COUNTBLANK($AO1168),IF(COUNTBLANK($D1168),"",OFFSET(ChannelSetup!$E$6,0,$D1168-1)),$AO1168)</f>
        <v/>
      </c>
      <c r="M1168" s="1" t="str">
        <f ca="1">IF(COUNTBLANK($AP1168),IF(COUNTBLANK($D1168),"",OFFSET(ChannelSetup!$E$7,0,$D1168-1)),$AP1168)</f>
        <v/>
      </c>
      <c r="N1168" s="1" t="str">
        <f ca="1">IF(COUNTBLANK($D1168),"",IF(COUNTBLANK($AI1168),OFFSET(ChannelSetup!$E$4,0,$D1168-1),$AI1168))</f>
        <v/>
      </c>
      <c r="O1168" s="1" t="str">
        <f t="shared" si="516"/>
        <v/>
      </c>
      <c r="Q1168" s="32">
        <f t="shared" si="522"/>
        <v>6</v>
      </c>
      <c r="R1168" s="32">
        <f t="shared" si="523"/>
        <v>4</v>
      </c>
      <c r="S1168" s="32">
        <f t="shared" si="524"/>
        <v>4</v>
      </c>
      <c r="T1168" s="32">
        <f t="shared" si="525"/>
        <v>2</v>
      </c>
      <c r="U1168" s="32">
        <f t="shared" si="526"/>
        <v>2</v>
      </c>
      <c r="V1168" s="32">
        <f t="shared" si="527"/>
        <v>2</v>
      </c>
      <c r="W1168" s="32">
        <f t="shared" si="528"/>
        <v>2</v>
      </c>
      <c r="X1168" s="32">
        <f t="shared" si="529"/>
        <v>2</v>
      </c>
      <c r="Y1168" s="32">
        <f t="shared" si="530"/>
        <v>2</v>
      </c>
      <c r="Z1168" s="32">
        <f t="shared" si="531"/>
        <v>2</v>
      </c>
      <c r="AA1168" s="32">
        <f t="shared" si="532"/>
        <v>2</v>
      </c>
      <c r="AB1168" s="32">
        <f t="shared" si="533"/>
        <v>2</v>
      </c>
      <c r="AD1168" s="64"/>
      <c r="AE1168" s="51"/>
      <c r="AF1168" s="51"/>
      <c r="AG1168" s="61"/>
      <c r="AH1168" s="62"/>
      <c r="AI1168" s="61"/>
      <c r="AJ1168" s="62"/>
      <c r="AK1168" s="61"/>
      <c r="AL1168" s="62"/>
      <c r="AM1168" s="60"/>
      <c r="AN1168" s="60"/>
      <c r="AO1168" s="60"/>
      <c r="AP1168" s="60"/>
      <c r="AQ1168" s="51"/>
      <c r="AT1168" s="39" t="str">
        <f t="shared" si="490"/>
        <v/>
      </c>
      <c r="AU1168" s="49" t="str">
        <f t="shared" si="491"/>
        <v/>
      </c>
      <c r="AV1168" s="41">
        <f t="shared" ca="1" si="503"/>
        <v>256</v>
      </c>
      <c r="AW1168" s="40">
        <f t="shared" ca="1" si="497"/>
        <v>1</v>
      </c>
      <c r="AX1168" s="41">
        <f t="shared" ca="1" si="492"/>
        <v>0</v>
      </c>
      <c r="AY1168" s="41">
        <f t="shared" ca="1" si="493"/>
        <v>0</v>
      </c>
      <c r="AZ1168" s="42">
        <f t="shared" ca="1" si="494"/>
        <v>1</v>
      </c>
      <c r="BA1168" s="47" t="str">
        <f t="shared" si="495"/>
        <v/>
      </c>
      <c r="BB1168" s="47" t="e">
        <f t="shared" si="496"/>
        <v>#VALUE!</v>
      </c>
      <c r="BC1168" s="47">
        <f t="shared" si="504"/>
        <v>0</v>
      </c>
      <c r="BD1168" s="47">
        <f t="shared" si="505"/>
        <v>0</v>
      </c>
      <c r="BE1168" s="47" t="e">
        <f t="shared" si="506"/>
        <v>#VALUE!</v>
      </c>
      <c r="BF1168" s="47" t="e">
        <f t="shared" si="507"/>
        <v>#VALUE!</v>
      </c>
      <c r="BG1168" s="47" t="e">
        <f t="shared" si="508"/>
        <v>#VALUE!</v>
      </c>
      <c r="BH1168" s="47" t="e">
        <f>MATCH($BA1168,NoteCommaRef!$B$4:$B$10,0)</f>
        <v>#N/A</v>
      </c>
      <c r="BI1168" s="47">
        <f>MATCH($BK1168,NoteCommaRef!$H$4:$H$1000,0)</f>
        <v>11</v>
      </c>
      <c r="BJ1168" s="47">
        <f>MATCH($BL1168,NoteCommaRef!$H$4:$H$1000,0)</f>
        <v>11</v>
      </c>
      <c r="BK1168" s="47">
        <f t="shared" si="498"/>
        <v>1</v>
      </c>
      <c r="BL1168" s="47">
        <f t="shared" si="499"/>
        <v>1</v>
      </c>
      <c r="BM1168" s="48">
        <f ca="1">IF(ISNA($BH1168),1,OFFSET(NoteCommaRef!$E$3,$BH1168,0))</f>
        <v>1</v>
      </c>
      <c r="BN1168" s="48">
        <f t="shared" si="500"/>
        <v>1</v>
      </c>
      <c r="BO1168" s="48">
        <f t="shared" si="501"/>
        <v>1</v>
      </c>
      <c r="BP1168" s="48">
        <f t="shared" si="502"/>
        <v>1</v>
      </c>
      <c r="BQ1168" s="48">
        <f ca="1">IF(ISNA($BI1168),1,OFFSET(NoteCommaRef!$K$3,$BI1168,0))</f>
        <v>1</v>
      </c>
      <c r="BR1168" s="48">
        <f ca="1">IF(ISNA($BJ1168),1,OFFSET(NoteCommaRef!$K$3,$BJ1168,0))</f>
        <v>1</v>
      </c>
    </row>
    <row r="1169" spans="3:70" x14ac:dyDescent="0.2">
      <c r="C1169" s="1" t="str">
        <f t="shared" si="517"/>
        <v/>
      </c>
      <c r="D1169" s="1" t="str">
        <f t="shared" si="518"/>
        <v/>
      </c>
      <c r="E1169" s="1" t="str">
        <f t="shared" si="509"/>
        <v/>
      </c>
      <c r="F1169" s="32" t="str">
        <f t="shared" si="510"/>
        <v/>
      </c>
      <c r="G1169" s="1" t="str">
        <f t="shared" si="511"/>
        <v/>
      </c>
      <c r="H1169" s="1" t="str">
        <f t="shared" si="512"/>
        <v/>
      </c>
      <c r="I1169" s="1" t="str">
        <f t="shared" si="513"/>
        <v/>
      </c>
      <c r="J1169" s="1" t="str">
        <f t="shared" si="514"/>
        <v/>
      </c>
      <c r="K1169" s="1" t="str">
        <f t="shared" si="515"/>
        <v/>
      </c>
      <c r="L1169" s="1" t="str">
        <f ca="1">IF(COUNTBLANK($AO1169),IF(COUNTBLANK($D1169),"",OFFSET(ChannelSetup!$E$6,0,$D1169-1)),$AO1169)</f>
        <v/>
      </c>
      <c r="M1169" s="1" t="str">
        <f ca="1">IF(COUNTBLANK($AP1169),IF(COUNTBLANK($D1169),"",OFFSET(ChannelSetup!$E$7,0,$D1169-1)),$AP1169)</f>
        <v/>
      </c>
      <c r="N1169" s="1" t="str">
        <f ca="1">IF(COUNTBLANK($D1169),"",IF(COUNTBLANK($AI1169),OFFSET(ChannelSetup!$E$4,0,$D1169-1),$AI1169))</f>
        <v/>
      </c>
      <c r="O1169" s="1" t="str">
        <f t="shared" si="516"/>
        <v/>
      </c>
      <c r="Q1169" s="32">
        <f t="shared" si="522"/>
        <v>6</v>
      </c>
      <c r="R1169" s="32">
        <f t="shared" si="523"/>
        <v>4</v>
      </c>
      <c r="S1169" s="32">
        <f t="shared" si="524"/>
        <v>4</v>
      </c>
      <c r="T1169" s="32">
        <f t="shared" si="525"/>
        <v>2</v>
      </c>
      <c r="U1169" s="32">
        <f t="shared" si="526"/>
        <v>2</v>
      </c>
      <c r="V1169" s="32">
        <f t="shared" si="527"/>
        <v>2</v>
      </c>
      <c r="W1169" s="32">
        <f t="shared" si="528"/>
        <v>2</v>
      </c>
      <c r="X1169" s="32">
        <f t="shared" si="529"/>
        <v>2</v>
      </c>
      <c r="Y1169" s="32">
        <f t="shared" si="530"/>
        <v>2</v>
      </c>
      <c r="Z1169" s="32">
        <f t="shared" si="531"/>
        <v>2</v>
      </c>
      <c r="AA1169" s="32">
        <f t="shared" si="532"/>
        <v>2</v>
      </c>
      <c r="AB1169" s="32">
        <f t="shared" si="533"/>
        <v>2</v>
      </c>
      <c r="AD1169" s="64"/>
      <c r="AE1169" s="51"/>
      <c r="AF1169" s="51"/>
      <c r="AG1169" s="61"/>
      <c r="AH1169" s="62"/>
      <c r="AI1169" s="61"/>
      <c r="AJ1169" s="62"/>
      <c r="AK1169" s="61"/>
      <c r="AL1169" s="62"/>
      <c r="AM1169" s="60"/>
      <c r="AN1169" s="60"/>
      <c r="AO1169" s="60"/>
      <c r="AP1169" s="60"/>
      <c r="AQ1169" s="51"/>
      <c r="AT1169" s="39" t="str">
        <f t="shared" si="490"/>
        <v/>
      </c>
      <c r="AU1169" s="49" t="str">
        <f t="shared" si="491"/>
        <v/>
      </c>
      <c r="AV1169" s="41">
        <f t="shared" ca="1" si="503"/>
        <v>256</v>
      </c>
      <c r="AW1169" s="40">
        <f t="shared" ca="1" si="497"/>
        <v>1</v>
      </c>
      <c r="AX1169" s="41">
        <f t="shared" ca="1" si="492"/>
        <v>0</v>
      </c>
      <c r="AY1169" s="41">
        <f t="shared" ca="1" si="493"/>
        <v>0</v>
      </c>
      <c r="AZ1169" s="42">
        <f t="shared" ca="1" si="494"/>
        <v>1</v>
      </c>
      <c r="BA1169" s="47" t="str">
        <f t="shared" si="495"/>
        <v/>
      </c>
      <c r="BB1169" s="47" t="e">
        <f t="shared" si="496"/>
        <v>#VALUE!</v>
      </c>
      <c r="BC1169" s="47">
        <f t="shared" si="504"/>
        <v>0</v>
      </c>
      <c r="BD1169" s="47">
        <f t="shared" si="505"/>
        <v>0</v>
      </c>
      <c r="BE1169" s="47" t="e">
        <f t="shared" si="506"/>
        <v>#VALUE!</v>
      </c>
      <c r="BF1169" s="47" t="e">
        <f t="shared" si="507"/>
        <v>#VALUE!</v>
      </c>
      <c r="BG1169" s="47" t="e">
        <f t="shared" si="508"/>
        <v>#VALUE!</v>
      </c>
      <c r="BH1169" s="47" t="e">
        <f>MATCH($BA1169,NoteCommaRef!$B$4:$B$10,0)</f>
        <v>#N/A</v>
      </c>
      <c r="BI1169" s="47">
        <f>MATCH($BK1169,NoteCommaRef!$H$4:$H$1000,0)</f>
        <v>11</v>
      </c>
      <c r="BJ1169" s="47">
        <f>MATCH($BL1169,NoteCommaRef!$H$4:$H$1000,0)</f>
        <v>11</v>
      </c>
      <c r="BK1169" s="47">
        <f t="shared" si="498"/>
        <v>1</v>
      </c>
      <c r="BL1169" s="47">
        <f t="shared" si="499"/>
        <v>1</v>
      </c>
      <c r="BM1169" s="48">
        <f ca="1">IF(ISNA($BH1169),1,OFFSET(NoteCommaRef!$E$3,$BH1169,0))</f>
        <v>1</v>
      </c>
      <c r="BN1169" s="48">
        <f t="shared" si="500"/>
        <v>1</v>
      </c>
      <c r="BO1169" s="48">
        <f t="shared" si="501"/>
        <v>1</v>
      </c>
      <c r="BP1169" s="48">
        <f t="shared" si="502"/>
        <v>1</v>
      </c>
      <c r="BQ1169" s="48">
        <f ca="1">IF(ISNA($BI1169),1,OFFSET(NoteCommaRef!$K$3,$BI1169,0))</f>
        <v>1</v>
      </c>
      <c r="BR1169" s="48">
        <f ca="1">IF(ISNA($BJ1169),1,OFFSET(NoteCommaRef!$K$3,$BJ1169,0))</f>
        <v>1</v>
      </c>
    </row>
    <row r="1170" spans="3:70" x14ac:dyDescent="0.2">
      <c r="C1170" s="1" t="str">
        <f t="shared" si="517"/>
        <v/>
      </c>
      <c r="D1170" s="1" t="str">
        <f t="shared" si="518"/>
        <v/>
      </c>
      <c r="E1170" s="1" t="str">
        <f t="shared" si="509"/>
        <v/>
      </c>
      <c r="F1170" s="32" t="str">
        <f t="shared" si="510"/>
        <v/>
      </c>
      <c r="G1170" s="1" t="str">
        <f t="shared" si="511"/>
        <v/>
      </c>
      <c r="H1170" s="1" t="str">
        <f t="shared" si="512"/>
        <v/>
      </c>
      <c r="I1170" s="1" t="str">
        <f t="shared" si="513"/>
        <v/>
      </c>
      <c r="J1170" s="1" t="str">
        <f t="shared" si="514"/>
        <v/>
      </c>
      <c r="K1170" s="1" t="str">
        <f t="shared" si="515"/>
        <v/>
      </c>
      <c r="L1170" s="1" t="str">
        <f ca="1">IF(COUNTBLANK($AO1170),IF(COUNTBLANK($D1170),"",OFFSET(ChannelSetup!$E$6,0,$D1170-1)),$AO1170)</f>
        <v/>
      </c>
      <c r="M1170" s="1" t="str">
        <f ca="1">IF(COUNTBLANK($AP1170),IF(COUNTBLANK($D1170),"",OFFSET(ChannelSetup!$E$7,0,$D1170-1)),$AP1170)</f>
        <v/>
      </c>
      <c r="N1170" s="1" t="str">
        <f ca="1">IF(COUNTBLANK($D1170),"",IF(COUNTBLANK($AI1170),OFFSET(ChannelSetup!$E$4,0,$D1170-1),$AI1170))</f>
        <v/>
      </c>
      <c r="O1170" s="1" t="str">
        <f t="shared" si="516"/>
        <v/>
      </c>
      <c r="Q1170" s="32">
        <f t="shared" si="522"/>
        <v>6</v>
      </c>
      <c r="R1170" s="32">
        <f t="shared" si="523"/>
        <v>4</v>
      </c>
      <c r="S1170" s="32">
        <f t="shared" si="524"/>
        <v>4</v>
      </c>
      <c r="T1170" s="32">
        <f t="shared" si="525"/>
        <v>2</v>
      </c>
      <c r="U1170" s="32">
        <f t="shared" si="526"/>
        <v>2</v>
      </c>
      <c r="V1170" s="32">
        <f t="shared" si="527"/>
        <v>2</v>
      </c>
      <c r="W1170" s="32">
        <f t="shared" si="528"/>
        <v>2</v>
      </c>
      <c r="X1170" s="32">
        <f t="shared" si="529"/>
        <v>2</v>
      </c>
      <c r="Y1170" s="32">
        <f t="shared" si="530"/>
        <v>2</v>
      </c>
      <c r="Z1170" s="32">
        <f t="shared" si="531"/>
        <v>2</v>
      </c>
      <c r="AA1170" s="32">
        <f t="shared" si="532"/>
        <v>2</v>
      </c>
      <c r="AB1170" s="32">
        <f t="shared" si="533"/>
        <v>2</v>
      </c>
      <c r="AD1170" s="64"/>
      <c r="AE1170" s="51"/>
      <c r="AF1170" s="51"/>
      <c r="AG1170" s="61"/>
      <c r="AH1170" s="62"/>
      <c r="AI1170" s="61"/>
      <c r="AJ1170" s="62"/>
      <c r="AK1170" s="61"/>
      <c r="AL1170" s="62"/>
      <c r="AM1170" s="60"/>
      <c r="AN1170" s="60"/>
      <c r="AO1170" s="60"/>
      <c r="AP1170" s="60"/>
      <c r="AQ1170" s="51"/>
      <c r="AT1170" s="39" t="str">
        <f t="shared" si="490"/>
        <v/>
      </c>
      <c r="AU1170" s="49" t="str">
        <f t="shared" si="491"/>
        <v/>
      </c>
      <c r="AV1170" s="41">
        <f t="shared" ca="1" si="503"/>
        <v>256</v>
      </c>
      <c r="AW1170" s="40">
        <f t="shared" ca="1" si="497"/>
        <v>1</v>
      </c>
      <c r="AX1170" s="41">
        <f t="shared" ca="1" si="492"/>
        <v>0</v>
      </c>
      <c r="AY1170" s="41">
        <f t="shared" ca="1" si="493"/>
        <v>0</v>
      </c>
      <c r="AZ1170" s="42">
        <f t="shared" ca="1" si="494"/>
        <v>1</v>
      </c>
      <c r="BA1170" s="47" t="str">
        <f t="shared" si="495"/>
        <v/>
      </c>
      <c r="BB1170" s="47" t="e">
        <f t="shared" si="496"/>
        <v>#VALUE!</v>
      </c>
      <c r="BC1170" s="47">
        <f t="shared" si="504"/>
        <v>0</v>
      </c>
      <c r="BD1170" s="47">
        <f t="shared" si="505"/>
        <v>0</v>
      </c>
      <c r="BE1170" s="47" t="e">
        <f t="shared" si="506"/>
        <v>#VALUE!</v>
      </c>
      <c r="BF1170" s="47" t="e">
        <f t="shared" si="507"/>
        <v>#VALUE!</v>
      </c>
      <c r="BG1170" s="47" t="e">
        <f t="shared" si="508"/>
        <v>#VALUE!</v>
      </c>
      <c r="BH1170" s="47" t="e">
        <f>MATCH($BA1170,NoteCommaRef!$B$4:$B$10,0)</f>
        <v>#N/A</v>
      </c>
      <c r="BI1170" s="47">
        <f>MATCH($BK1170,NoteCommaRef!$H$4:$H$1000,0)</f>
        <v>11</v>
      </c>
      <c r="BJ1170" s="47">
        <f>MATCH($BL1170,NoteCommaRef!$H$4:$H$1000,0)</f>
        <v>11</v>
      </c>
      <c r="BK1170" s="47">
        <f t="shared" si="498"/>
        <v>1</v>
      </c>
      <c r="BL1170" s="47">
        <f t="shared" si="499"/>
        <v>1</v>
      </c>
      <c r="BM1170" s="48">
        <f ca="1">IF(ISNA($BH1170),1,OFFSET(NoteCommaRef!$E$3,$BH1170,0))</f>
        <v>1</v>
      </c>
      <c r="BN1170" s="48">
        <f t="shared" si="500"/>
        <v>1</v>
      </c>
      <c r="BO1170" s="48">
        <f t="shared" si="501"/>
        <v>1</v>
      </c>
      <c r="BP1170" s="48">
        <f t="shared" si="502"/>
        <v>1</v>
      </c>
      <c r="BQ1170" s="48">
        <f ca="1">IF(ISNA($BI1170),1,OFFSET(NoteCommaRef!$K$3,$BI1170,0))</f>
        <v>1</v>
      </c>
      <c r="BR1170" s="48">
        <f ca="1">IF(ISNA($BJ1170),1,OFFSET(NoteCommaRef!$K$3,$BJ1170,0))</f>
        <v>1</v>
      </c>
    </row>
    <row r="1171" spans="3:70" x14ac:dyDescent="0.2">
      <c r="C1171" s="1" t="str">
        <f t="shared" si="517"/>
        <v/>
      </c>
      <c r="D1171" s="1" t="str">
        <f t="shared" si="518"/>
        <v/>
      </c>
      <c r="E1171" s="1" t="str">
        <f t="shared" si="509"/>
        <v/>
      </c>
      <c r="F1171" s="32" t="str">
        <f t="shared" si="510"/>
        <v/>
      </c>
      <c r="G1171" s="1" t="str">
        <f t="shared" si="511"/>
        <v/>
      </c>
      <c r="H1171" s="1" t="str">
        <f t="shared" si="512"/>
        <v/>
      </c>
      <c r="I1171" s="1" t="str">
        <f t="shared" si="513"/>
        <v/>
      </c>
      <c r="J1171" s="1" t="str">
        <f t="shared" si="514"/>
        <v/>
      </c>
      <c r="K1171" s="1" t="str">
        <f t="shared" si="515"/>
        <v/>
      </c>
      <c r="L1171" s="1" t="str">
        <f ca="1">IF(COUNTBLANK($AO1171),IF(COUNTBLANK($D1171),"",OFFSET(ChannelSetup!$E$6,0,$D1171-1)),$AO1171)</f>
        <v/>
      </c>
      <c r="M1171" s="1" t="str">
        <f ca="1">IF(COUNTBLANK($AP1171),IF(COUNTBLANK($D1171),"",OFFSET(ChannelSetup!$E$7,0,$D1171-1)),$AP1171)</f>
        <v/>
      </c>
      <c r="N1171" s="1" t="str">
        <f ca="1">IF(COUNTBLANK($D1171),"",IF(COUNTBLANK($AI1171),OFFSET(ChannelSetup!$E$4,0,$D1171-1),$AI1171))</f>
        <v/>
      </c>
      <c r="O1171" s="1" t="str">
        <f t="shared" si="516"/>
        <v/>
      </c>
      <c r="Q1171" s="32">
        <f t="shared" si="522"/>
        <v>6</v>
      </c>
      <c r="R1171" s="32">
        <f t="shared" si="523"/>
        <v>4</v>
      </c>
      <c r="S1171" s="32">
        <f t="shared" si="524"/>
        <v>4</v>
      </c>
      <c r="T1171" s="32">
        <f t="shared" si="525"/>
        <v>2</v>
      </c>
      <c r="U1171" s="32">
        <f t="shared" si="526"/>
        <v>2</v>
      </c>
      <c r="V1171" s="32">
        <f t="shared" si="527"/>
        <v>2</v>
      </c>
      <c r="W1171" s="32">
        <f t="shared" si="528"/>
        <v>2</v>
      </c>
      <c r="X1171" s="32">
        <f t="shared" si="529"/>
        <v>2</v>
      </c>
      <c r="Y1171" s="32">
        <f t="shared" si="530"/>
        <v>2</v>
      </c>
      <c r="Z1171" s="32">
        <f t="shared" si="531"/>
        <v>2</v>
      </c>
      <c r="AA1171" s="32">
        <f t="shared" si="532"/>
        <v>2</v>
      </c>
      <c r="AB1171" s="32">
        <f t="shared" si="533"/>
        <v>2</v>
      </c>
      <c r="AD1171" s="64"/>
      <c r="AE1171" s="51"/>
      <c r="AF1171" s="51"/>
      <c r="AG1171" s="61"/>
      <c r="AH1171" s="62"/>
      <c r="AI1171" s="61"/>
      <c r="AJ1171" s="62"/>
      <c r="AK1171" s="61"/>
      <c r="AL1171" s="62"/>
      <c r="AM1171" s="60"/>
      <c r="AN1171" s="60"/>
      <c r="AO1171" s="60"/>
      <c r="AP1171" s="60"/>
      <c r="AQ1171" s="51"/>
      <c r="AT1171" s="39" t="str">
        <f t="shared" si="490"/>
        <v/>
      </c>
      <c r="AU1171" s="49" t="str">
        <f t="shared" si="491"/>
        <v/>
      </c>
      <c r="AV1171" s="41">
        <f t="shared" ca="1" si="503"/>
        <v>256</v>
      </c>
      <c r="AW1171" s="40">
        <f t="shared" ca="1" si="497"/>
        <v>1</v>
      </c>
      <c r="AX1171" s="41">
        <f t="shared" ca="1" si="492"/>
        <v>0</v>
      </c>
      <c r="AY1171" s="41">
        <f t="shared" ca="1" si="493"/>
        <v>0</v>
      </c>
      <c r="AZ1171" s="42">
        <f t="shared" ca="1" si="494"/>
        <v>1</v>
      </c>
      <c r="BA1171" s="47" t="str">
        <f t="shared" si="495"/>
        <v/>
      </c>
      <c r="BB1171" s="47" t="e">
        <f t="shared" si="496"/>
        <v>#VALUE!</v>
      </c>
      <c r="BC1171" s="47">
        <f t="shared" si="504"/>
        <v>0</v>
      </c>
      <c r="BD1171" s="47">
        <f t="shared" si="505"/>
        <v>0</v>
      </c>
      <c r="BE1171" s="47" t="e">
        <f t="shared" si="506"/>
        <v>#VALUE!</v>
      </c>
      <c r="BF1171" s="47" t="e">
        <f t="shared" si="507"/>
        <v>#VALUE!</v>
      </c>
      <c r="BG1171" s="47" t="e">
        <f t="shared" si="508"/>
        <v>#VALUE!</v>
      </c>
      <c r="BH1171" s="47" t="e">
        <f>MATCH($BA1171,NoteCommaRef!$B$4:$B$10,0)</f>
        <v>#N/A</v>
      </c>
      <c r="BI1171" s="47">
        <f>MATCH($BK1171,NoteCommaRef!$H$4:$H$1000,0)</f>
        <v>11</v>
      </c>
      <c r="BJ1171" s="47">
        <f>MATCH($BL1171,NoteCommaRef!$H$4:$H$1000,0)</f>
        <v>11</v>
      </c>
      <c r="BK1171" s="47">
        <f t="shared" si="498"/>
        <v>1</v>
      </c>
      <c r="BL1171" s="47">
        <f t="shared" si="499"/>
        <v>1</v>
      </c>
      <c r="BM1171" s="48">
        <f ca="1">IF(ISNA($BH1171),1,OFFSET(NoteCommaRef!$E$3,$BH1171,0))</f>
        <v>1</v>
      </c>
      <c r="BN1171" s="48">
        <f t="shared" si="500"/>
        <v>1</v>
      </c>
      <c r="BO1171" s="48">
        <f t="shared" si="501"/>
        <v>1</v>
      </c>
      <c r="BP1171" s="48">
        <f t="shared" si="502"/>
        <v>1</v>
      </c>
      <c r="BQ1171" s="48">
        <f ca="1">IF(ISNA($BI1171),1,OFFSET(NoteCommaRef!$K$3,$BI1171,0))</f>
        <v>1</v>
      </c>
      <c r="BR1171" s="48">
        <f ca="1">IF(ISNA($BJ1171),1,OFFSET(NoteCommaRef!$K$3,$BJ1171,0))</f>
        <v>1</v>
      </c>
    </row>
    <row r="1172" spans="3:70" x14ac:dyDescent="0.2">
      <c r="C1172" s="1" t="str">
        <f t="shared" si="517"/>
        <v/>
      </c>
      <c r="D1172" s="1" t="str">
        <f t="shared" si="518"/>
        <v/>
      </c>
      <c r="E1172" s="1" t="str">
        <f t="shared" si="509"/>
        <v/>
      </c>
      <c r="F1172" s="32" t="str">
        <f t="shared" si="510"/>
        <v/>
      </c>
      <c r="G1172" s="1" t="str">
        <f t="shared" si="511"/>
        <v/>
      </c>
      <c r="H1172" s="1" t="str">
        <f t="shared" si="512"/>
        <v/>
      </c>
      <c r="I1172" s="1" t="str">
        <f t="shared" si="513"/>
        <v/>
      </c>
      <c r="J1172" s="1" t="str">
        <f t="shared" si="514"/>
        <v/>
      </c>
      <c r="K1172" s="1" t="str">
        <f t="shared" si="515"/>
        <v/>
      </c>
      <c r="L1172" s="1" t="str">
        <f ca="1">IF(COUNTBLANK($AO1172),IF(COUNTBLANK($D1172),"",OFFSET(ChannelSetup!$E$6,0,$D1172-1)),$AO1172)</f>
        <v/>
      </c>
      <c r="M1172" s="1" t="str">
        <f ca="1">IF(COUNTBLANK($AP1172),IF(COUNTBLANK($D1172),"",OFFSET(ChannelSetup!$E$7,0,$D1172-1)),$AP1172)</f>
        <v/>
      </c>
      <c r="N1172" s="1" t="str">
        <f ca="1">IF(COUNTBLANK($D1172),"",IF(COUNTBLANK($AI1172),OFFSET(ChannelSetup!$E$4,0,$D1172-1),$AI1172))</f>
        <v/>
      </c>
      <c r="O1172" s="1" t="str">
        <f t="shared" si="516"/>
        <v/>
      </c>
      <c r="Q1172" s="32">
        <f t="shared" si="522"/>
        <v>6</v>
      </c>
      <c r="R1172" s="32">
        <f t="shared" si="523"/>
        <v>4</v>
      </c>
      <c r="S1172" s="32">
        <f t="shared" si="524"/>
        <v>4</v>
      </c>
      <c r="T1172" s="32">
        <f t="shared" si="525"/>
        <v>2</v>
      </c>
      <c r="U1172" s="32">
        <f t="shared" si="526"/>
        <v>2</v>
      </c>
      <c r="V1172" s="32">
        <f t="shared" si="527"/>
        <v>2</v>
      </c>
      <c r="W1172" s="32">
        <f t="shared" si="528"/>
        <v>2</v>
      </c>
      <c r="X1172" s="32">
        <f t="shared" si="529"/>
        <v>2</v>
      </c>
      <c r="Y1172" s="32">
        <f t="shared" si="530"/>
        <v>2</v>
      </c>
      <c r="Z1172" s="32">
        <f t="shared" si="531"/>
        <v>2</v>
      </c>
      <c r="AA1172" s="32">
        <f t="shared" si="532"/>
        <v>2</v>
      </c>
      <c r="AB1172" s="32">
        <f t="shared" si="533"/>
        <v>2</v>
      </c>
      <c r="AD1172" s="64"/>
      <c r="AE1172" s="51"/>
      <c r="AF1172" s="51"/>
      <c r="AG1172" s="61"/>
      <c r="AH1172" s="62"/>
      <c r="AI1172" s="61"/>
      <c r="AJ1172" s="62"/>
      <c r="AK1172" s="61"/>
      <c r="AL1172" s="62"/>
      <c r="AM1172" s="60"/>
      <c r="AN1172" s="60"/>
      <c r="AO1172" s="60"/>
      <c r="AP1172" s="60"/>
      <c r="AQ1172" s="51"/>
      <c r="AT1172" s="39" t="str">
        <f t="shared" si="490"/>
        <v/>
      </c>
      <c r="AU1172" s="49" t="str">
        <f t="shared" si="491"/>
        <v/>
      </c>
      <c r="AV1172" s="41">
        <f t="shared" ca="1" si="503"/>
        <v>256</v>
      </c>
      <c r="AW1172" s="40">
        <f t="shared" ca="1" si="497"/>
        <v>1</v>
      </c>
      <c r="AX1172" s="41">
        <f t="shared" ca="1" si="492"/>
        <v>0</v>
      </c>
      <c r="AY1172" s="41">
        <f t="shared" ca="1" si="493"/>
        <v>0</v>
      </c>
      <c r="AZ1172" s="42">
        <f t="shared" ca="1" si="494"/>
        <v>1</v>
      </c>
      <c r="BA1172" s="47" t="str">
        <f t="shared" si="495"/>
        <v/>
      </c>
      <c r="BB1172" s="47" t="e">
        <f t="shared" si="496"/>
        <v>#VALUE!</v>
      </c>
      <c r="BC1172" s="47">
        <f t="shared" si="504"/>
        <v>0</v>
      </c>
      <c r="BD1172" s="47">
        <f t="shared" si="505"/>
        <v>0</v>
      </c>
      <c r="BE1172" s="47" t="e">
        <f t="shared" si="506"/>
        <v>#VALUE!</v>
      </c>
      <c r="BF1172" s="47" t="e">
        <f t="shared" si="507"/>
        <v>#VALUE!</v>
      </c>
      <c r="BG1172" s="47" t="e">
        <f t="shared" si="508"/>
        <v>#VALUE!</v>
      </c>
      <c r="BH1172" s="47" t="e">
        <f>MATCH($BA1172,NoteCommaRef!$B$4:$B$10,0)</f>
        <v>#N/A</v>
      </c>
      <c r="BI1172" s="47">
        <f>MATCH($BK1172,NoteCommaRef!$H$4:$H$1000,0)</f>
        <v>11</v>
      </c>
      <c r="BJ1172" s="47">
        <f>MATCH($BL1172,NoteCommaRef!$H$4:$H$1000,0)</f>
        <v>11</v>
      </c>
      <c r="BK1172" s="47">
        <f t="shared" si="498"/>
        <v>1</v>
      </c>
      <c r="BL1172" s="47">
        <f t="shared" si="499"/>
        <v>1</v>
      </c>
      <c r="BM1172" s="48">
        <f ca="1">IF(ISNA($BH1172),1,OFFSET(NoteCommaRef!$E$3,$BH1172,0))</f>
        <v>1</v>
      </c>
      <c r="BN1172" s="48">
        <f t="shared" si="500"/>
        <v>1</v>
      </c>
      <c r="BO1172" s="48">
        <f t="shared" si="501"/>
        <v>1</v>
      </c>
      <c r="BP1172" s="48">
        <f t="shared" si="502"/>
        <v>1</v>
      </c>
      <c r="BQ1172" s="48">
        <f ca="1">IF(ISNA($BI1172),1,OFFSET(NoteCommaRef!$K$3,$BI1172,0))</f>
        <v>1</v>
      </c>
      <c r="BR1172" s="48">
        <f ca="1">IF(ISNA($BJ1172),1,OFFSET(NoteCommaRef!$K$3,$BJ1172,0))</f>
        <v>1</v>
      </c>
    </row>
    <row r="1173" spans="3:70" x14ac:dyDescent="0.2">
      <c r="C1173" s="1" t="str">
        <f t="shared" si="517"/>
        <v/>
      </c>
      <c r="D1173" s="1" t="str">
        <f t="shared" si="518"/>
        <v/>
      </c>
      <c r="E1173" s="1" t="str">
        <f t="shared" si="509"/>
        <v/>
      </c>
      <c r="F1173" s="32" t="str">
        <f t="shared" si="510"/>
        <v/>
      </c>
      <c r="G1173" s="1" t="str">
        <f t="shared" si="511"/>
        <v/>
      </c>
      <c r="H1173" s="1" t="str">
        <f t="shared" si="512"/>
        <v/>
      </c>
      <c r="I1173" s="1" t="str">
        <f t="shared" si="513"/>
        <v/>
      </c>
      <c r="J1173" s="1" t="str">
        <f t="shared" si="514"/>
        <v/>
      </c>
      <c r="K1173" s="1" t="str">
        <f t="shared" si="515"/>
        <v/>
      </c>
      <c r="L1173" s="1" t="str">
        <f ca="1">IF(COUNTBLANK($AO1173),IF(COUNTBLANK($D1173),"",OFFSET(ChannelSetup!$E$6,0,$D1173-1)),$AO1173)</f>
        <v/>
      </c>
      <c r="M1173" s="1" t="str">
        <f ca="1">IF(COUNTBLANK($AP1173),IF(COUNTBLANK($D1173),"",OFFSET(ChannelSetup!$E$7,0,$D1173-1)),$AP1173)</f>
        <v/>
      </c>
      <c r="N1173" s="1" t="str">
        <f ca="1">IF(COUNTBLANK($D1173),"",IF(COUNTBLANK($AI1173),OFFSET(ChannelSetup!$E$4,0,$D1173-1),$AI1173))</f>
        <v/>
      </c>
      <c r="O1173" s="1" t="str">
        <f t="shared" si="516"/>
        <v/>
      </c>
      <c r="Q1173" s="32">
        <f t="shared" si="522"/>
        <v>6</v>
      </c>
      <c r="R1173" s="32">
        <f t="shared" si="523"/>
        <v>4</v>
      </c>
      <c r="S1173" s="32">
        <f t="shared" si="524"/>
        <v>4</v>
      </c>
      <c r="T1173" s="32">
        <f t="shared" si="525"/>
        <v>2</v>
      </c>
      <c r="U1173" s="32">
        <f t="shared" si="526"/>
        <v>2</v>
      </c>
      <c r="V1173" s="32">
        <f t="shared" si="527"/>
        <v>2</v>
      </c>
      <c r="W1173" s="32">
        <f t="shared" si="528"/>
        <v>2</v>
      </c>
      <c r="X1173" s="32">
        <f t="shared" si="529"/>
        <v>2</v>
      </c>
      <c r="Y1173" s="32">
        <f t="shared" si="530"/>
        <v>2</v>
      </c>
      <c r="Z1173" s="32">
        <f t="shared" si="531"/>
        <v>2</v>
      </c>
      <c r="AA1173" s="32">
        <f t="shared" si="532"/>
        <v>2</v>
      </c>
      <c r="AB1173" s="32">
        <f t="shared" si="533"/>
        <v>2</v>
      </c>
      <c r="AD1173" s="64"/>
      <c r="AE1173" s="51"/>
      <c r="AF1173" s="51"/>
      <c r="AG1173" s="61"/>
      <c r="AH1173" s="62"/>
      <c r="AI1173" s="61"/>
      <c r="AJ1173" s="62"/>
      <c r="AK1173" s="61"/>
      <c r="AL1173" s="62"/>
      <c r="AM1173" s="60"/>
      <c r="AN1173" s="60"/>
      <c r="AO1173" s="60"/>
      <c r="AP1173" s="60"/>
      <c r="AQ1173" s="51"/>
      <c r="AT1173" s="39" t="str">
        <f t="shared" si="490"/>
        <v/>
      </c>
      <c r="AU1173" s="49" t="str">
        <f t="shared" si="491"/>
        <v/>
      </c>
      <c r="AV1173" s="41">
        <f t="shared" ca="1" si="503"/>
        <v>256</v>
      </c>
      <c r="AW1173" s="40">
        <f t="shared" ca="1" si="497"/>
        <v>1</v>
      </c>
      <c r="AX1173" s="41">
        <f t="shared" ca="1" si="492"/>
        <v>0</v>
      </c>
      <c r="AY1173" s="41">
        <f t="shared" ca="1" si="493"/>
        <v>0</v>
      </c>
      <c r="AZ1173" s="42">
        <f t="shared" ca="1" si="494"/>
        <v>1</v>
      </c>
      <c r="BA1173" s="47" t="str">
        <f t="shared" si="495"/>
        <v/>
      </c>
      <c r="BB1173" s="47" t="e">
        <f t="shared" si="496"/>
        <v>#VALUE!</v>
      </c>
      <c r="BC1173" s="47">
        <f t="shared" si="504"/>
        <v>0</v>
      </c>
      <c r="BD1173" s="47">
        <f t="shared" si="505"/>
        <v>0</v>
      </c>
      <c r="BE1173" s="47" t="e">
        <f t="shared" si="506"/>
        <v>#VALUE!</v>
      </c>
      <c r="BF1173" s="47" t="e">
        <f t="shared" si="507"/>
        <v>#VALUE!</v>
      </c>
      <c r="BG1173" s="47" t="e">
        <f t="shared" si="508"/>
        <v>#VALUE!</v>
      </c>
      <c r="BH1173" s="47" t="e">
        <f>MATCH($BA1173,NoteCommaRef!$B$4:$B$10,0)</f>
        <v>#N/A</v>
      </c>
      <c r="BI1173" s="47">
        <f>MATCH($BK1173,NoteCommaRef!$H$4:$H$1000,0)</f>
        <v>11</v>
      </c>
      <c r="BJ1173" s="47">
        <f>MATCH($BL1173,NoteCommaRef!$H$4:$H$1000,0)</f>
        <v>11</v>
      </c>
      <c r="BK1173" s="47">
        <f t="shared" si="498"/>
        <v>1</v>
      </c>
      <c r="BL1173" s="47">
        <f t="shared" si="499"/>
        <v>1</v>
      </c>
      <c r="BM1173" s="48">
        <f ca="1">IF(ISNA($BH1173),1,OFFSET(NoteCommaRef!$E$3,$BH1173,0))</f>
        <v>1</v>
      </c>
      <c r="BN1173" s="48">
        <f t="shared" si="500"/>
        <v>1</v>
      </c>
      <c r="BO1173" s="48">
        <f t="shared" si="501"/>
        <v>1</v>
      </c>
      <c r="BP1173" s="48">
        <f t="shared" si="502"/>
        <v>1</v>
      </c>
      <c r="BQ1173" s="48">
        <f ca="1">IF(ISNA($BI1173),1,OFFSET(NoteCommaRef!$K$3,$BI1173,0))</f>
        <v>1</v>
      </c>
      <c r="BR1173" s="48">
        <f ca="1">IF(ISNA($BJ1173),1,OFFSET(NoteCommaRef!$K$3,$BJ1173,0))</f>
        <v>1</v>
      </c>
    </row>
    <row r="1174" spans="3:70" x14ac:dyDescent="0.2">
      <c r="C1174" s="1" t="str">
        <f t="shared" si="517"/>
        <v/>
      </c>
      <c r="D1174" s="1" t="str">
        <f t="shared" si="518"/>
        <v/>
      </c>
      <c r="E1174" s="1" t="str">
        <f t="shared" si="509"/>
        <v/>
      </c>
      <c r="F1174" s="32" t="str">
        <f t="shared" si="510"/>
        <v/>
      </c>
      <c r="G1174" s="1" t="str">
        <f t="shared" si="511"/>
        <v/>
      </c>
      <c r="H1174" s="1" t="str">
        <f t="shared" si="512"/>
        <v/>
      </c>
      <c r="I1174" s="1" t="str">
        <f t="shared" si="513"/>
        <v/>
      </c>
      <c r="J1174" s="1" t="str">
        <f t="shared" si="514"/>
        <v/>
      </c>
      <c r="K1174" s="1" t="str">
        <f t="shared" si="515"/>
        <v/>
      </c>
      <c r="L1174" s="1" t="str">
        <f ca="1">IF(COUNTBLANK($AO1174),IF(COUNTBLANK($D1174),"",OFFSET(ChannelSetup!$E$6,0,$D1174-1)),$AO1174)</f>
        <v/>
      </c>
      <c r="M1174" s="1" t="str">
        <f ca="1">IF(COUNTBLANK($AP1174),IF(COUNTBLANK($D1174),"",OFFSET(ChannelSetup!$E$7,0,$D1174-1)),$AP1174)</f>
        <v/>
      </c>
      <c r="N1174" s="1" t="str">
        <f ca="1">IF(COUNTBLANK($D1174),"",IF(COUNTBLANK($AI1174),OFFSET(ChannelSetup!$E$4,0,$D1174-1),$AI1174))</f>
        <v/>
      </c>
      <c r="O1174" s="1" t="str">
        <f t="shared" si="516"/>
        <v/>
      </c>
      <c r="Q1174" s="32">
        <f t="shared" si="522"/>
        <v>6</v>
      </c>
      <c r="R1174" s="32">
        <f t="shared" si="523"/>
        <v>4</v>
      </c>
      <c r="S1174" s="32">
        <f t="shared" si="524"/>
        <v>4</v>
      </c>
      <c r="T1174" s="32">
        <f t="shared" si="525"/>
        <v>2</v>
      </c>
      <c r="U1174" s="32">
        <f t="shared" si="526"/>
        <v>2</v>
      </c>
      <c r="V1174" s="32">
        <f t="shared" si="527"/>
        <v>2</v>
      </c>
      <c r="W1174" s="32">
        <f t="shared" si="528"/>
        <v>2</v>
      </c>
      <c r="X1174" s="32">
        <f t="shared" si="529"/>
        <v>2</v>
      </c>
      <c r="Y1174" s="32">
        <f t="shared" si="530"/>
        <v>2</v>
      </c>
      <c r="Z1174" s="32">
        <f t="shared" si="531"/>
        <v>2</v>
      </c>
      <c r="AA1174" s="32">
        <f t="shared" si="532"/>
        <v>2</v>
      </c>
      <c r="AB1174" s="32">
        <f t="shared" si="533"/>
        <v>2</v>
      </c>
      <c r="AD1174" s="64"/>
      <c r="AE1174" s="51"/>
      <c r="AF1174" s="51"/>
      <c r="AG1174" s="61"/>
      <c r="AH1174" s="62"/>
      <c r="AI1174" s="61"/>
      <c r="AJ1174" s="62"/>
      <c r="AK1174" s="61"/>
      <c r="AL1174" s="62"/>
      <c r="AM1174" s="60"/>
      <c r="AN1174" s="60"/>
      <c r="AO1174" s="60"/>
      <c r="AP1174" s="60"/>
      <c r="AQ1174" s="51"/>
      <c r="AT1174" s="39" t="str">
        <f t="shared" ref="AT1174:AT1237" si="534">IF(OR(ISNA(BI1174),ISNA(BJ1174)),"ERR","")</f>
        <v/>
      </c>
      <c r="AU1174" s="49" t="str">
        <f t="shared" ref="AU1174:AU1237" si="535">""&amp;AG1174</f>
        <v/>
      </c>
      <c r="AV1174" s="41">
        <f t="shared" ca="1" si="503"/>
        <v>256</v>
      </c>
      <c r="AW1174" s="40">
        <f t="shared" ca="1" si="497"/>
        <v>1</v>
      </c>
      <c r="AX1174" s="41">
        <f t="shared" ref="AX1174:AX1237" ca="1" si="536">1200*LOG(AW1174,2)</f>
        <v>0</v>
      </c>
      <c r="AY1174" s="41">
        <f t="shared" ref="AY1174:AY1237" ca="1" si="537">MOD(AX1174,1200)</f>
        <v>0</v>
      </c>
      <c r="AZ1174" s="42">
        <f t="shared" ref="AZ1174:AZ1237" ca="1" si="538">AW1174</f>
        <v>1</v>
      </c>
      <c r="BA1174" s="47" t="str">
        <f t="shared" ref="BA1174:BA1237" si="539">LEFT(AU1174,1)</f>
        <v/>
      </c>
      <c r="BB1174" s="47" t="e">
        <f t="shared" ref="BB1174:BB1237" si="540">RIGHT(AU1174,1)-4</f>
        <v>#VALUE!</v>
      </c>
      <c r="BC1174" s="47">
        <f t="shared" si="504"/>
        <v>0</v>
      </c>
      <c r="BD1174" s="47">
        <f t="shared" si="505"/>
        <v>0</v>
      </c>
      <c r="BE1174" s="47" t="e">
        <f t="shared" si="506"/>
        <v>#VALUE!</v>
      </c>
      <c r="BF1174" s="47" t="e">
        <f t="shared" si="507"/>
        <v>#VALUE!</v>
      </c>
      <c r="BG1174" s="47" t="e">
        <f t="shared" si="508"/>
        <v>#VALUE!</v>
      </c>
      <c r="BH1174" s="47" t="e">
        <f>MATCH($BA1174,NoteCommaRef!$B$4:$B$10,0)</f>
        <v>#N/A</v>
      </c>
      <c r="BI1174" s="47">
        <f>MATCH($BK1174,NoteCommaRef!$H$4:$H$1000,0)</f>
        <v>11</v>
      </c>
      <c r="BJ1174" s="47">
        <f>MATCH($BL1174,NoteCommaRef!$H$4:$H$1000,0)</f>
        <v>11</v>
      </c>
      <c r="BK1174" s="47">
        <f t="shared" si="498"/>
        <v>1</v>
      </c>
      <c r="BL1174" s="47">
        <f t="shared" si="499"/>
        <v>1</v>
      </c>
      <c r="BM1174" s="48">
        <f ca="1">IF(ISNA($BH1174),1,OFFSET(NoteCommaRef!$E$3,$BH1174,0))</f>
        <v>1</v>
      </c>
      <c r="BN1174" s="48">
        <f t="shared" si="500"/>
        <v>1</v>
      </c>
      <c r="BO1174" s="48">
        <f t="shared" si="501"/>
        <v>1</v>
      </c>
      <c r="BP1174" s="48">
        <f t="shared" si="502"/>
        <v>1</v>
      </c>
      <c r="BQ1174" s="48">
        <f ca="1">IF(ISNA($BI1174),1,OFFSET(NoteCommaRef!$K$3,$BI1174,0))</f>
        <v>1</v>
      </c>
      <c r="BR1174" s="48">
        <f ca="1">IF(ISNA($BJ1174),1,OFFSET(NoteCommaRef!$K$3,$BJ1174,0))</f>
        <v>1</v>
      </c>
    </row>
    <row r="1175" spans="3:70" x14ac:dyDescent="0.2">
      <c r="C1175" s="1" t="str">
        <f t="shared" si="517"/>
        <v/>
      </c>
      <c r="D1175" s="1" t="str">
        <f t="shared" si="518"/>
        <v/>
      </c>
      <c r="E1175" s="1" t="str">
        <f t="shared" si="509"/>
        <v/>
      </c>
      <c r="F1175" s="32" t="str">
        <f t="shared" si="510"/>
        <v/>
      </c>
      <c r="G1175" s="1" t="str">
        <f t="shared" si="511"/>
        <v/>
      </c>
      <c r="H1175" s="1" t="str">
        <f t="shared" si="512"/>
        <v/>
      </c>
      <c r="I1175" s="1" t="str">
        <f t="shared" si="513"/>
        <v/>
      </c>
      <c r="J1175" s="1" t="str">
        <f t="shared" si="514"/>
        <v/>
      </c>
      <c r="K1175" s="1" t="str">
        <f t="shared" si="515"/>
        <v/>
      </c>
      <c r="L1175" s="1" t="str">
        <f ca="1">IF(COUNTBLANK($AO1175),IF(COUNTBLANK($D1175),"",OFFSET(ChannelSetup!$E$6,0,$D1175-1)),$AO1175)</f>
        <v/>
      </c>
      <c r="M1175" s="1" t="str">
        <f ca="1">IF(COUNTBLANK($AP1175),IF(COUNTBLANK($D1175),"",OFFSET(ChannelSetup!$E$7,0,$D1175-1)),$AP1175)</f>
        <v/>
      </c>
      <c r="N1175" s="1" t="str">
        <f ca="1">IF(COUNTBLANK($D1175),"",IF(COUNTBLANK($AI1175),OFFSET(ChannelSetup!$E$4,0,$D1175-1),$AI1175))</f>
        <v/>
      </c>
      <c r="O1175" s="1" t="str">
        <f t="shared" si="516"/>
        <v/>
      </c>
      <c r="Q1175" s="32">
        <f t="shared" si="522"/>
        <v>6</v>
      </c>
      <c r="R1175" s="32">
        <f t="shared" si="523"/>
        <v>4</v>
      </c>
      <c r="S1175" s="32">
        <f t="shared" si="524"/>
        <v>4</v>
      </c>
      <c r="T1175" s="32">
        <f t="shared" si="525"/>
        <v>2</v>
      </c>
      <c r="U1175" s="32">
        <f t="shared" si="526"/>
        <v>2</v>
      </c>
      <c r="V1175" s="32">
        <f t="shared" si="527"/>
        <v>2</v>
      </c>
      <c r="W1175" s="32">
        <f t="shared" si="528"/>
        <v>2</v>
      </c>
      <c r="X1175" s="32">
        <f t="shared" si="529"/>
        <v>2</v>
      </c>
      <c r="Y1175" s="32">
        <f t="shared" si="530"/>
        <v>2</v>
      </c>
      <c r="Z1175" s="32">
        <f t="shared" si="531"/>
        <v>2</v>
      </c>
      <c r="AA1175" s="32">
        <f t="shared" si="532"/>
        <v>2</v>
      </c>
      <c r="AB1175" s="32">
        <f t="shared" si="533"/>
        <v>2</v>
      </c>
      <c r="AD1175" s="64"/>
      <c r="AE1175" s="51"/>
      <c r="AF1175" s="51"/>
      <c r="AG1175" s="61"/>
      <c r="AH1175" s="62"/>
      <c r="AI1175" s="61"/>
      <c r="AJ1175" s="62"/>
      <c r="AK1175" s="61"/>
      <c r="AL1175" s="62"/>
      <c r="AM1175" s="60"/>
      <c r="AN1175" s="60"/>
      <c r="AO1175" s="60"/>
      <c r="AP1175" s="60"/>
      <c r="AQ1175" s="51"/>
      <c r="AT1175" s="39" t="str">
        <f t="shared" si="534"/>
        <v/>
      </c>
      <c r="AU1175" s="49" t="str">
        <f t="shared" si="535"/>
        <v/>
      </c>
      <c r="AV1175" s="41">
        <f t="shared" ca="1" si="503"/>
        <v>256</v>
      </c>
      <c r="AW1175" s="40">
        <f t="shared" ca="1" si="497"/>
        <v>1</v>
      </c>
      <c r="AX1175" s="41">
        <f t="shared" ca="1" si="536"/>
        <v>0</v>
      </c>
      <c r="AY1175" s="41">
        <f t="shared" ca="1" si="537"/>
        <v>0</v>
      </c>
      <c r="AZ1175" s="42">
        <f t="shared" ca="1" si="538"/>
        <v>1</v>
      </c>
      <c r="BA1175" s="47" t="str">
        <f t="shared" si="539"/>
        <v/>
      </c>
      <c r="BB1175" s="47" t="e">
        <f t="shared" si="540"/>
        <v>#VALUE!</v>
      </c>
      <c r="BC1175" s="47">
        <f t="shared" si="504"/>
        <v>0</v>
      </c>
      <c r="BD1175" s="47">
        <f t="shared" si="505"/>
        <v>0</v>
      </c>
      <c r="BE1175" s="47" t="e">
        <f t="shared" si="506"/>
        <v>#VALUE!</v>
      </c>
      <c r="BF1175" s="47" t="e">
        <f t="shared" si="507"/>
        <v>#VALUE!</v>
      </c>
      <c r="BG1175" s="47" t="e">
        <f t="shared" si="508"/>
        <v>#VALUE!</v>
      </c>
      <c r="BH1175" s="47" t="e">
        <f>MATCH($BA1175,NoteCommaRef!$B$4:$B$10,0)</f>
        <v>#N/A</v>
      </c>
      <c r="BI1175" s="47">
        <f>MATCH($BK1175,NoteCommaRef!$H$4:$H$1000,0)</f>
        <v>11</v>
      </c>
      <c r="BJ1175" s="47">
        <f>MATCH($BL1175,NoteCommaRef!$H$4:$H$1000,0)</f>
        <v>11</v>
      </c>
      <c r="BK1175" s="47">
        <f t="shared" si="498"/>
        <v>1</v>
      </c>
      <c r="BL1175" s="47">
        <f t="shared" si="499"/>
        <v>1</v>
      </c>
      <c r="BM1175" s="48">
        <f ca="1">IF(ISNA($BH1175),1,OFFSET(NoteCommaRef!$E$3,$BH1175,0))</f>
        <v>1</v>
      </c>
      <c r="BN1175" s="48">
        <f t="shared" si="500"/>
        <v>1</v>
      </c>
      <c r="BO1175" s="48">
        <f t="shared" si="501"/>
        <v>1</v>
      </c>
      <c r="BP1175" s="48">
        <f t="shared" si="502"/>
        <v>1</v>
      </c>
      <c r="BQ1175" s="48">
        <f ca="1">IF(ISNA($BI1175),1,OFFSET(NoteCommaRef!$K$3,$BI1175,0))</f>
        <v>1</v>
      </c>
      <c r="BR1175" s="48">
        <f ca="1">IF(ISNA($BJ1175),1,OFFSET(NoteCommaRef!$K$3,$BJ1175,0))</f>
        <v>1</v>
      </c>
    </row>
    <row r="1176" spans="3:70" x14ac:dyDescent="0.2">
      <c r="C1176" s="1" t="str">
        <f t="shared" si="517"/>
        <v/>
      </c>
      <c r="D1176" s="1" t="str">
        <f t="shared" si="518"/>
        <v/>
      </c>
      <c r="E1176" s="1" t="str">
        <f t="shared" si="509"/>
        <v/>
      </c>
      <c r="F1176" s="32" t="str">
        <f t="shared" si="510"/>
        <v/>
      </c>
      <c r="G1176" s="1" t="str">
        <f t="shared" si="511"/>
        <v/>
      </c>
      <c r="H1176" s="1" t="str">
        <f t="shared" si="512"/>
        <v/>
      </c>
      <c r="I1176" s="1" t="str">
        <f t="shared" si="513"/>
        <v/>
      </c>
      <c r="J1176" s="1" t="str">
        <f t="shared" si="514"/>
        <v/>
      </c>
      <c r="K1176" s="1" t="str">
        <f t="shared" si="515"/>
        <v/>
      </c>
      <c r="L1176" s="1" t="str">
        <f ca="1">IF(COUNTBLANK($AO1176),IF(COUNTBLANK($D1176),"",OFFSET(ChannelSetup!$E$6,0,$D1176-1)),$AO1176)</f>
        <v/>
      </c>
      <c r="M1176" s="1" t="str">
        <f ca="1">IF(COUNTBLANK($AP1176),IF(COUNTBLANK($D1176),"",OFFSET(ChannelSetup!$E$7,0,$D1176-1)),$AP1176)</f>
        <v/>
      </c>
      <c r="N1176" s="1" t="str">
        <f ca="1">IF(COUNTBLANK($D1176),"",IF(COUNTBLANK($AI1176),OFFSET(ChannelSetup!$E$4,0,$D1176-1),$AI1176))</f>
        <v/>
      </c>
      <c r="O1176" s="1" t="str">
        <f t="shared" si="516"/>
        <v/>
      </c>
      <c r="Q1176" s="32">
        <f t="shared" si="522"/>
        <v>6</v>
      </c>
      <c r="R1176" s="32">
        <f t="shared" si="523"/>
        <v>4</v>
      </c>
      <c r="S1176" s="32">
        <f t="shared" si="524"/>
        <v>4</v>
      </c>
      <c r="T1176" s="32">
        <f t="shared" si="525"/>
        <v>2</v>
      </c>
      <c r="U1176" s="32">
        <f t="shared" si="526"/>
        <v>2</v>
      </c>
      <c r="V1176" s="32">
        <f t="shared" si="527"/>
        <v>2</v>
      </c>
      <c r="W1176" s="32">
        <f t="shared" si="528"/>
        <v>2</v>
      </c>
      <c r="X1176" s="32">
        <f t="shared" si="529"/>
        <v>2</v>
      </c>
      <c r="Y1176" s="32">
        <f t="shared" si="530"/>
        <v>2</v>
      </c>
      <c r="Z1176" s="32">
        <f t="shared" si="531"/>
        <v>2</v>
      </c>
      <c r="AA1176" s="32">
        <f t="shared" si="532"/>
        <v>2</v>
      </c>
      <c r="AB1176" s="32">
        <f t="shared" si="533"/>
        <v>2</v>
      </c>
      <c r="AD1176" s="64"/>
      <c r="AE1176" s="51"/>
      <c r="AF1176" s="51"/>
      <c r="AG1176" s="61"/>
      <c r="AH1176" s="62"/>
      <c r="AI1176" s="61"/>
      <c r="AJ1176" s="62"/>
      <c r="AK1176" s="61"/>
      <c r="AL1176" s="62"/>
      <c r="AM1176" s="60"/>
      <c r="AN1176" s="60"/>
      <c r="AO1176" s="60"/>
      <c r="AP1176" s="60"/>
      <c r="AQ1176" s="51"/>
      <c r="AT1176" s="39" t="str">
        <f t="shared" si="534"/>
        <v/>
      </c>
      <c r="AU1176" s="49" t="str">
        <f t="shared" si="535"/>
        <v/>
      </c>
      <c r="AV1176" s="41">
        <f t="shared" ca="1" si="503"/>
        <v>256</v>
      </c>
      <c r="AW1176" s="40">
        <f t="shared" ca="1" si="497"/>
        <v>1</v>
      </c>
      <c r="AX1176" s="41">
        <f t="shared" ca="1" si="536"/>
        <v>0</v>
      </c>
      <c r="AY1176" s="41">
        <f t="shared" ca="1" si="537"/>
        <v>0</v>
      </c>
      <c r="AZ1176" s="42">
        <f t="shared" ca="1" si="538"/>
        <v>1</v>
      </c>
      <c r="BA1176" s="47" t="str">
        <f t="shared" si="539"/>
        <v/>
      </c>
      <c r="BB1176" s="47" t="e">
        <f t="shared" si="540"/>
        <v>#VALUE!</v>
      </c>
      <c r="BC1176" s="47">
        <f t="shared" si="504"/>
        <v>0</v>
      </c>
      <c r="BD1176" s="47">
        <f t="shared" si="505"/>
        <v>0</v>
      </c>
      <c r="BE1176" s="47" t="e">
        <f t="shared" si="506"/>
        <v>#VALUE!</v>
      </c>
      <c r="BF1176" s="47" t="e">
        <f t="shared" si="507"/>
        <v>#VALUE!</v>
      </c>
      <c r="BG1176" s="47" t="e">
        <f t="shared" si="508"/>
        <v>#VALUE!</v>
      </c>
      <c r="BH1176" s="47" t="e">
        <f>MATCH($BA1176,NoteCommaRef!$B$4:$B$10,0)</f>
        <v>#N/A</v>
      </c>
      <c r="BI1176" s="47">
        <f>MATCH($BK1176,NoteCommaRef!$H$4:$H$1000,0)</f>
        <v>11</v>
      </c>
      <c r="BJ1176" s="47">
        <f>MATCH($BL1176,NoteCommaRef!$H$4:$H$1000,0)</f>
        <v>11</v>
      </c>
      <c r="BK1176" s="47">
        <f t="shared" si="498"/>
        <v>1</v>
      </c>
      <c r="BL1176" s="47">
        <f t="shared" si="499"/>
        <v>1</v>
      </c>
      <c r="BM1176" s="48">
        <f ca="1">IF(ISNA($BH1176),1,OFFSET(NoteCommaRef!$E$3,$BH1176,0))</f>
        <v>1</v>
      </c>
      <c r="BN1176" s="48">
        <f t="shared" si="500"/>
        <v>1</v>
      </c>
      <c r="BO1176" s="48">
        <f t="shared" si="501"/>
        <v>1</v>
      </c>
      <c r="BP1176" s="48">
        <f t="shared" si="502"/>
        <v>1</v>
      </c>
      <c r="BQ1176" s="48">
        <f ca="1">IF(ISNA($BI1176),1,OFFSET(NoteCommaRef!$K$3,$BI1176,0))</f>
        <v>1</v>
      </c>
      <c r="BR1176" s="48">
        <f ca="1">IF(ISNA($BJ1176),1,OFFSET(NoteCommaRef!$K$3,$BJ1176,0))</f>
        <v>1</v>
      </c>
    </row>
    <row r="1177" spans="3:70" x14ac:dyDescent="0.2">
      <c r="C1177" s="1" t="str">
        <f t="shared" si="517"/>
        <v/>
      </c>
      <c r="D1177" s="1" t="str">
        <f t="shared" si="518"/>
        <v/>
      </c>
      <c r="E1177" s="1" t="str">
        <f t="shared" si="509"/>
        <v/>
      </c>
      <c r="F1177" s="32" t="str">
        <f t="shared" si="510"/>
        <v/>
      </c>
      <c r="G1177" s="1" t="str">
        <f t="shared" si="511"/>
        <v/>
      </c>
      <c r="H1177" s="1" t="str">
        <f t="shared" si="512"/>
        <v/>
      </c>
      <c r="I1177" s="1" t="str">
        <f t="shared" si="513"/>
        <v/>
      </c>
      <c r="J1177" s="1" t="str">
        <f t="shared" si="514"/>
        <v/>
      </c>
      <c r="K1177" s="1" t="str">
        <f t="shared" si="515"/>
        <v/>
      </c>
      <c r="L1177" s="1" t="str">
        <f ca="1">IF(COUNTBLANK($AO1177),IF(COUNTBLANK($D1177),"",OFFSET(ChannelSetup!$E$6,0,$D1177-1)),$AO1177)</f>
        <v/>
      </c>
      <c r="M1177" s="1" t="str">
        <f ca="1">IF(COUNTBLANK($AP1177),IF(COUNTBLANK($D1177),"",OFFSET(ChannelSetup!$E$7,0,$D1177-1)),$AP1177)</f>
        <v/>
      </c>
      <c r="N1177" s="1" t="str">
        <f ca="1">IF(COUNTBLANK($D1177),"",IF(COUNTBLANK($AI1177),OFFSET(ChannelSetup!$E$4,0,$D1177-1),$AI1177))</f>
        <v/>
      </c>
      <c r="O1177" s="1" t="str">
        <f t="shared" si="516"/>
        <v/>
      </c>
      <c r="Q1177" s="32">
        <f t="shared" si="522"/>
        <v>6</v>
      </c>
      <c r="R1177" s="32">
        <f t="shared" si="523"/>
        <v>4</v>
      </c>
      <c r="S1177" s="32">
        <f t="shared" si="524"/>
        <v>4</v>
      </c>
      <c r="T1177" s="32">
        <f t="shared" si="525"/>
        <v>2</v>
      </c>
      <c r="U1177" s="32">
        <f t="shared" si="526"/>
        <v>2</v>
      </c>
      <c r="V1177" s="32">
        <f t="shared" si="527"/>
        <v>2</v>
      </c>
      <c r="W1177" s="32">
        <f t="shared" si="528"/>
        <v>2</v>
      </c>
      <c r="X1177" s="32">
        <f t="shared" si="529"/>
        <v>2</v>
      </c>
      <c r="Y1177" s="32">
        <f t="shared" si="530"/>
        <v>2</v>
      </c>
      <c r="Z1177" s="32">
        <f t="shared" si="531"/>
        <v>2</v>
      </c>
      <c r="AA1177" s="32">
        <f t="shared" si="532"/>
        <v>2</v>
      </c>
      <c r="AB1177" s="32">
        <f t="shared" si="533"/>
        <v>2</v>
      </c>
      <c r="AD1177" s="64"/>
      <c r="AE1177" s="51"/>
      <c r="AF1177" s="51"/>
      <c r="AG1177" s="61"/>
      <c r="AH1177" s="62"/>
      <c r="AI1177" s="61"/>
      <c r="AJ1177" s="62"/>
      <c r="AK1177" s="61"/>
      <c r="AL1177" s="62"/>
      <c r="AM1177" s="60"/>
      <c r="AN1177" s="60"/>
      <c r="AO1177" s="60"/>
      <c r="AP1177" s="60"/>
      <c r="AQ1177" s="51"/>
      <c r="AT1177" s="39" t="str">
        <f t="shared" si="534"/>
        <v/>
      </c>
      <c r="AU1177" s="49" t="str">
        <f t="shared" si="535"/>
        <v/>
      </c>
      <c r="AV1177" s="41">
        <f t="shared" ca="1" si="503"/>
        <v>256</v>
      </c>
      <c r="AW1177" s="40">
        <f t="shared" ca="1" si="497"/>
        <v>1</v>
      </c>
      <c r="AX1177" s="41">
        <f t="shared" ca="1" si="536"/>
        <v>0</v>
      </c>
      <c r="AY1177" s="41">
        <f t="shared" ca="1" si="537"/>
        <v>0</v>
      </c>
      <c r="AZ1177" s="42">
        <f t="shared" ca="1" si="538"/>
        <v>1</v>
      </c>
      <c r="BA1177" s="47" t="str">
        <f t="shared" si="539"/>
        <v/>
      </c>
      <c r="BB1177" s="47" t="e">
        <f t="shared" si="540"/>
        <v>#VALUE!</v>
      </c>
      <c r="BC1177" s="47">
        <f t="shared" si="504"/>
        <v>0</v>
      </c>
      <c r="BD1177" s="47">
        <f t="shared" si="505"/>
        <v>0</v>
      </c>
      <c r="BE1177" s="47" t="e">
        <f t="shared" si="506"/>
        <v>#VALUE!</v>
      </c>
      <c r="BF1177" s="47" t="e">
        <f t="shared" si="507"/>
        <v>#VALUE!</v>
      </c>
      <c r="BG1177" s="47" t="e">
        <f t="shared" si="508"/>
        <v>#VALUE!</v>
      </c>
      <c r="BH1177" s="47" t="e">
        <f>MATCH($BA1177,NoteCommaRef!$B$4:$B$10,0)</f>
        <v>#N/A</v>
      </c>
      <c r="BI1177" s="47">
        <f>MATCH($BK1177,NoteCommaRef!$H$4:$H$1000,0)</f>
        <v>11</v>
      </c>
      <c r="BJ1177" s="47">
        <f>MATCH($BL1177,NoteCommaRef!$H$4:$H$1000,0)</f>
        <v>11</v>
      </c>
      <c r="BK1177" s="47">
        <f t="shared" si="498"/>
        <v>1</v>
      </c>
      <c r="BL1177" s="47">
        <f t="shared" si="499"/>
        <v>1</v>
      </c>
      <c r="BM1177" s="48">
        <f ca="1">IF(ISNA($BH1177),1,OFFSET(NoteCommaRef!$E$3,$BH1177,0))</f>
        <v>1</v>
      </c>
      <c r="BN1177" s="48">
        <f t="shared" si="500"/>
        <v>1</v>
      </c>
      <c r="BO1177" s="48">
        <f t="shared" si="501"/>
        <v>1</v>
      </c>
      <c r="BP1177" s="48">
        <f t="shared" si="502"/>
        <v>1</v>
      </c>
      <c r="BQ1177" s="48">
        <f ca="1">IF(ISNA($BI1177),1,OFFSET(NoteCommaRef!$K$3,$BI1177,0))</f>
        <v>1</v>
      </c>
      <c r="BR1177" s="48">
        <f ca="1">IF(ISNA($BJ1177),1,OFFSET(NoteCommaRef!$K$3,$BJ1177,0))</f>
        <v>1</v>
      </c>
    </row>
    <row r="1178" spans="3:70" x14ac:dyDescent="0.2">
      <c r="C1178" s="1" t="str">
        <f t="shared" si="517"/>
        <v/>
      </c>
      <c r="D1178" s="1" t="str">
        <f t="shared" si="518"/>
        <v/>
      </c>
      <c r="E1178" s="1" t="str">
        <f t="shared" si="509"/>
        <v/>
      </c>
      <c r="F1178" s="32" t="str">
        <f t="shared" si="510"/>
        <v/>
      </c>
      <c r="G1178" s="1" t="str">
        <f t="shared" si="511"/>
        <v/>
      </c>
      <c r="H1178" s="1" t="str">
        <f t="shared" si="512"/>
        <v/>
      </c>
      <c r="I1178" s="1" t="str">
        <f t="shared" si="513"/>
        <v/>
      </c>
      <c r="J1178" s="1" t="str">
        <f t="shared" si="514"/>
        <v/>
      </c>
      <c r="K1178" s="1" t="str">
        <f t="shared" si="515"/>
        <v/>
      </c>
      <c r="L1178" s="1" t="str">
        <f ca="1">IF(COUNTBLANK($AO1178),IF(COUNTBLANK($D1178),"",OFFSET(ChannelSetup!$E$6,0,$D1178-1)),$AO1178)</f>
        <v/>
      </c>
      <c r="M1178" s="1" t="str">
        <f ca="1">IF(COUNTBLANK($AP1178),IF(COUNTBLANK($D1178),"",OFFSET(ChannelSetup!$E$7,0,$D1178-1)),$AP1178)</f>
        <v/>
      </c>
      <c r="N1178" s="1" t="str">
        <f ca="1">IF(COUNTBLANK($D1178),"",IF(COUNTBLANK($AI1178),OFFSET(ChannelSetup!$E$4,0,$D1178-1),$AI1178))</f>
        <v/>
      </c>
      <c r="O1178" s="1" t="str">
        <f t="shared" si="516"/>
        <v/>
      </c>
      <c r="Q1178" s="32">
        <f t="shared" si="522"/>
        <v>6</v>
      </c>
      <c r="R1178" s="32">
        <f t="shared" si="523"/>
        <v>4</v>
      </c>
      <c r="S1178" s="32">
        <f t="shared" si="524"/>
        <v>4</v>
      </c>
      <c r="T1178" s="32">
        <f t="shared" si="525"/>
        <v>2</v>
      </c>
      <c r="U1178" s="32">
        <f t="shared" si="526"/>
        <v>2</v>
      </c>
      <c r="V1178" s="32">
        <f t="shared" si="527"/>
        <v>2</v>
      </c>
      <c r="W1178" s="32">
        <f t="shared" si="528"/>
        <v>2</v>
      </c>
      <c r="X1178" s="32">
        <f t="shared" si="529"/>
        <v>2</v>
      </c>
      <c r="Y1178" s="32">
        <f t="shared" si="530"/>
        <v>2</v>
      </c>
      <c r="Z1178" s="32">
        <f t="shared" si="531"/>
        <v>2</v>
      </c>
      <c r="AA1178" s="32">
        <f t="shared" si="532"/>
        <v>2</v>
      </c>
      <c r="AB1178" s="32">
        <f t="shared" si="533"/>
        <v>2</v>
      </c>
      <c r="AD1178" s="64"/>
      <c r="AE1178" s="51"/>
      <c r="AF1178" s="51"/>
      <c r="AG1178" s="61"/>
      <c r="AH1178" s="62"/>
      <c r="AI1178" s="61"/>
      <c r="AJ1178" s="62"/>
      <c r="AK1178" s="61"/>
      <c r="AL1178" s="62"/>
      <c r="AM1178" s="60"/>
      <c r="AN1178" s="60"/>
      <c r="AO1178" s="60"/>
      <c r="AP1178" s="60"/>
      <c r="AQ1178" s="51"/>
      <c r="AT1178" s="39" t="str">
        <f t="shared" si="534"/>
        <v/>
      </c>
      <c r="AU1178" s="49" t="str">
        <f t="shared" si="535"/>
        <v/>
      </c>
      <c r="AV1178" s="41">
        <f t="shared" ca="1" si="503"/>
        <v>256</v>
      </c>
      <c r="AW1178" s="40">
        <f t="shared" ca="1" si="497"/>
        <v>1</v>
      </c>
      <c r="AX1178" s="41">
        <f t="shared" ca="1" si="536"/>
        <v>0</v>
      </c>
      <c r="AY1178" s="41">
        <f t="shared" ca="1" si="537"/>
        <v>0</v>
      </c>
      <c r="AZ1178" s="42">
        <f t="shared" ca="1" si="538"/>
        <v>1</v>
      </c>
      <c r="BA1178" s="47" t="str">
        <f t="shared" si="539"/>
        <v/>
      </c>
      <c r="BB1178" s="47" t="e">
        <f t="shared" si="540"/>
        <v>#VALUE!</v>
      </c>
      <c r="BC1178" s="47">
        <f t="shared" si="504"/>
        <v>0</v>
      </c>
      <c r="BD1178" s="47">
        <f t="shared" si="505"/>
        <v>0</v>
      </c>
      <c r="BE1178" s="47" t="e">
        <f t="shared" si="506"/>
        <v>#VALUE!</v>
      </c>
      <c r="BF1178" s="47" t="e">
        <f t="shared" si="507"/>
        <v>#VALUE!</v>
      </c>
      <c r="BG1178" s="47" t="e">
        <f t="shared" si="508"/>
        <v>#VALUE!</v>
      </c>
      <c r="BH1178" s="47" t="e">
        <f>MATCH($BA1178,NoteCommaRef!$B$4:$B$10,0)</f>
        <v>#N/A</v>
      </c>
      <c r="BI1178" s="47">
        <f>MATCH($BK1178,NoteCommaRef!$H$4:$H$1000,0)</f>
        <v>11</v>
      </c>
      <c r="BJ1178" s="47">
        <f>MATCH($BL1178,NoteCommaRef!$H$4:$H$1000,0)</f>
        <v>11</v>
      </c>
      <c r="BK1178" s="47">
        <f t="shared" si="498"/>
        <v>1</v>
      </c>
      <c r="BL1178" s="47">
        <f t="shared" si="499"/>
        <v>1</v>
      </c>
      <c r="BM1178" s="48">
        <f ca="1">IF(ISNA($BH1178),1,OFFSET(NoteCommaRef!$E$3,$BH1178,0))</f>
        <v>1</v>
      </c>
      <c r="BN1178" s="48">
        <f t="shared" si="500"/>
        <v>1</v>
      </c>
      <c r="BO1178" s="48">
        <f t="shared" si="501"/>
        <v>1</v>
      </c>
      <c r="BP1178" s="48">
        <f t="shared" si="502"/>
        <v>1</v>
      </c>
      <c r="BQ1178" s="48">
        <f ca="1">IF(ISNA($BI1178),1,OFFSET(NoteCommaRef!$K$3,$BI1178,0))</f>
        <v>1</v>
      </c>
      <c r="BR1178" s="48">
        <f ca="1">IF(ISNA($BJ1178),1,OFFSET(NoteCommaRef!$K$3,$BJ1178,0))</f>
        <v>1</v>
      </c>
    </row>
    <row r="1179" spans="3:70" x14ac:dyDescent="0.2">
      <c r="C1179" s="1" t="str">
        <f t="shared" si="517"/>
        <v/>
      </c>
      <c r="D1179" s="1" t="str">
        <f t="shared" si="518"/>
        <v/>
      </c>
      <c r="E1179" s="1" t="str">
        <f t="shared" si="509"/>
        <v/>
      </c>
      <c r="F1179" s="32" t="str">
        <f t="shared" si="510"/>
        <v/>
      </c>
      <c r="G1179" s="1" t="str">
        <f t="shared" si="511"/>
        <v/>
      </c>
      <c r="H1179" s="1" t="str">
        <f t="shared" si="512"/>
        <v/>
      </c>
      <c r="I1179" s="1" t="str">
        <f t="shared" si="513"/>
        <v/>
      </c>
      <c r="J1179" s="1" t="str">
        <f t="shared" si="514"/>
        <v/>
      </c>
      <c r="K1179" s="1" t="str">
        <f t="shared" si="515"/>
        <v/>
      </c>
      <c r="L1179" s="1" t="str">
        <f ca="1">IF(COUNTBLANK($AO1179),IF(COUNTBLANK($D1179),"",OFFSET(ChannelSetup!$E$6,0,$D1179-1)),$AO1179)</f>
        <v/>
      </c>
      <c r="M1179" s="1" t="str">
        <f ca="1">IF(COUNTBLANK($AP1179),IF(COUNTBLANK($D1179),"",OFFSET(ChannelSetup!$E$7,0,$D1179-1)),$AP1179)</f>
        <v/>
      </c>
      <c r="N1179" s="1" t="str">
        <f ca="1">IF(COUNTBLANK($D1179),"",IF(COUNTBLANK($AI1179),OFFSET(ChannelSetup!$E$4,0,$D1179-1),$AI1179))</f>
        <v/>
      </c>
      <c r="O1179" s="1" t="str">
        <f t="shared" si="516"/>
        <v/>
      </c>
      <c r="Q1179" s="32">
        <f t="shared" si="522"/>
        <v>6</v>
      </c>
      <c r="R1179" s="32">
        <f t="shared" si="523"/>
        <v>4</v>
      </c>
      <c r="S1179" s="32">
        <f t="shared" si="524"/>
        <v>4</v>
      </c>
      <c r="T1179" s="32">
        <f t="shared" si="525"/>
        <v>2</v>
      </c>
      <c r="U1179" s="32">
        <f t="shared" si="526"/>
        <v>2</v>
      </c>
      <c r="V1179" s="32">
        <f t="shared" si="527"/>
        <v>2</v>
      </c>
      <c r="W1179" s="32">
        <f t="shared" si="528"/>
        <v>2</v>
      </c>
      <c r="X1179" s="32">
        <f t="shared" si="529"/>
        <v>2</v>
      </c>
      <c r="Y1179" s="32">
        <f t="shared" si="530"/>
        <v>2</v>
      </c>
      <c r="Z1179" s="32">
        <f t="shared" si="531"/>
        <v>2</v>
      </c>
      <c r="AA1179" s="32">
        <f t="shared" si="532"/>
        <v>2</v>
      </c>
      <c r="AB1179" s="32">
        <f t="shared" si="533"/>
        <v>2</v>
      </c>
      <c r="AD1179" s="64"/>
      <c r="AE1179" s="51"/>
      <c r="AF1179" s="51"/>
      <c r="AG1179" s="61"/>
      <c r="AH1179" s="62"/>
      <c r="AI1179" s="61"/>
      <c r="AJ1179" s="62"/>
      <c r="AK1179" s="61"/>
      <c r="AL1179" s="62"/>
      <c r="AM1179" s="60"/>
      <c r="AN1179" s="60"/>
      <c r="AO1179" s="60"/>
      <c r="AP1179" s="60"/>
      <c r="AQ1179" s="51"/>
      <c r="AT1179" s="39" t="str">
        <f t="shared" si="534"/>
        <v/>
      </c>
      <c r="AU1179" s="49" t="str">
        <f t="shared" si="535"/>
        <v/>
      </c>
      <c r="AV1179" s="41">
        <f t="shared" ca="1" si="503"/>
        <v>256</v>
      </c>
      <c r="AW1179" s="40">
        <f t="shared" ca="1" si="497"/>
        <v>1</v>
      </c>
      <c r="AX1179" s="41">
        <f t="shared" ca="1" si="536"/>
        <v>0</v>
      </c>
      <c r="AY1179" s="41">
        <f t="shared" ca="1" si="537"/>
        <v>0</v>
      </c>
      <c r="AZ1179" s="42">
        <f t="shared" ca="1" si="538"/>
        <v>1</v>
      </c>
      <c r="BA1179" s="47" t="str">
        <f t="shared" si="539"/>
        <v/>
      </c>
      <c r="BB1179" s="47" t="e">
        <f t="shared" si="540"/>
        <v>#VALUE!</v>
      </c>
      <c r="BC1179" s="47">
        <f t="shared" si="504"/>
        <v>0</v>
      </c>
      <c r="BD1179" s="47">
        <f t="shared" si="505"/>
        <v>0</v>
      </c>
      <c r="BE1179" s="47" t="e">
        <f t="shared" si="506"/>
        <v>#VALUE!</v>
      </c>
      <c r="BF1179" s="47" t="e">
        <f t="shared" si="507"/>
        <v>#VALUE!</v>
      </c>
      <c r="BG1179" s="47" t="e">
        <f t="shared" si="508"/>
        <v>#VALUE!</v>
      </c>
      <c r="BH1179" s="47" t="e">
        <f>MATCH($BA1179,NoteCommaRef!$B$4:$B$10,0)</f>
        <v>#N/A</v>
      </c>
      <c r="BI1179" s="47">
        <f>MATCH($BK1179,NoteCommaRef!$H$4:$H$1000,0)</f>
        <v>11</v>
      </c>
      <c r="BJ1179" s="47">
        <f>MATCH($BL1179,NoteCommaRef!$H$4:$H$1000,0)</f>
        <v>11</v>
      </c>
      <c r="BK1179" s="47">
        <f t="shared" si="498"/>
        <v>1</v>
      </c>
      <c r="BL1179" s="47">
        <f t="shared" si="499"/>
        <v>1</v>
      </c>
      <c r="BM1179" s="48">
        <f ca="1">IF(ISNA($BH1179),1,OFFSET(NoteCommaRef!$E$3,$BH1179,0))</f>
        <v>1</v>
      </c>
      <c r="BN1179" s="48">
        <f t="shared" si="500"/>
        <v>1</v>
      </c>
      <c r="BO1179" s="48">
        <f t="shared" si="501"/>
        <v>1</v>
      </c>
      <c r="BP1179" s="48">
        <f t="shared" si="502"/>
        <v>1</v>
      </c>
      <c r="BQ1179" s="48">
        <f ca="1">IF(ISNA($BI1179),1,OFFSET(NoteCommaRef!$K$3,$BI1179,0))</f>
        <v>1</v>
      </c>
      <c r="BR1179" s="48">
        <f ca="1">IF(ISNA($BJ1179),1,OFFSET(NoteCommaRef!$K$3,$BJ1179,0))</f>
        <v>1</v>
      </c>
    </row>
    <row r="1180" spans="3:70" x14ac:dyDescent="0.2">
      <c r="C1180" s="1" t="str">
        <f t="shared" si="517"/>
        <v/>
      </c>
      <c r="D1180" s="1" t="str">
        <f t="shared" si="518"/>
        <v/>
      </c>
      <c r="E1180" s="1" t="str">
        <f t="shared" si="509"/>
        <v/>
      </c>
      <c r="F1180" s="32" t="str">
        <f t="shared" si="510"/>
        <v/>
      </c>
      <c r="G1180" s="1" t="str">
        <f t="shared" si="511"/>
        <v/>
      </c>
      <c r="H1180" s="1" t="str">
        <f t="shared" si="512"/>
        <v/>
      </c>
      <c r="I1180" s="1" t="str">
        <f t="shared" si="513"/>
        <v/>
      </c>
      <c r="J1180" s="1" t="str">
        <f t="shared" si="514"/>
        <v/>
      </c>
      <c r="K1180" s="1" t="str">
        <f t="shared" si="515"/>
        <v/>
      </c>
      <c r="L1180" s="1" t="str">
        <f ca="1">IF(COUNTBLANK($AO1180),IF(COUNTBLANK($D1180),"",OFFSET(ChannelSetup!$E$6,0,$D1180-1)),$AO1180)</f>
        <v/>
      </c>
      <c r="M1180" s="1" t="str">
        <f ca="1">IF(COUNTBLANK($AP1180),IF(COUNTBLANK($D1180),"",OFFSET(ChannelSetup!$E$7,0,$D1180-1)),$AP1180)</f>
        <v/>
      </c>
      <c r="N1180" s="1" t="str">
        <f ca="1">IF(COUNTBLANK($D1180),"",IF(COUNTBLANK($AI1180),OFFSET(ChannelSetup!$E$4,0,$D1180-1),$AI1180))</f>
        <v/>
      </c>
      <c r="O1180" s="1" t="str">
        <f t="shared" si="516"/>
        <v/>
      </c>
      <c r="Q1180" s="32">
        <f t="shared" si="522"/>
        <v>6</v>
      </c>
      <c r="R1180" s="32">
        <f t="shared" si="523"/>
        <v>4</v>
      </c>
      <c r="S1180" s="32">
        <f t="shared" si="524"/>
        <v>4</v>
      </c>
      <c r="T1180" s="32">
        <f t="shared" si="525"/>
        <v>2</v>
      </c>
      <c r="U1180" s="32">
        <f t="shared" si="526"/>
        <v>2</v>
      </c>
      <c r="V1180" s="32">
        <f t="shared" si="527"/>
        <v>2</v>
      </c>
      <c r="W1180" s="32">
        <f t="shared" si="528"/>
        <v>2</v>
      </c>
      <c r="X1180" s="32">
        <f t="shared" si="529"/>
        <v>2</v>
      </c>
      <c r="Y1180" s="32">
        <f t="shared" si="530"/>
        <v>2</v>
      </c>
      <c r="Z1180" s="32">
        <f t="shared" si="531"/>
        <v>2</v>
      </c>
      <c r="AA1180" s="32">
        <f t="shared" si="532"/>
        <v>2</v>
      </c>
      <c r="AB1180" s="32">
        <f t="shared" si="533"/>
        <v>2</v>
      </c>
      <c r="AD1180" s="64"/>
      <c r="AE1180" s="51"/>
      <c r="AF1180" s="51"/>
      <c r="AG1180" s="61"/>
      <c r="AH1180" s="62"/>
      <c r="AI1180" s="61"/>
      <c r="AJ1180" s="62"/>
      <c r="AK1180" s="61"/>
      <c r="AL1180" s="62"/>
      <c r="AM1180" s="60"/>
      <c r="AN1180" s="60"/>
      <c r="AO1180" s="60"/>
      <c r="AP1180" s="60"/>
      <c r="AQ1180" s="51"/>
      <c r="AT1180" s="39" t="str">
        <f t="shared" si="534"/>
        <v/>
      </c>
      <c r="AU1180" s="49" t="str">
        <f t="shared" si="535"/>
        <v/>
      </c>
      <c r="AV1180" s="41">
        <f t="shared" ca="1" si="503"/>
        <v>256</v>
      </c>
      <c r="AW1180" s="40">
        <f t="shared" ca="1" si="497"/>
        <v>1</v>
      </c>
      <c r="AX1180" s="41">
        <f t="shared" ca="1" si="536"/>
        <v>0</v>
      </c>
      <c r="AY1180" s="41">
        <f t="shared" ca="1" si="537"/>
        <v>0</v>
      </c>
      <c r="AZ1180" s="42">
        <f t="shared" ca="1" si="538"/>
        <v>1</v>
      </c>
      <c r="BA1180" s="47" t="str">
        <f t="shared" si="539"/>
        <v/>
      </c>
      <c r="BB1180" s="47" t="e">
        <f t="shared" si="540"/>
        <v>#VALUE!</v>
      </c>
      <c r="BC1180" s="47">
        <f t="shared" si="504"/>
        <v>0</v>
      </c>
      <c r="BD1180" s="47">
        <f t="shared" si="505"/>
        <v>0</v>
      </c>
      <c r="BE1180" s="47" t="e">
        <f t="shared" si="506"/>
        <v>#VALUE!</v>
      </c>
      <c r="BF1180" s="47" t="e">
        <f t="shared" si="507"/>
        <v>#VALUE!</v>
      </c>
      <c r="BG1180" s="47" t="e">
        <f t="shared" si="508"/>
        <v>#VALUE!</v>
      </c>
      <c r="BH1180" s="47" t="e">
        <f>MATCH($BA1180,NoteCommaRef!$B$4:$B$10,0)</f>
        <v>#N/A</v>
      </c>
      <c r="BI1180" s="47">
        <f>MATCH($BK1180,NoteCommaRef!$H$4:$H$1000,0)</f>
        <v>11</v>
      </c>
      <c r="BJ1180" s="47">
        <f>MATCH($BL1180,NoteCommaRef!$H$4:$H$1000,0)</f>
        <v>11</v>
      </c>
      <c r="BK1180" s="47">
        <f t="shared" si="498"/>
        <v>1</v>
      </c>
      <c r="BL1180" s="47">
        <f t="shared" si="499"/>
        <v>1</v>
      </c>
      <c r="BM1180" s="48">
        <f ca="1">IF(ISNA($BH1180),1,OFFSET(NoteCommaRef!$E$3,$BH1180,0))</f>
        <v>1</v>
      </c>
      <c r="BN1180" s="48">
        <f t="shared" si="500"/>
        <v>1</v>
      </c>
      <c r="BO1180" s="48">
        <f t="shared" si="501"/>
        <v>1</v>
      </c>
      <c r="BP1180" s="48">
        <f t="shared" si="502"/>
        <v>1</v>
      </c>
      <c r="BQ1180" s="48">
        <f ca="1">IF(ISNA($BI1180),1,OFFSET(NoteCommaRef!$K$3,$BI1180,0))</f>
        <v>1</v>
      </c>
      <c r="BR1180" s="48">
        <f ca="1">IF(ISNA($BJ1180),1,OFFSET(NoteCommaRef!$K$3,$BJ1180,0))</f>
        <v>1</v>
      </c>
    </row>
    <row r="1181" spans="3:70" x14ac:dyDescent="0.2">
      <c r="C1181" s="1" t="str">
        <f t="shared" si="517"/>
        <v/>
      </c>
      <c r="D1181" s="1" t="str">
        <f t="shared" si="518"/>
        <v/>
      </c>
      <c r="E1181" s="1" t="str">
        <f t="shared" si="509"/>
        <v/>
      </c>
      <c r="F1181" s="32" t="str">
        <f t="shared" si="510"/>
        <v/>
      </c>
      <c r="G1181" s="1" t="str">
        <f t="shared" si="511"/>
        <v/>
      </c>
      <c r="H1181" s="1" t="str">
        <f t="shared" si="512"/>
        <v/>
      </c>
      <c r="I1181" s="1" t="str">
        <f t="shared" si="513"/>
        <v/>
      </c>
      <c r="J1181" s="1" t="str">
        <f t="shared" si="514"/>
        <v/>
      </c>
      <c r="K1181" s="1" t="str">
        <f t="shared" si="515"/>
        <v/>
      </c>
      <c r="L1181" s="1" t="str">
        <f ca="1">IF(COUNTBLANK($AO1181),IF(COUNTBLANK($D1181),"",OFFSET(ChannelSetup!$E$6,0,$D1181-1)),$AO1181)</f>
        <v/>
      </c>
      <c r="M1181" s="1" t="str">
        <f ca="1">IF(COUNTBLANK($AP1181),IF(COUNTBLANK($D1181),"",OFFSET(ChannelSetup!$E$7,0,$D1181-1)),$AP1181)</f>
        <v/>
      </c>
      <c r="N1181" s="1" t="str">
        <f ca="1">IF(COUNTBLANK($D1181),"",IF(COUNTBLANK($AI1181),OFFSET(ChannelSetup!$E$4,0,$D1181-1),$AI1181))</f>
        <v/>
      </c>
      <c r="O1181" s="1" t="str">
        <f t="shared" si="516"/>
        <v/>
      </c>
      <c r="Q1181" s="32">
        <f t="shared" si="522"/>
        <v>6</v>
      </c>
      <c r="R1181" s="32">
        <f t="shared" si="523"/>
        <v>4</v>
      </c>
      <c r="S1181" s="32">
        <f t="shared" si="524"/>
        <v>4</v>
      </c>
      <c r="T1181" s="32">
        <f t="shared" si="525"/>
        <v>2</v>
      </c>
      <c r="U1181" s="32">
        <f t="shared" si="526"/>
        <v>2</v>
      </c>
      <c r="V1181" s="32">
        <f t="shared" si="527"/>
        <v>2</v>
      </c>
      <c r="W1181" s="32">
        <f t="shared" si="528"/>
        <v>2</v>
      </c>
      <c r="X1181" s="32">
        <f t="shared" si="529"/>
        <v>2</v>
      </c>
      <c r="Y1181" s="32">
        <f t="shared" si="530"/>
        <v>2</v>
      </c>
      <c r="Z1181" s="32">
        <f t="shared" si="531"/>
        <v>2</v>
      </c>
      <c r="AA1181" s="32">
        <f t="shared" si="532"/>
        <v>2</v>
      </c>
      <c r="AB1181" s="32">
        <f t="shared" si="533"/>
        <v>2</v>
      </c>
      <c r="AD1181" s="64"/>
      <c r="AE1181" s="51"/>
      <c r="AF1181" s="51"/>
      <c r="AG1181" s="61"/>
      <c r="AH1181" s="62"/>
      <c r="AI1181" s="61"/>
      <c r="AJ1181" s="62"/>
      <c r="AK1181" s="61"/>
      <c r="AL1181" s="62"/>
      <c r="AM1181" s="60"/>
      <c r="AN1181" s="60"/>
      <c r="AO1181" s="60"/>
      <c r="AP1181" s="60"/>
      <c r="AQ1181" s="51"/>
      <c r="AT1181" s="39" t="str">
        <f t="shared" si="534"/>
        <v/>
      </c>
      <c r="AU1181" s="49" t="str">
        <f t="shared" si="535"/>
        <v/>
      </c>
      <c r="AV1181" s="41">
        <f t="shared" ca="1" si="503"/>
        <v>256</v>
      </c>
      <c r="AW1181" s="40">
        <f t="shared" ca="1" si="497"/>
        <v>1</v>
      </c>
      <c r="AX1181" s="41">
        <f t="shared" ca="1" si="536"/>
        <v>0</v>
      </c>
      <c r="AY1181" s="41">
        <f t="shared" ca="1" si="537"/>
        <v>0</v>
      </c>
      <c r="AZ1181" s="42">
        <f t="shared" ca="1" si="538"/>
        <v>1</v>
      </c>
      <c r="BA1181" s="47" t="str">
        <f t="shared" si="539"/>
        <v/>
      </c>
      <c r="BB1181" s="47" t="e">
        <f t="shared" si="540"/>
        <v>#VALUE!</v>
      </c>
      <c r="BC1181" s="47">
        <f t="shared" si="504"/>
        <v>0</v>
      </c>
      <c r="BD1181" s="47">
        <f t="shared" si="505"/>
        <v>0</v>
      </c>
      <c r="BE1181" s="47" t="e">
        <f t="shared" si="506"/>
        <v>#VALUE!</v>
      </c>
      <c r="BF1181" s="47" t="e">
        <f t="shared" si="507"/>
        <v>#VALUE!</v>
      </c>
      <c r="BG1181" s="47" t="e">
        <f t="shared" si="508"/>
        <v>#VALUE!</v>
      </c>
      <c r="BH1181" s="47" t="e">
        <f>MATCH($BA1181,NoteCommaRef!$B$4:$B$10,0)</f>
        <v>#N/A</v>
      </c>
      <c r="BI1181" s="47">
        <f>MATCH($BK1181,NoteCommaRef!$H$4:$H$1000,0)</f>
        <v>11</v>
      </c>
      <c r="BJ1181" s="47">
        <f>MATCH($BL1181,NoteCommaRef!$H$4:$H$1000,0)</f>
        <v>11</v>
      </c>
      <c r="BK1181" s="47">
        <f t="shared" si="498"/>
        <v>1</v>
      </c>
      <c r="BL1181" s="47">
        <f t="shared" si="499"/>
        <v>1</v>
      </c>
      <c r="BM1181" s="48">
        <f ca="1">IF(ISNA($BH1181),1,OFFSET(NoteCommaRef!$E$3,$BH1181,0))</f>
        <v>1</v>
      </c>
      <c r="BN1181" s="48">
        <f t="shared" si="500"/>
        <v>1</v>
      </c>
      <c r="BO1181" s="48">
        <f t="shared" si="501"/>
        <v>1</v>
      </c>
      <c r="BP1181" s="48">
        <f t="shared" si="502"/>
        <v>1</v>
      </c>
      <c r="BQ1181" s="48">
        <f ca="1">IF(ISNA($BI1181),1,OFFSET(NoteCommaRef!$K$3,$BI1181,0))</f>
        <v>1</v>
      </c>
      <c r="BR1181" s="48">
        <f ca="1">IF(ISNA($BJ1181),1,OFFSET(NoteCommaRef!$K$3,$BJ1181,0))</f>
        <v>1</v>
      </c>
    </row>
    <row r="1182" spans="3:70" x14ac:dyDescent="0.2">
      <c r="C1182" s="1" t="str">
        <f t="shared" si="517"/>
        <v/>
      </c>
      <c r="D1182" s="1" t="str">
        <f t="shared" si="518"/>
        <v/>
      </c>
      <c r="E1182" s="1" t="str">
        <f t="shared" si="509"/>
        <v/>
      </c>
      <c r="F1182" s="32" t="str">
        <f t="shared" si="510"/>
        <v/>
      </c>
      <c r="G1182" s="1" t="str">
        <f t="shared" si="511"/>
        <v/>
      </c>
      <c r="H1182" s="1" t="str">
        <f t="shared" si="512"/>
        <v/>
      </c>
      <c r="I1182" s="1" t="str">
        <f t="shared" si="513"/>
        <v/>
      </c>
      <c r="J1182" s="1" t="str">
        <f t="shared" si="514"/>
        <v/>
      </c>
      <c r="K1182" s="1" t="str">
        <f t="shared" si="515"/>
        <v/>
      </c>
      <c r="L1182" s="1" t="str">
        <f ca="1">IF(COUNTBLANK($AO1182),IF(COUNTBLANK($D1182),"",OFFSET(ChannelSetup!$E$6,0,$D1182-1)),$AO1182)</f>
        <v/>
      </c>
      <c r="M1182" s="1" t="str">
        <f ca="1">IF(COUNTBLANK($AP1182),IF(COUNTBLANK($D1182),"",OFFSET(ChannelSetup!$E$7,0,$D1182-1)),$AP1182)</f>
        <v/>
      </c>
      <c r="N1182" s="1" t="str">
        <f ca="1">IF(COUNTBLANK($D1182),"",IF(COUNTBLANK($AI1182),OFFSET(ChannelSetup!$E$4,0,$D1182-1),$AI1182))</f>
        <v/>
      </c>
      <c r="O1182" s="1" t="str">
        <f t="shared" si="516"/>
        <v/>
      </c>
      <c r="Q1182" s="32">
        <f t="shared" si="522"/>
        <v>6</v>
      </c>
      <c r="R1182" s="32">
        <f t="shared" si="523"/>
        <v>4</v>
      </c>
      <c r="S1182" s="32">
        <f t="shared" si="524"/>
        <v>4</v>
      </c>
      <c r="T1182" s="32">
        <f t="shared" si="525"/>
        <v>2</v>
      </c>
      <c r="U1182" s="32">
        <f t="shared" si="526"/>
        <v>2</v>
      </c>
      <c r="V1182" s="32">
        <f t="shared" si="527"/>
        <v>2</v>
      </c>
      <c r="W1182" s="32">
        <f t="shared" si="528"/>
        <v>2</v>
      </c>
      <c r="X1182" s="32">
        <f t="shared" si="529"/>
        <v>2</v>
      </c>
      <c r="Y1182" s="32">
        <f t="shared" si="530"/>
        <v>2</v>
      </c>
      <c r="Z1182" s="32">
        <f t="shared" si="531"/>
        <v>2</v>
      </c>
      <c r="AA1182" s="32">
        <f t="shared" si="532"/>
        <v>2</v>
      </c>
      <c r="AB1182" s="32">
        <f t="shared" si="533"/>
        <v>2</v>
      </c>
      <c r="AD1182" s="64"/>
      <c r="AE1182" s="51"/>
      <c r="AF1182" s="51"/>
      <c r="AG1182" s="61"/>
      <c r="AH1182" s="62"/>
      <c r="AI1182" s="61"/>
      <c r="AJ1182" s="62"/>
      <c r="AK1182" s="61"/>
      <c r="AL1182" s="62"/>
      <c r="AM1182" s="60"/>
      <c r="AN1182" s="60"/>
      <c r="AO1182" s="60"/>
      <c r="AP1182" s="60"/>
      <c r="AQ1182" s="51"/>
      <c r="AT1182" s="39" t="str">
        <f t="shared" si="534"/>
        <v/>
      </c>
      <c r="AU1182" s="49" t="str">
        <f t="shared" si="535"/>
        <v/>
      </c>
      <c r="AV1182" s="41">
        <f t="shared" ca="1" si="503"/>
        <v>256</v>
      </c>
      <c r="AW1182" s="40">
        <f t="shared" ca="1" si="497"/>
        <v>1</v>
      </c>
      <c r="AX1182" s="41">
        <f t="shared" ca="1" si="536"/>
        <v>0</v>
      </c>
      <c r="AY1182" s="41">
        <f t="shared" ca="1" si="537"/>
        <v>0</v>
      </c>
      <c r="AZ1182" s="42">
        <f t="shared" ca="1" si="538"/>
        <v>1</v>
      </c>
      <c r="BA1182" s="47" t="str">
        <f t="shared" si="539"/>
        <v/>
      </c>
      <c r="BB1182" s="47" t="e">
        <f t="shared" si="540"/>
        <v>#VALUE!</v>
      </c>
      <c r="BC1182" s="47">
        <f t="shared" si="504"/>
        <v>0</v>
      </c>
      <c r="BD1182" s="47">
        <f t="shared" si="505"/>
        <v>0</v>
      </c>
      <c r="BE1182" s="47" t="e">
        <f t="shared" si="506"/>
        <v>#VALUE!</v>
      </c>
      <c r="BF1182" s="47" t="e">
        <f t="shared" si="507"/>
        <v>#VALUE!</v>
      </c>
      <c r="BG1182" s="47" t="e">
        <f t="shared" si="508"/>
        <v>#VALUE!</v>
      </c>
      <c r="BH1182" s="47" t="e">
        <f>MATCH($BA1182,NoteCommaRef!$B$4:$B$10,0)</f>
        <v>#N/A</v>
      </c>
      <c r="BI1182" s="47">
        <f>MATCH($BK1182,NoteCommaRef!$H$4:$H$1000,0)</f>
        <v>11</v>
      </c>
      <c r="BJ1182" s="47">
        <f>MATCH($BL1182,NoteCommaRef!$H$4:$H$1000,0)</f>
        <v>11</v>
      </c>
      <c r="BK1182" s="47">
        <f t="shared" si="498"/>
        <v>1</v>
      </c>
      <c r="BL1182" s="47">
        <f t="shared" si="499"/>
        <v>1</v>
      </c>
      <c r="BM1182" s="48">
        <f ca="1">IF(ISNA($BH1182),1,OFFSET(NoteCommaRef!$E$3,$BH1182,0))</f>
        <v>1</v>
      </c>
      <c r="BN1182" s="48">
        <f t="shared" si="500"/>
        <v>1</v>
      </c>
      <c r="BO1182" s="48">
        <f t="shared" si="501"/>
        <v>1</v>
      </c>
      <c r="BP1182" s="48">
        <f t="shared" si="502"/>
        <v>1</v>
      </c>
      <c r="BQ1182" s="48">
        <f ca="1">IF(ISNA($BI1182),1,OFFSET(NoteCommaRef!$K$3,$BI1182,0))</f>
        <v>1</v>
      </c>
      <c r="BR1182" s="48">
        <f ca="1">IF(ISNA($BJ1182),1,OFFSET(NoteCommaRef!$K$3,$BJ1182,0))</f>
        <v>1</v>
      </c>
    </row>
    <row r="1183" spans="3:70" x14ac:dyDescent="0.2">
      <c r="C1183" s="1" t="str">
        <f t="shared" si="517"/>
        <v/>
      </c>
      <c r="D1183" s="1" t="str">
        <f t="shared" si="518"/>
        <v/>
      </c>
      <c r="E1183" s="1" t="str">
        <f t="shared" si="509"/>
        <v/>
      </c>
      <c r="F1183" s="32" t="str">
        <f t="shared" si="510"/>
        <v/>
      </c>
      <c r="G1183" s="1" t="str">
        <f t="shared" si="511"/>
        <v/>
      </c>
      <c r="H1183" s="1" t="str">
        <f t="shared" si="512"/>
        <v/>
      </c>
      <c r="I1183" s="1" t="str">
        <f t="shared" si="513"/>
        <v/>
      </c>
      <c r="J1183" s="1" t="str">
        <f t="shared" si="514"/>
        <v/>
      </c>
      <c r="K1183" s="1" t="str">
        <f t="shared" si="515"/>
        <v/>
      </c>
      <c r="L1183" s="1" t="str">
        <f ca="1">IF(COUNTBLANK($AO1183),IF(COUNTBLANK($D1183),"",OFFSET(ChannelSetup!$E$6,0,$D1183-1)),$AO1183)</f>
        <v/>
      </c>
      <c r="M1183" s="1" t="str">
        <f ca="1">IF(COUNTBLANK($AP1183),IF(COUNTBLANK($D1183),"",OFFSET(ChannelSetup!$E$7,0,$D1183-1)),$AP1183)</f>
        <v/>
      </c>
      <c r="N1183" s="1" t="str">
        <f ca="1">IF(COUNTBLANK($D1183),"",IF(COUNTBLANK($AI1183),OFFSET(ChannelSetup!$E$4,0,$D1183-1),$AI1183))</f>
        <v/>
      </c>
      <c r="O1183" s="1" t="str">
        <f t="shared" si="516"/>
        <v/>
      </c>
      <c r="Q1183" s="32">
        <f t="shared" si="522"/>
        <v>6</v>
      </c>
      <c r="R1183" s="32">
        <f t="shared" si="523"/>
        <v>4</v>
      </c>
      <c r="S1183" s="32">
        <f t="shared" si="524"/>
        <v>4</v>
      </c>
      <c r="T1183" s="32">
        <f t="shared" si="525"/>
        <v>2</v>
      </c>
      <c r="U1183" s="32">
        <f t="shared" si="526"/>
        <v>2</v>
      </c>
      <c r="V1183" s="32">
        <f t="shared" si="527"/>
        <v>2</v>
      </c>
      <c r="W1183" s="32">
        <f t="shared" si="528"/>
        <v>2</v>
      </c>
      <c r="X1183" s="32">
        <f t="shared" si="529"/>
        <v>2</v>
      </c>
      <c r="Y1183" s="32">
        <f t="shared" si="530"/>
        <v>2</v>
      </c>
      <c r="Z1183" s="32">
        <f t="shared" si="531"/>
        <v>2</v>
      </c>
      <c r="AA1183" s="32">
        <f t="shared" si="532"/>
        <v>2</v>
      </c>
      <c r="AB1183" s="32">
        <f t="shared" si="533"/>
        <v>2</v>
      </c>
      <c r="AD1183" s="64"/>
      <c r="AE1183" s="51"/>
      <c r="AF1183" s="51"/>
      <c r="AG1183" s="61"/>
      <c r="AH1183" s="62"/>
      <c r="AI1183" s="61"/>
      <c r="AJ1183" s="62"/>
      <c r="AK1183" s="61"/>
      <c r="AL1183" s="62"/>
      <c r="AM1183" s="60"/>
      <c r="AN1183" s="60"/>
      <c r="AO1183" s="60"/>
      <c r="AP1183" s="60"/>
      <c r="AQ1183" s="51"/>
      <c r="AT1183" s="39" t="str">
        <f t="shared" si="534"/>
        <v/>
      </c>
      <c r="AU1183" s="49" t="str">
        <f t="shared" si="535"/>
        <v/>
      </c>
      <c r="AV1183" s="41">
        <f t="shared" ca="1" si="503"/>
        <v>256</v>
      </c>
      <c r="AW1183" s="40">
        <f t="shared" ca="1" si="497"/>
        <v>1</v>
      </c>
      <c r="AX1183" s="41">
        <f t="shared" ca="1" si="536"/>
        <v>0</v>
      </c>
      <c r="AY1183" s="41">
        <f t="shared" ca="1" si="537"/>
        <v>0</v>
      </c>
      <c r="AZ1183" s="42">
        <f t="shared" ca="1" si="538"/>
        <v>1</v>
      </c>
      <c r="BA1183" s="47" t="str">
        <f t="shared" si="539"/>
        <v/>
      </c>
      <c r="BB1183" s="47" t="e">
        <f t="shared" si="540"/>
        <v>#VALUE!</v>
      </c>
      <c r="BC1183" s="47">
        <f t="shared" si="504"/>
        <v>0</v>
      </c>
      <c r="BD1183" s="47">
        <f t="shared" si="505"/>
        <v>0</v>
      </c>
      <c r="BE1183" s="47" t="e">
        <f t="shared" si="506"/>
        <v>#VALUE!</v>
      </c>
      <c r="BF1183" s="47" t="e">
        <f t="shared" si="507"/>
        <v>#VALUE!</v>
      </c>
      <c r="BG1183" s="47" t="e">
        <f t="shared" si="508"/>
        <v>#VALUE!</v>
      </c>
      <c r="BH1183" s="47" t="e">
        <f>MATCH($BA1183,NoteCommaRef!$B$4:$B$10,0)</f>
        <v>#N/A</v>
      </c>
      <c r="BI1183" s="47">
        <f>MATCH($BK1183,NoteCommaRef!$H$4:$H$1000,0)</f>
        <v>11</v>
      </c>
      <c r="BJ1183" s="47">
        <f>MATCH($BL1183,NoteCommaRef!$H$4:$H$1000,0)</f>
        <v>11</v>
      </c>
      <c r="BK1183" s="47">
        <f t="shared" si="498"/>
        <v>1</v>
      </c>
      <c r="BL1183" s="47">
        <f t="shared" si="499"/>
        <v>1</v>
      </c>
      <c r="BM1183" s="48">
        <f ca="1">IF(ISNA($BH1183),1,OFFSET(NoteCommaRef!$E$3,$BH1183,0))</f>
        <v>1</v>
      </c>
      <c r="BN1183" s="48">
        <f t="shared" si="500"/>
        <v>1</v>
      </c>
      <c r="BO1183" s="48">
        <f t="shared" si="501"/>
        <v>1</v>
      </c>
      <c r="BP1183" s="48">
        <f t="shared" si="502"/>
        <v>1</v>
      </c>
      <c r="BQ1183" s="48">
        <f ca="1">IF(ISNA($BI1183),1,OFFSET(NoteCommaRef!$K$3,$BI1183,0))</f>
        <v>1</v>
      </c>
      <c r="BR1183" s="48">
        <f ca="1">IF(ISNA($BJ1183),1,OFFSET(NoteCommaRef!$K$3,$BJ1183,0))</f>
        <v>1</v>
      </c>
    </row>
    <row r="1184" spans="3:70" x14ac:dyDescent="0.2">
      <c r="C1184" s="1" t="str">
        <f t="shared" si="517"/>
        <v/>
      </c>
      <c r="D1184" s="1" t="str">
        <f t="shared" si="518"/>
        <v/>
      </c>
      <c r="E1184" s="1" t="str">
        <f t="shared" si="509"/>
        <v/>
      </c>
      <c r="F1184" s="32" t="str">
        <f t="shared" si="510"/>
        <v/>
      </c>
      <c r="G1184" s="1" t="str">
        <f t="shared" si="511"/>
        <v/>
      </c>
      <c r="H1184" s="1" t="str">
        <f t="shared" si="512"/>
        <v/>
      </c>
      <c r="I1184" s="1" t="str">
        <f t="shared" si="513"/>
        <v/>
      </c>
      <c r="J1184" s="1" t="str">
        <f t="shared" si="514"/>
        <v/>
      </c>
      <c r="K1184" s="1" t="str">
        <f t="shared" si="515"/>
        <v/>
      </c>
      <c r="L1184" s="1" t="str">
        <f ca="1">IF(COUNTBLANK($AO1184),IF(COUNTBLANK($D1184),"",OFFSET(ChannelSetup!$E$6,0,$D1184-1)),$AO1184)</f>
        <v/>
      </c>
      <c r="M1184" s="1" t="str">
        <f ca="1">IF(COUNTBLANK($AP1184),IF(COUNTBLANK($D1184),"",OFFSET(ChannelSetup!$E$7,0,$D1184-1)),$AP1184)</f>
        <v/>
      </c>
      <c r="N1184" s="1" t="str">
        <f ca="1">IF(COUNTBLANK($D1184),"",IF(COUNTBLANK($AI1184),OFFSET(ChannelSetup!$E$4,0,$D1184-1),$AI1184))</f>
        <v/>
      </c>
      <c r="O1184" s="1" t="str">
        <f t="shared" si="516"/>
        <v/>
      </c>
      <c r="Q1184" s="32">
        <f t="shared" si="522"/>
        <v>6</v>
      </c>
      <c r="R1184" s="32">
        <f t="shared" si="523"/>
        <v>4</v>
      </c>
      <c r="S1184" s="32">
        <f t="shared" si="524"/>
        <v>4</v>
      </c>
      <c r="T1184" s="32">
        <f t="shared" si="525"/>
        <v>2</v>
      </c>
      <c r="U1184" s="32">
        <f t="shared" si="526"/>
        <v>2</v>
      </c>
      <c r="V1184" s="32">
        <f t="shared" si="527"/>
        <v>2</v>
      </c>
      <c r="W1184" s="32">
        <f t="shared" si="528"/>
        <v>2</v>
      </c>
      <c r="X1184" s="32">
        <f t="shared" si="529"/>
        <v>2</v>
      </c>
      <c r="Y1184" s="32">
        <f t="shared" si="530"/>
        <v>2</v>
      </c>
      <c r="Z1184" s="32">
        <f t="shared" si="531"/>
        <v>2</v>
      </c>
      <c r="AA1184" s="32">
        <f t="shared" si="532"/>
        <v>2</v>
      </c>
      <c r="AB1184" s="32">
        <f t="shared" si="533"/>
        <v>2</v>
      </c>
      <c r="AD1184" s="64"/>
      <c r="AE1184" s="51"/>
      <c r="AF1184" s="51"/>
      <c r="AG1184" s="61"/>
      <c r="AH1184" s="62"/>
      <c r="AI1184" s="61"/>
      <c r="AJ1184" s="62"/>
      <c r="AK1184" s="61"/>
      <c r="AL1184" s="62"/>
      <c r="AM1184" s="60"/>
      <c r="AN1184" s="60"/>
      <c r="AO1184" s="60"/>
      <c r="AP1184" s="60"/>
      <c r="AQ1184" s="51"/>
      <c r="AT1184" s="39" t="str">
        <f t="shared" si="534"/>
        <v/>
      </c>
      <c r="AU1184" s="49" t="str">
        <f t="shared" si="535"/>
        <v/>
      </c>
      <c r="AV1184" s="41">
        <f t="shared" ca="1" si="503"/>
        <v>256</v>
      </c>
      <c r="AW1184" s="40">
        <f t="shared" ca="1" si="497"/>
        <v>1</v>
      </c>
      <c r="AX1184" s="41">
        <f t="shared" ca="1" si="536"/>
        <v>0</v>
      </c>
      <c r="AY1184" s="41">
        <f t="shared" ca="1" si="537"/>
        <v>0</v>
      </c>
      <c r="AZ1184" s="42">
        <f t="shared" ca="1" si="538"/>
        <v>1</v>
      </c>
      <c r="BA1184" s="47" t="str">
        <f t="shared" si="539"/>
        <v/>
      </c>
      <c r="BB1184" s="47" t="e">
        <f t="shared" si="540"/>
        <v>#VALUE!</v>
      </c>
      <c r="BC1184" s="47">
        <f t="shared" si="504"/>
        <v>0</v>
      </c>
      <c r="BD1184" s="47">
        <f t="shared" si="505"/>
        <v>0</v>
      </c>
      <c r="BE1184" s="47" t="e">
        <f t="shared" si="506"/>
        <v>#VALUE!</v>
      </c>
      <c r="BF1184" s="47" t="e">
        <f t="shared" si="507"/>
        <v>#VALUE!</v>
      </c>
      <c r="BG1184" s="47" t="e">
        <f t="shared" si="508"/>
        <v>#VALUE!</v>
      </c>
      <c r="BH1184" s="47" t="e">
        <f>MATCH($BA1184,NoteCommaRef!$B$4:$B$10,0)</f>
        <v>#N/A</v>
      </c>
      <c r="BI1184" s="47">
        <f>MATCH($BK1184,NoteCommaRef!$H$4:$H$1000,0)</f>
        <v>11</v>
      </c>
      <c r="BJ1184" s="47">
        <f>MATCH($BL1184,NoteCommaRef!$H$4:$H$1000,0)</f>
        <v>11</v>
      </c>
      <c r="BK1184" s="47">
        <f t="shared" si="498"/>
        <v>1</v>
      </c>
      <c r="BL1184" s="47">
        <f t="shared" si="499"/>
        <v>1</v>
      </c>
      <c r="BM1184" s="48">
        <f ca="1">IF(ISNA($BH1184),1,OFFSET(NoteCommaRef!$E$3,$BH1184,0))</f>
        <v>1</v>
      </c>
      <c r="BN1184" s="48">
        <f t="shared" si="500"/>
        <v>1</v>
      </c>
      <c r="BO1184" s="48">
        <f t="shared" si="501"/>
        <v>1</v>
      </c>
      <c r="BP1184" s="48">
        <f t="shared" si="502"/>
        <v>1</v>
      </c>
      <c r="BQ1184" s="48">
        <f ca="1">IF(ISNA($BI1184),1,OFFSET(NoteCommaRef!$K$3,$BI1184,0))</f>
        <v>1</v>
      </c>
      <c r="BR1184" s="48">
        <f ca="1">IF(ISNA($BJ1184),1,OFFSET(NoteCommaRef!$K$3,$BJ1184,0))</f>
        <v>1</v>
      </c>
    </row>
    <row r="1185" spans="3:70" x14ac:dyDescent="0.2">
      <c r="C1185" s="1" t="str">
        <f t="shared" si="517"/>
        <v/>
      </c>
      <c r="D1185" s="1" t="str">
        <f t="shared" si="518"/>
        <v/>
      </c>
      <c r="E1185" s="1" t="str">
        <f t="shared" si="509"/>
        <v/>
      </c>
      <c r="F1185" s="32" t="str">
        <f t="shared" si="510"/>
        <v/>
      </c>
      <c r="G1185" s="1" t="str">
        <f t="shared" si="511"/>
        <v/>
      </c>
      <c r="H1185" s="1" t="str">
        <f t="shared" si="512"/>
        <v/>
      </c>
      <c r="I1185" s="1" t="str">
        <f t="shared" si="513"/>
        <v/>
      </c>
      <c r="J1185" s="1" t="str">
        <f t="shared" si="514"/>
        <v/>
      </c>
      <c r="K1185" s="1" t="str">
        <f t="shared" si="515"/>
        <v/>
      </c>
      <c r="L1185" s="1" t="str">
        <f ca="1">IF(COUNTBLANK($AO1185),IF(COUNTBLANK($D1185),"",OFFSET(ChannelSetup!$E$6,0,$D1185-1)),$AO1185)</f>
        <v/>
      </c>
      <c r="M1185" s="1" t="str">
        <f ca="1">IF(COUNTBLANK($AP1185),IF(COUNTBLANK($D1185),"",OFFSET(ChannelSetup!$E$7,0,$D1185-1)),$AP1185)</f>
        <v/>
      </c>
      <c r="N1185" s="1" t="str">
        <f ca="1">IF(COUNTBLANK($D1185),"",IF(COUNTBLANK($AI1185),OFFSET(ChannelSetup!$E$4,0,$D1185-1),$AI1185))</f>
        <v/>
      </c>
      <c r="O1185" s="1" t="str">
        <f t="shared" si="516"/>
        <v/>
      </c>
      <c r="Q1185" s="32">
        <f t="shared" si="522"/>
        <v>6</v>
      </c>
      <c r="R1185" s="32">
        <f t="shared" si="523"/>
        <v>4</v>
      </c>
      <c r="S1185" s="32">
        <f t="shared" si="524"/>
        <v>4</v>
      </c>
      <c r="T1185" s="32">
        <f t="shared" si="525"/>
        <v>2</v>
      </c>
      <c r="U1185" s="32">
        <f t="shared" si="526"/>
        <v>2</v>
      </c>
      <c r="V1185" s="32">
        <f t="shared" si="527"/>
        <v>2</v>
      </c>
      <c r="W1185" s="32">
        <f t="shared" si="528"/>
        <v>2</v>
      </c>
      <c r="X1185" s="32">
        <f t="shared" si="529"/>
        <v>2</v>
      </c>
      <c r="Y1185" s="32">
        <f t="shared" si="530"/>
        <v>2</v>
      </c>
      <c r="Z1185" s="32">
        <f t="shared" si="531"/>
        <v>2</v>
      </c>
      <c r="AA1185" s="32">
        <f t="shared" si="532"/>
        <v>2</v>
      </c>
      <c r="AB1185" s="32">
        <f t="shared" si="533"/>
        <v>2</v>
      </c>
      <c r="AD1185" s="64"/>
      <c r="AE1185" s="51"/>
      <c r="AF1185" s="51"/>
      <c r="AG1185" s="61"/>
      <c r="AH1185" s="62"/>
      <c r="AI1185" s="61"/>
      <c r="AJ1185" s="62"/>
      <c r="AK1185" s="61"/>
      <c r="AL1185" s="62"/>
      <c r="AM1185" s="60"/>
      <c r="AN1185" s="60"/>
      <c r="AO1185" s="60"/>
      <c r="AP1185" s="60"/>
      <c r="AQ1185" s="51"/>
      <c r="AT1185" s="39" t="str">
        <f t="shared" si="534"/>
        <v/>
      </c>
      <c r="AU1185" s="49" t="str">
        <f t="shared" si="535"/>
        <v/>
      </c>
      <c r="AV1185" s="41">
        <f t="shared" ca="1" si="503"/>
        <v>256</v>
      </c>
      <c r="AW1185" s="40">
        <f t="shared" ca="1" si="497"/>
        <v>1</v>
      </c>
      <c r="AX1185" s="41">
        <f t="shared" ca="1" si="536"/>
        <v>0</v>
      </c>
      <c r="AY1185" s="41">
        <f t="shared" ca="1" si="537"/>
        <v>0</v>
      </c>
      <c r="AZ1185" s="42">
        <f t="shared" ca="1" si="538"/>
        <v>1</v>
      </c>
      <c r="BA1185" s="47" t="str">
        <f t="shared" si="539"/>
        <v/>
      </c>
      <c r="BB1185" s="47" t="e">
        <f t="shared" si="540"/>
        <v>#VALUE!</v>
      </c>
      <c r="BC1185" s="47">
        <f t="shared" si="504"/>
        <v>0</v>
      </c>
      <c r="BD1185" s="47">
        <f t="shared" si="505"/>
        <v>0</v>
      </c>
      <c r="BE1185" s="47" t="e">
        <f t="shared" si="506"/>
        <v>#VALUE!</v>
      </c>
      <c r="BF1185" s="47" t="e">
        <f t="shared" si="507"/>
        <v>#VALUE!</v>
      </c>
      <c r="BG1185" s="47" t="e">
        <f t="shared" si="508"/>
        <v>#VALUE!</v>
      </c>
      <c r="BH1185" s="47" t="e">
        <f>MATCH($BA1185,NoteCommaRef!$B$4:$B$10,0)</f>
        <v>#N/A</v>
      </c>
      <c r="BI1185" s="47">
        <f>MATCH($BK1185,NoteCommaRef!$H$4:$H$1000,0)</f>
        <v>11</v>
      </c>
      <c r="BJ1185" s="47">
        <f>MATCH($BL1185,NoteCommaRef!$H$4:$H$1000,0)</f>
        <v>11</v>
      </c>
      <c r="BK1185" s="47">
        <f t="shared" si="498"/>
        <v>1</v>
      </c>
      <c r="BL1185" s="47">
        <f t="shared" si="499"/>
        <v>1</v>
      </c>
      <c r="BM1185" s="48">
        <f ca="1">IF(ISNA($BH1185),1,OFFSET(NoteCommaRef!$E$3,$BH1185,0))</f>
        <v>1</v>
      </c>
      <c r="BN1185" s="48">
        <f t="shared" si="500"/>
        <v>1</v>
      </c>
      <c r="BO1185" s="48">
        <f t="shared" si="501"/>
        <v>1</v>
      </c>
      <c r="BP1185" s="48">
        <f t="shared" si="502"/>
        <v>1</v>
      </c>
      <c r="BQ1185" s="48">
        <f ca="1">IF(ISNA($BI1185),1,OFFSET(NoteCommaRef!$K$3,$BI1185,0))</f>
        <v>1</v>
      </c>
      <c r="BR1185" s="48">
        <f ca="1">IF(ISNA($BJ1185),1,OFFSET(NoteCommaRef!$K$3,$BJ1185,0))</f>
        <v>1</v>
      </c>
    </row>
    <row r="1186" spans="3:70" x14ac:dyDescent="0.2">
      <c r="C1186" s="1" t="str">
        <f t="shared" si="517"/>
        <v/>
      </c>
      <c r="D1186" s="1" t="str">
        <f t="shared" si="518"/>
        <v/>
      </c>
      <c r="E1186" s="1" t="str">
        <f t="shared" si="509"/>
        <v/>
      </c>
      <c r="F1186" s="32" t="str">
        <f t="shared" si="510"/>
        <v/>
      </c>
      <c r="G1186" s="1" t="str">
        <f t="shared" si="511"/>
        <v/>
      </c>
      <c r="H1186" s="1" t="str">
        <f t="shared" si="512"/>
        <v/>
      </c>
      <c r="I1186" s="1" t="str">
        <f t="shared" si="513"/>
        <v/>
      </c>
      <c r="J1186" s="1" t="str">
        <f t="shared" si="514"/>
        <v/>
      </c>
      <c r="K1186" s="1" t="str">
        <f t="shared" si="515"/>
        <v/>
      </c>
      <c r="L1186" s="1" t="str">
        <f ca="1">IF(COUNTBLANK($AO1186),IF(COUNTBLANK($D1186),"",OFFSET(ChannelSetup!$E$6,0,$D1186-1)),$AO1186)</f>
        <v/>
      </c>
      <c r="M1186" s="1" t="str">
        <f ca="1">IF(COUNTBLANK($AP1186),IF(COUNTBLANK($D1186),"",OFFSET(ChannelSetup!$E$7,0,$D1186-1)),$AP1186)</f>
        <v/>
      </c>
      <c r="N1186" s="1" t="str">
        <f ca="1">IF(COUNTBLANK($D1186),"",IF(COUNTBLANK($AI1186),OFFSET(ChannelSetup!$E$4,0,$D1186-1),$AI1186))</f>
        <v/>
      </c>
      <c r="O1186" s="1" t="str">
        <f t="shared" si="516"/>
        <v/>
      </c>
      <c r="Q1186" s="32">
        <f t="shared" si="522"/>
        <v>6</v>
      </c>
      <c r="R1186" s="32">
        <f t="shared" si="523"/>
        <v>4</v>
      </c>
      <c r="S1186" s="32">
        <f t="shared" si="524"/>
        <v>4</v>
      </c>
      <c r="T1186" s="32">
        <f t="shared" si="525"/>
        <v>2</v>
      </c>
      <c r="U1186" s="32">
        <f t="shared" si="526"/>
        <v>2</v>
      </c>
      <c r="V1186" s="32">
        <f t="shared" si="527"/>
        <v>2</v>
      </c>
      <c r="W1186" s="32">
        <f t="shared" si="528"/>
        <v>2</v>
      </c>
      <c r="X1186" s="32">
        <f t="shared" si="529"/>
        <v>2</v>
      </c>
      <c r="Y1186" s="32">
        <f t="shared" si="530"/>
        <v>2</v>
      </c>
      <c r="Z1186" s="32">
        <f t="shared" si="531"/>
        <v>2</v>
      </c>
      <c r="AA1186" s="32">
        <f t="shared" si="532"/>
        <v>2</v>
      </c>
      <c r="AB1186" s="32">
        <f t="shared" si="533"/>
        <v>2</v>
      </c>
      <c r="AD1186" s="64"/>
      <c r="AE1186" s="51"/>
      <c r="AF1186" s="51"/>
      <c r="AG1186" s="61"/>
      <c r="AH1186" s="62"/>
      <c r="AI1186" s="61"/>
      <c r="AJ1186" s="62"/>
      <c r="AK1186" s="61"/>
      <c r="AL1186" s="62"/>
      <c r="AM1186" s="60"/>
      <c r="AN1186" s="60"/>
      <c r="AO1186" s="60"/>
      <c r="AP1186" s="60"/>
      <c r="AQ1186" s="51"/>
      <c r="AT1186" s="39" t="str">
        <f t="shared" si="534"/>
        <v/>
      </c>
      <c r="AU1186" s="49" t="str">
        <f t="shared" si="535"/>
        <v/>
      </c>
      <c r="AV1186" s="41">
        <f t="shared" ca="1" si="503"/>
        <v>256</v>
      </c>
      <c r="AW1186" s="40">
        <f t="shared" ca="1" si="497"/>
        <v>1</v>
      </c>
      <c r="AX1186" s="41">
        <f t="shared" ca="1" si="536"/>
        <v>0</v>
      </c>
      <c r="AY1186" s="41">
        <f t="shared" ca="1" si="537"/>
        <v>0</v>
      </c>
      <c r="AZ1186" s="42">
        <f t="shared" ca="1" si="538"/>
        <v>1</v>
      </c>
      <c r="BA1186" s="47" t="str">
        <f t="shared" si="539"/>
        <v/>
      </c>
      <c r="BB1186" s="47" t="e">
        <f t="shared" si="540"/>
        <v>#VALUE!</v>
      </c>
      <c r="BC1186" s="47">
        <f t="shared" si="504"/>
        <v>0</v>
      </c>
      <c r="BD1186" s="47">
        <f t="shared" si="505"/>
        <v>0</v>
      </c>
      <c r="BE1186" s="47" t="e">
        <f t="shared" si="506"/>
        <v>#VALUE!</v>
      </c>
      <c r="BF1186" s="47" t="e">
        <f t="shared" si="507"/>
        <v>#VALUE!</v>
      </c>
      <c r="BG1186" s="47" t="e">
        <f t="shared" si="508"/>
        <v>#VALUE!</v>
      </c>
      <c r="BH1186" s="47" t="e">
        <f>MATCH($BA1186,NoteCommaRef!$B$4:$B$10,0)</f>
        <v>#N/A</v>
      </c>
      <c r="BI1186" s="47">
        <f>MATCH($BK1186,NoteCommaRef!$H$4:$H$1000,0)</f>
        <v>11</v>
      </c>
      <c r="BJ1186" s="47">
        <f>MATCH($BL1186,NoteCommaRef!$H$4:$H$1000,0)</f>
        <v>11</v>
      </c>
      <c r="BK1186" s="47">
        <f t="shared" si="498"/>
        <v>1</v>
      </c>
      <c r="BL1186" s="47">
        <f t="shared" si="499"/>
        <v>1</v>
      </c>
      <c r="BM1186" s="48">
        <f ca="1">IF(ISNA($BH1186),1,OFFSET(NoteCommaRef!$E$3,$BH1186,0))</f>
        <v>1</v>
      </c>
      <c r="BN1186" s="48">
        <f t="shared" si="500"/>
        <v>1</v>
      </c>
      <c r="BO1186" s="48">
        <f t="shared" si="501"/>
        <v>1</v>
      </c>
      <c r="BP1186" s="48">
        <f t="shared" si="502"/>
        <v>1</v>
      </c>
      <c r="BQ1186" s="48">
        <f ca="1">IF(ISNA($BI1186),1,OFFSET(NoteCommaRef!$K$3,$BI1186,0))</f>
        <v>1</v>
      </c>
      <c r="BR1186" s="48">
        <f ca="1">IF(ISNA($BJ1186),1,OFFSET(NoteCommaRef!$K$3,$BJ1186,0))</f>
        <v>1</v>
      </c>
    </row>
    <row r="1187" spans="3:70" x14ac:dyDescent="0.2">
      <c r="C1187" s="1" t="str">
        <f t="shared" si="517"/>
        <v/>
      </c>
      <c r="D1187" s="1" t="str">
        <f t="shared" si="518"/>
        <v/>
      </c>
      <c r="E1187" s="1" t="str">
        <f t="shared" si="509"/>
        <v/>
      </c>
      <c r="F1187" s="32" t="str">
        <f t="shared" si="510"/>
        <v/>
      </c>
      <c r="G1187" s="1" t="str">
        <f t="shared" si="511"/>
        <v/>
      </c>
      <c r="H1187" s="1" t="str">
        <f t="shared" si="512"/>
        <v/>
      </c>
      <c r="I1187" s="1" t="str">
        <f t="shared" si="513"/>
        <v/>
      </c>
      <c r="J1187" s="1" t="str">
        <f t="shared" si="514"/>
        <v/>
      </c>
      <c r="K1187" s="1" t="str">
        <f t="shared" si="515"/>
        <v/>
      </c>
      <c r="L1187" s="1" t="str">
        <f ca="1">IF(COUNTBLANK($AO1187),IF(COUNTBLANK($D1187),"",OFFSET(ChannelSetup!$E$6,0,$D1187-1)),$AO1187)</f>
        <v/>
      </c>
      <c r="M1187" s="1" t="str">
        <f ca="1">IF(COUNTBLANK($AP1187),IF(COUNTBLANK($D1187),"",OFFSET(ChannelSetup!$E$7,0,$D1187-1)),$AP1187)</f>
        <v/>
      </c>
      <c r="N1187" s="1" t="str">
        <f ca="1">IF(COUNTBLANK($D1187),"",IF(COUNTBLANK($AI1187),OFFSET(ChannelSetup!$E$4,0,$D1187-1),$AI1187))</f>
        <v/>
      </c>
      <c r="O1187" s="1" t="str">
        <f t="shared" si="516"/>
        <v/>
      </c>
      <c r="Q1187" s="32">
        <f t="shared" si="522"/>
        <v>6</v>
      </c>
      <c r="R1187" s="32">
        <f t="shared" si="523"/>
        <v>4</v>
      </c>
      <c r="S1187" s="32">
        <f t="shared" si="524"/>
        <v>4</v>
      </c>
      <c r="T1187" s="32">
        <f t="shared" si="525"/>
        <v>2</v>
      </c>
      <c r="U1187" s="32">
        <f t="shared" si="526"/>
        <v>2</v>
      </c>
      <c r="V1187" s="32">
        <f t="shared" si="527"/>
        <v>2</v>
      </c>
      <c r="W1187" s="32">
        <f t="shared" si="528"/>
        <v>2</v>
      </c>
      <c r="X1187" s="32">
        <f t="shared" si="529"/>
        <v>2</v>
      </c>
      <c r="Y1187" s="32">
        <f t="shared" si="530"/>
        <v>2</v>
      </c>
      <c r="Z1187" s="32">
        <f t="shared" si="531"/>
        <v>2</v>
      </c>
      <c r="AA1187" s="32">
        <f t="shared" si="532"/>
        <v>2</v>
      </c>
      <c r="AB1187" s="32">
        <f t="shared" si="533"/>
        <v>2</v>
      </c>
      <c r="AD1187" s="64"/>
      <c r="AE1187" s="51"/>
      <c r="AF1187" s="51"/>
      <c r="AG1187" s="61"/>
      <c r="AH1187" s="62"/>
      <c r="AI1187" s="61"/>
      <c r="AJ1187" s="62"/>
      <c r="AK1187" s="61"/>
      <c r="AL1187" s="62"/>
      <c r="AM1187" s="60"/>
      <c r="AN1187" s="60"/>
      <c r="AO1187" s="60"/>
      <c r="AP1187" s="60"/>
      <c r="AQ1187" s="51"/>
      <c r="AT1187" s="39" t="str">
        <f t="shared" si="534"/>
        <v/>
      </c>
      <c r="AU1187" s="49" t="str">
        <f t="shared" si="535"/>
        <v/>
      </c>
      <c r="AV1187" s="41">
        <f t="shared" ca="1" si="503"/>
        <v>256</v>
      </c>
      <c r="AW1187" s="40">
        <f t="shared" ca="1" si="497"/>
        <v>1</v>
      </c>
      <c r="AX1187" s="41">
        <f t="shared" ca="1" si="536"/>
        <v>0</v>
      </c>
      <c r="AY1187" s="41">
        <f t="shared" ca="1" si="537"/>
        <v>0</v>
      </c>
      <c r="AZ1187" s="42">
        <f t="shared" ca="1" si="538"/>
        <v>1</v>
      </c>
      <c r="BA1187" s="47" t="str">
        <f t="shared" si="539"/>
        <v/>
      </c>
      <c r="BB1187" s="47" t="e">
        <f t="shared" si="540"/>
        <v>#VALUE!</v>
      </c>
      <c r="BC1187" s="47">
        <f t="shared" si="504"/>
        <v>0</v>
      </c>
      <c r="BD1187" s="47">
        <f t="shared" si="505"/>
        <v>0</v>
      </c>
      <c r="BE1187" s="47" t="e">
        <f t="shared" si="506"/>
        <v>#VALUE!</v>
      </c>
      <c r="BF1187" s="47" t="e">
        <f t="shared" si="507"/>
        <v>#VALUE!</v>
      </c>
      <c r="BG1187" s="47" t="e">
        <f t="shared" si="508"/>
        <v>#VALUE!</v>
      </c>
      <c r="BH1187" s="47" t="e">
        <f>MATCH($BA1187,NoteCommaRef!$B$4:$B$10,0)</f>
        <v>#N/A</v>
      </c>
      <c r="BI1187" s="47">
        <f>MATCH($BK1187,NoteCommaRef!$H$4:$H$1000,0)</f>
        <v>11</v>
      </c>
      <c r="BJ1187" s="47">
        <f>MATCH($BL1187,NoteCommaRef!$H$4:$H$1000,0)</f>
        <v>11</v>
      </c>
      <c r="BK1187" s="47">
        <f t="shared" si="498"/>
        <v>1</v>
      </c>
      <c r="BL1187" s="47">
        <f t="shared" si="499"/>
        <v>1</v>
      </c>
      <c r="BM1187" s="48">
        <f ca="1">IF(ISNA($BH1187),1,OFFSET(NoteCommaRef!$E$3,$BH1187,0))</f>
        <v>1</v>
      </c>
      <c r="BN1187" s="48">
        <f t="shared" si="500"/>
        <v>1</v>
      </c>
      <c r="BO1187" s="48">
        <f t="shared" si="501"/>
        <v>1</v>
      </c>
      <c r="BP1187" s="48">
        <f t="shared" si="502"/>
        <v>1</v>
      </c>
      <c r="BQ1187" s="48">
        <f ca="1">IF(ISNA($BI1187),1,OFFSET(NoteCommaRef!$K$3,$BI1187,0))</f>
        <v>1</v>
      </c>
      <c r="BR1187" s="48">
        <f ca="1">IF(ISNA($BJ1187),1,OFFSET(NoteCommaRef!$K$3,$BJ1187,0))</f>
        <v>1</v>
      </c>
    </row>
    <row r="1188" spans="3:70" x14ac:dyDescent="0.2">
      <c r="C1188" s="1" t="str">
        <f t="shared" si="517"/>
        <v/>
      </c>
      <c r="D1188" s="1" t="str">
        <f t="shared" si="518"/>
        <v/>
      </c>
      <c r="E1188" s="1" t="str">
        <f t="shared" si="509"/>
        <v/>
      </c>
      <c r="F1188" s="32" t="str">
        <f t="shared" si="510"/>
        <v/>
      </c>
      <c r="G1188" s="1" t="str">
        <f t="shared" si="511"/>
        <v/>
      </c>
      <c r="H1188" s="1" t="str">
        <f t="shared" si="512"/>
        <v/>
      </c>
      <c r="I1188" s="1" t="str">
        <f t="shared" si="513"/>
        <v/>
      </c>
      <c r="J1188" s="1" t="str">
        <f t="shared" si="514"/>
        <v/>
      </c>
      <c r="K1188" s="1" t="str">
        <f t="shared" si="515"/>
        <v/>
      </c>
      <c r="L1188" s="1" t="str">
        <f ca="1">IF(COUNTBLANK($AO1188),IF(COUNTBLANK($D1188),"",OFFSET(ChannelSetup!$E$6,0,$D1188-1)),$AO1188)</f>
        <v/>
      </c>
      <c r="M1188" s="1" t="str">
        <f ca="1">IF(COUNTBLANK($AP1188),IF(COUNTBLANK($D1188),"",OFFSET(ChannelSetup!$E$7,0,$D1188-1)),$AP1188)</f>
        <v/>
      </c>
      <c r="N1188" s="1" t="str">
        <f ca="1">IF(COUNTBLANK($D1188),"",IF(COUNTBLANK($AI1188),OFFSET(ChannelSetup!$E$4,0,$D1188-1),$AI1188))</f>
        <v/>
      </c>
      <c r="O1188" s="1" t="str">
        <f t="shared" si="516"/>
        <v/>
      </c>
      <c r="Q1188" s="32">
        <f t="shared" si="522"/>
        <v>6</v>
      </c>
      <c r="R1188" s="32">
        <f t="shared" si="523"/>
        <v>4</v>
      </c>
      <c r="S1188" s="32">
        <f t="shared" si="524"/>
        <v>4</v>
      </c>
      <c r="T1188" s="32">
        <f t="shared" si="525"/>
        <v>2</v>
      </c>
      <c r="U1188" s="32">
        <f t="shared" si="526"/>
        <v>2</v>
      </c>
      <c r="V1188" s="32">
        <f t="shared" si="527"/>
        <v>2</v>
      </c>
      <c r="W1188" s="32">
        <f t="shared" si="528"/>
        <v>2</v>
      </c>
      <c r="X1188" s="32">
        <f t="shared" si="529"/>
        <v>2</v>
      </c>
      <c r="Y1188" s="32">
        <f t="shared" si="530"/>
        <v>2</v>
      </c>
      <c r="Z1188" s="32">
        <f t="shared" si="531"/>
        <v>2</v>
      </c>
      <c r="AA1188" s="32">
        <f t="shared" si="532"/>
        <v>2</v>
      </c>
      <c r="AB1188" s="32">
        <f t="shared" si="533"/>
        <v>2</v>
      </c>
      <c r="AD1188" s="64"/>
      <c r="AE1188" s="51"/>
      <c r="AF1188" s="51"/>
      <c r="AG1188" s="61"/>
      <c r="AH1188" s="62"/>
      <c r="AI1188" s="61"/>
      <c r="AJ1188" s="62"/>
      <c r="AK1188" s="61"/>
      <c r="AL1188" s="62"/>
      <c r="AM1188" s="60"/>
      <c r="AN1188" s="60"/>
      <c r="AO1188" s="60"/>
      <c r="AP1188" s="60"/>
      <c r="AQ1188" s="51"/>
      <c r="AT1188" s="39" t="str">
        <f t="shared" si="534"/>
        <v/>
      </c>
      <c r="AU1188" s="49" t="str">
        <f t="shared" si="535"/>
        <v/>
      </c>
      <c r="AV1188" s="41">
        <f t="shared" ca="1" si="503"/>
        <v>256</v>
      </c>
      <c r="AW1188" s="40">
        <f t="shared" ca="1" si="497"/>
        <v>1</v>
      </c>
      <c r="AX1188" s="41">
        <f t="shared" ca="1" si="536"/>
        <v>0</v>
      </c>
      <c r="AY1188" s="41">
        <f t="shared" ca="1" si="537"/>
        <v>0</v>
      </c>
      <c r="AZ1188" s="42">
        <f t="shared" ca="1" si="538"/>
        <v>1</v>
      </c>
      <c r="BA1188" s="47" t="str">
        <f t="shared" si="539"/>
        <v/>
      </c>
      <c r="BB1188" s="47" t="e">
        <f t="shared" si="540"/>
        <v>#VALUE!</v>
      </c>
      <c r="BC1188" s="47">
        <f t="shared" si="504"/>
        <v>0</v>
      </c>
      <c r="BD1188" s="47">
        <f t="shared" si="505"/>
        <v>0</v>
      </c>
      <c r="BE1188" s="47" t="e">
        <f t="shared" si="506"/>
        <v>#VALUE!</v>
      </c>
      <c r="BF1188" s="47" t="e">
        <f t="shared" si="507"/>
        <v>#VALUE!</v>
      </c>
      <c r="BG1188" s="47" t="e">
        <f t="shared" si="508"/>
        <v>#VALUE!</v>
      </c>
      <c r="BH1188" s="47" t="e">
        <f>MATCH($BA1188,NoteCommaRef!$B$4:$B$10,0)</f>
        <v>#N/A</v>
      </c>
      <c r="BI1188" s="47">
        <f>MATCH($BK1188,NoteCommaRef!$H$4:$H$1000,0)</f>
        <v>11</v>
      </c>
      <c r="BJ1188" s="47">
        <f>MATCH($BL1188,NoteCommaRef!$H$4:$H$1000,0)</f>
        <v>11</v>
      </c>
      <c r="BK1188" s="47">
        <f t="shared" si="498"/>
        <v>1</v>
      </c>
      <c r="BL1188" s="47">
        <f t="shared" si="499"/>
        <v>1</v>
      </c>
      <c r="BM1188" s="48">
        <f ca="1">IF(ISNA($BH1188),1,OFFSET(NoteCommaRef!$E$3,$BH1188,0))</f>
        <v>1</v>
      </c>
      <c r="BN1188" s="48">
        <f t="shared" si="500"/>
        <v>1</v>
      </c>
      <c r="BO1188" s="48">
        <f t="shared" si="501"/>
        <v>1</v>
      </c>
      <c r="BP1188" s="48">
        <f t="shared" si="502"/>
        <v>1</v>
      </c>
      <c r="BQ1188" s="48">
        <f ca="1">IF(ISNA($BI1188),1,OFFSET(NoteCommaRef!$K$3,$BI1188,0))</f>
        <v>1</v>
      </c>
      <c r="BR1188" s="48">
        <f ca="1">IF(ISNA($BJ1188),1,OFFSET(NoteCommaRef!$K$3,$BJ1188,0))</f>
        <v>1</v>
      </c>
    </row>
    <row r="1189" spans="3:70" x14ac:dyDescent="0.2">
      <c r="C1189" s="1" t="str">
        <f t="shared" si="517"/>
        <v/>
      </c>
      <c r="D1189" s="1" t="str">
        <f t="shared" si="518"/>
        <v/>
      </c>
      <c r="E1189" s="1" t="str">
        <f t="shared" si="509"/>
        <v/>
      </c>
      <c r="F1189" s="32" t="str">
        <f t="shared" si="510"/>
        <v/>
      </c>
      <c r="G1189" s="1" t="str">
        <f t="shared" si="511"/>
        <v/>
      </c>
      <c r="H1189" s="1" t="str">
        <f t="shared" si="512"/>
        <v/>
      </c>
      <c r="I1189" s="1" t="str">
        <f t="shared" si="513"/>
        <v/>
      </c>
      <c r="J1189" s="1" t="str">
        <f t="shared" si="514"/>
        <v/>
      </c>
      <c r="K1189" s="1" t="str">
        <f t="shared" si="515"/>
        <v/>
      </c>
      <c r="L1189" s="1" t="str">
        <f ca="1">IF(COUNTBLANK($AO1189),IF(COUNTBLANK($D1189),"",OFFSET(ChannelSetup!$E$6,0,$D1189-1)),$AO1189)</f>
        <v/>
      </c>
      <c r="M1189" s="1" t="str">
        <f ca="1">IF(COUNTBLANK($AP1189),IF(COUNTBLANK($D1189),"",OFFSET(ChannelSetup!$E$7,0,$D1189-1)),$AP1189)</f>
        <v/>
      </c>
      <c r="N1189" s="1" t="str">
        <f ca="1">IF(COUNTBLANK($D1189),"",IF(COUNTBLANK($AI1189),OFFSET(ChannelSetup!$E$4,0,$D1189-1),$AI1189))</f>
        <v/>
      </c>
      <c r="O1189" s="1" t="str">
        <f t="shared" si="516"/>
        <v/>
      </c>
      <c r="Q1189" s="32">
        <f t="shared" si="522"/>
        <v>6</v>
      </c>
      <c r="R1189" s="32">
        <f t="shared" si="523"/>
        <v>4</v>
      </c>
      <c r="S1189" s="32">
        <f t="shared" si="524"/>
        <v>4</v>
      </c>
      <c r="T1189" s="32">
        <f t="shared" si="525"/>
        <v>2</v>
      </c>
      <c r="U1189" s="32">
        <f t="shared" si="526"/>
        <v>2</v>
      </c>
      <c r="V1189" s="32">
        <f t="shared" si="527"/>
        <v>2</v>
      </c>
      <c r="W1189" s="32">
        <f t="shared" si="528"/>
        <v>2</v>
      </c>
      <c r="X1189" s="32">
        <f t="shared" si="529"/>
        <v>2</v>
      </c>
      <c r="Y1189" s="32">
        <f t="shared" si="530"/>
        <v>2</v>
      </c>
      <c r="Z1189" s="32">
        <f t="shared" si="531"/>
        <v>2</v>
      </c>
      <c r="AA1189" s="32">
        <f t="shared" si="532"/>
        <v>2</v>
      </c>
      <c r="AB1189" s="32">
        <f t="shared" si="533"/>
        <v>2</v>
      </c>
      <c r="AD1189" s="64"/>
      <c r="AE1189" s="51"/>
      <c r="AF1189" s="51"/>
      <c r="AG1189" s="61"/>
      <c r="AH1189" s="62"/>
      <c r="AI1189" s="61"/>
      <c r="AJ1189" s="62"/>
      <c r="AK1189" s="61"/>
      <c r="AL1189" s="62"/>
      <c r="AM1189" s="60"/>
      <c r="AN1189" s="60"/>
      <c r="AO1189" s="60"/>
      <c r="AP1189" s="60"/>
      <c r="AQ1189" s="51"/>
      <c r="AT1189" s="39" t="str">
        <f t="shared" si="534"/>
        <v/>
      </c>
      <c r="AU1189" s="49" t="str">
        <f t="shared" si="535"/>
        <v/>
      </c>
      <c r="AV1189" s="41">
        <f t="shared" ca="1" si="503"/>
        <v>256</v>
      </c>
      <c r="AW1189" s="40">
        <f t="shared" ref="AW1189:AW1252" ca="1" si="541">$BM1189*$BN1189*$BO1189*$BP1189*$BQ1189/$BR1189</f>
        <v>1</v>
      </c>
      <c r="AX1189" s="41">
        <f t="shared" ca="1" si="536"/>
        <v>0</v>
      </c>
      <c r="AY1189" s="41">
        <f t="shared" ca="1" si="537"/>
        <v>0</v>
      </c>
      <c r="AZ1189" s="42">
        <f t="shared" ca="1" si="538"/>
        <v>1</v>
      </c>
      <c r="BA1189" s="47" t="str">
        <f t="shared" si="539"/>
        <v/>
      </c>
      <c r="BB1189" s="47" t="e">
        <f t="shared" si="540"/>
        <v>#VALUE!</v>
      </c>
      <c r="BC1189" s="47">
        <f t="shared" si="504"/>
        <v>0</v>
      </c>
      <c r="BD1189" s="47">
        <f t="shared" si="505"/>
        <v>0</v>
      </c>
      <c r="BE1189" s="47" t="e">
        <f t="shared" si="506"/>
        <v>#VALUE!</v>
      </c>
      <c r="BF1189" s="47" t="e">
        <f t="shared" si="507"/>
        <v>#VALUE!</v>
      </c>
      <c r="BG1189" s="47" t="e">
        <f t="shared" si="508"/>
        <v>#VALUE!</v>
      </c>
      <c r="BH1189" s="47" t="e">
        <f>MATCH($BA1189,NoteCommaRef!$B$4:$B$10,0)</f>
        <v>#N/A</v>
      </c>
      <c r="BI1189" s="47">
        <f>MATCH($BK1189,NoteCommaRef!$H$4:$H$1000,0)</f>
        <v>11</v>
      </c>
      <c r="BJ1189" s="47">
        <f>MATCH($BL1189,NoteCommaRef!$H$4:$H$1000,0)</f>
        <v>11</v>
      </c>
      <c r="BK1189" s="47">
        <f t="shared" ref="BK1189:BK1252" si="542">IF(ISERR($BE1189),1,IF(ISERR($BF1189),IF(ISERR($BG1189),1,MID($AU1189,$BE1189+1,$BG1189-$BE1189-1)),MID($AU1189,$BE1189+1,$BF1189-$BE1189-1)))*1</f>
        <v>1</v>
      </c>
      <c r="BL1189" s="47">
        <f t="shared" ref="BL1189:BL1252" si="543">IF(ISERR($BE1189),1,IF(ISERR($BF1189),1,MID($AU1189,$BF1189+1,$BG1189-$BF1189-1)))*1</f>
        <v>1</v>
      </c>
      <c r="BM1189" s="48">
        <f ca="1">IF(ISNA($BH1189),1,OFFSET(NoteCommaRef!$E$3,$BH1189,0))</f>
        <v>1</v>
      </c>
      <c r="BN1189" s="48">
        <f t="shared" ref="BN1189:BN1252" si="544">IF(ISERR($BB1189),1,2^$BB1189)</f>
        <v>1</v>
      </c>
      <c r="BO1189" s="48">
        <f t="shared" ref="BO1189:BO1252" si="545">(2187/2048)^$BC1189</f>
        <v>1</v>
      </c>
      <c r="BP1189" s="48">
        <f t="shared" ref="BP1189:BP1252" si="546">(80/81)^$BD1189</f>
        <v>1</v>
      </c>
      <c r="BQ1189" s="48">
        <f ca="1">IF(ISNA($BI1189),1,OFFSET(NoteCommaRef!$K$3,$BI1189,0))</f>
        <v>1</v>
      </c>
      <c r="BR1189" s="48">
        <f ca="1">IF(ISNA($BJ1189),1,OFFSET(NoteCommaRef!$K$3,$BJ1189,0))</f>
        <v>1</v>
      </c>
    </row>
    <row r="1190" spans="3:70" x14ac:dyDescent="0.2">
      <c r="C1190" s="1" t="str">
        <f t="shared" si="517"/>
        <v/>
      </c>
      <c r="D1190" s="1" t="str">
        <f t="shared" si="518"/>
        <v/>
      </c>
      <c r="E1190" s="1" t="str">
        <f t="shared" si="509"/>
        <v/>
      </c>
      <c r="F1190" s="32" t="str">
        <f t="shared" si="510"/>
        <v/>
      </c>
      <c r="G1190" s="1" t="str">
        <f t="shared" si="511"/>
        <v/>
      </c>
      <c r="H1190" s="1" t="str">
        <f t="shared" si="512"/>
        <v/>
      </c>
      <c r="I1190" s="1" t="str">
        <f t="shared" si="513"/>
        <v/>
      </c>
      <c r="J1190" s="1" t="str">
        <f t="shared" si="514"/>
        <v/>
      </c>
      <c r="K1190" s="1" t="str">
        <f t="shared" si="515"/>
        <v/>
      </c>
      <c r="L1190" s="1" t="str">
        <f ca="1">IF(COUNTBLANK($AO1190),IF(COUNTBLANK($D1190),"",OFFSET(ChannelSetup!$E$6,0,$D1190-1)),$AO1190)</f>
        <v/>
      </c>
      <c r="M1190" s="1" t="str">
        <f ca="1">IF(COUNTBLANK($AP1190),IF(COUNTBLANK($D1190),"",OFFSET(ChannelSetup!$E$7,0,$D1190-1)),$AP1190)</f>
        <v/>
      </c>
      <c r="N1190" s="1" t="str">
        <f ca="1">IF(COUNTBLANK($D1190),"",IF(COUNTBLANK($AI1190),OFFSET(ChannelSetup!$E$4,0,$D1190-1),$AI1190))</f>
        <v/>
      </c>
      <c r="O1190" s="1" t="str">
        <f t="shared" si="516"/>
        <v/>
      </c>
      <c r="Q1190" s="32">
        <f t="shared" si="522"/>
        <v>6</v>
      </c>
      <c r="R1190" s="32">
        <f t="shared" si="523"/>
        <v>4</v>
      </c>
      <c r="S1190" s="32">
        <f t="shared" si="524"/>
        <v>4</v>
      </c>
      <c r="T1190" s="32">
        <f t="shared" si="525"/>
        <v>2</v>
      </c>
      <c r="U1190" s="32">
        <f t="shared" si="526"/>
        <v>2</v>
      </c>
      <c r="V1190" s="32">
        <f t="shared" si="527"/>
        <v>2</v>
      </c>
      <c r="W1190" s="32">
        <f t="shared" si="528"/>
        <v>2</v>
      </c>
      <c r="X1190" s="32">
        <f t="shared" si="529"/>
        <v>2</v>
      </c>
      <c r="Y1190" s="32">
        <f t="shared" si="530"/>
        <v>2</v>
      </c>
      <c r="Z1190" s="32">
        <f t="shared" si="531"/>
        <v>2</v>
      </c>
      <c r="AA1190" s="32">
        <f t="shared" si="532"/>
        <v>2</v>
      </c>
      <c r="AB1190" s="32">
        <f t="shared" si="533"/>
        <v>2</v>
      </c>
      <c r="AD1190" s="64"/>
      <c r="AE1190" s="51"/>
      <c r="AF1190" s="51"/>
      <c r="AG1190" s="61"/>
      <c r="AH1190" s="62"/>
      <c r="AI1190" s="61"/>
      <c r="AJ1190" s="62"/>
      <c r="AK1190" s="61"/>
      <c r="AL1190" s="62"/>
      <c r="AM1190" s="60"/>
      <c r="AN1190" s="60"/>
      <c r="AO1190" s="60"/>
      <c r="AP1190" s="60"/>
      <c r="AQ1190" s="51"/>
      <c r="AT1190" s="39" t="str">
        <f t="shared" si="534"/>
        <v/>
      </c>
      <c r="AU1190" s="49" t="str">
        <f t="shared" si="535"/>
        <v/>
      </c>
      <c r="AV1190" s="41">
        <f t="shared" ca="1" si="503"/>
        <v>256</v>
      </c>
      <c r="AW1190" s="40">
        <f t="shared" ca="1" si="541"/>
        <v>1</v>
      </c>
      <c r="AX1190" s="41">
        <f t="shared" ca="1" si="536"/>
        <v>0</v>
      </c>
      <c r="AY1190" s="41">
        <f t="shared" ca="1" si="537"/>
        <v>0</v>
      </c>
      <c r="AZ1190" s="42">
        <f t="shared" ca="1" si="538"/>
        <v>1</v>
      </c>
      <c r="BA1190" s="47" t="str">
        <f t="shared" si="539"/>
        <v/>
      </c>
      <c r="BB1190" s="47" t="e">
        <f t="shared" si="540"/>
        <v>#VALUE!</v>
      </c>
      <c r="BC1190" s="47">
        <f t="shared" si="504"/>
        <v>0</v>
      </c>
      <c r="BD1190" s="47">
        <f t="shared" si="505"/>
        <v>0</v>
      </c>
      <c r="BE1190" s="47" t="e">
        <f t="shared" si="506"/>
        <v>#VALUE!</v>
      </c>
      <c r="BF1190" s="47" t="e">
        <f t="shared" si="507"/>
        <v>#VALUE!</v>
      </c>
      <c r="BG1190" s="47" t="e">
        <f t="shared" si="508"/>
        <v>#VALUE!</v>
      </c>
      <c r="BH1190" s="47" t="e">
        <f>MATCH($BA1190,NoteCommaRef!$B$4:$B$10,0)</f>
        <v>#N/A</v>
      </c>
      <c r="BI1190" s="47">
        <f>MATCH($BK1190,NoteCommaRef!$H$4:$H$1000,0)</f>
        <v>11</v>
      </c>
      <c r="BJ1190" s="47">
        <f>MATCH($BL1190,NoteCommaRef!$H$4:$H$1000,0)</f>
        <v>11</v>
      </c>
      <c r="BK1190" s="47">
        <f t="shared" si="542"/>
        <v>1</v>
      </c>
      <c r="BL1190" s="47">
        <f t="shared" si="543"/>
        <v>1</v>
      </c>
      <c r="BM1190" s="48">
        <f ca="1">IF(ISNA($BH1190),1,OFFSET(NoteCommaRef!$E$3,$BH1190,0))</f>
        <v>1</v>
      </c>
      <c r="BN1190" s="48">
        <f t="shared" si="544"/>
        <v>1</v>
      </c>
      <c r="BO1190" s="48">
        <f t="shared" si="545"/>
        <v>1</v>
      </c>
      <c r="BP1190" s="48">
        <f t="shared" si="546"/>
        <v>1</v>
      </c>
      <c r="BQ1190" s="48">
        <f ca="1">IF(ISNA($BI1190),1,OFFSET(NoteCommaRef!$K$3,$BI1190,0))</f>
        <v>1</v>
      </c>
      <c r="BR1190" s="48">
        <f ca="1">IF(ISNA($BJ1190),1,OFFSET(NoteCommaRef!$K$3,$BJ1190,0))</f>
        <v>1</v>
      </c>
    </row>
    <row r="1191" spans="3:70" x14ac:dyDescent="0.2">
      <c r="C1191" s="1" t="str">
        <f t="shared" si="517"/>
        <v/>
      </c>
      <c r="D1191" s="1" t="str">
        <f t="shared" si="518"/>
        <v/>
      </c>
      <c r="E1191" s="1" t="str">
        <f t="shared" si="509"/>
        <v/>
      </c>
      <c r="F1191" s="32" t="str">
        <f t="shared" si="510"/>
        <v/>
      </c>
      <c r="G1191" s="1" t="str">
        <f t="shared" si="511"/>
        <v/>
      </c>
      <c r="H1191" s="1" t="str">
        <f t="shared" si="512"/>
        <v/>
      </c>
      <c r="I1191" s="1" t="str">
        <f t="shared" si="513"/>
        <v/>
      </c>
      <c r="J1191" s="1" t="str">
        <f t="shared" si="514"/>
        <v/>
      </c>
      <c r="K1191" s="1" t="str">
        <f t="shared" si="515"/>
        <v/>
      </c>
      <c r="L1191" s="1" t="str">
        <f ca="1">IF(COUNTBLANK($AO1191),IF(COUNTBLANK($D1191),"",OFFSET(ChannelSetup!$E$6,0,$D1191-1)),$AO1191)</f>
        <v/>
      </c>
      <c r="M1191" s="1" t="str">
        <f ca="1">IF(COUNTBLANK($AP1191),IF(COUNTBLANK($D1191),"",OFFSET(ChannelSetup!$E$7,0,$D1191-1)),$AP1191)</f>
        <v/>
      </c>
      <c r="N1191" s="1" t="str">
        <f ca="1">IF(COUNTBLANK($D1191),"",IF(COUNTBLANK($AI1191),OFFSET(ChannelSetup!$E$4,0,$D1191-1),$AI1191))</f>
        <v/>
      </c>
      <c r="O1191" s="1" t="str">
        <f t="shared" si="516"/>
        <v/>
      </c>
      <c r="Q1191" s="32">
        <f t="shared" si="522"/>
        <v>6</v>
      </c>
      <c r="R1191" s="32">
        <f t="shared" si="523"/>
        <v>4</v>
      </c>
      <c r="S1191" s="32">
        <f t="shared" si="524"/>
        <v>4</v>
      </c>
      <c r="T1191" s="32">
        <f t="shared" si="525"/>
        <v>2</v>
      </c>
      <c r="U1191" s="32">
        <f t="shared" si="526"/>
        <v>2</v>
      </c>
      <c r="V1191" s="32">
        <f t="shared" si="527"/>
        <v>2</v>
      </c>
      <c r="W1191" s="32">
        <f t="shared" si="528"/>
        <v>2</v>
      </c>
      <c r="X1191" s="32">
        <f t="shared" si="529"/>
        <v>2</v>
      </c>
      <c r="Y1191" s="32">
        <f t="shared" si="530"/>
        <v>2</v>
      </c>
      <c r="Z1191" s="32">
        <f t="shared" si="531"/>
        <v>2</v>
      </c>
      <c r="AA1191" s="32">
        <f t="shared" si="532"/>
        <v>2</v>
      </c>
      <c r="AB1191" s="32">
        <f t="shared" si="533"/>
        <v>2</v>
      </c>
      <c r="AD1191" s="64"/>
      <c r="AE1191" s="51"/>
      <c r="AF1191" s="51"/>
      <c r="AG1191" s="61"/>
      <c r="AH1191" s="62"/>
      <c r="AI1191" s="61"/>
      <c r="AJ1191" s="62"/>
      <c r="AK1191" s="61"/>
      <c r="AL1191" s="62"/>
      <c r="AM1191" s="60"/>
      <c r="AN1191" s="60"/>
      <c r="AO1191" s="60"/>
      <c r="AP1191" s="60"/>
      <c r="AQ1191" s="51"/>
      <c r="AT1191" s="39" t="str">
        <f t="shared" si="534"/>
        <v/>
      </c>
      <c r="AU1191" s="49" t="str">
        <f t="shared" si="535"/>
        <v/>
      </c>
      <c r="AV1191" s="41">
        <f t="shared" ca="1" si="503"/>
        <v>256</v>
      </c>
      <c r="AW1191" s="40">
        <f t="shared" ca="1" si="541"/>
        <v>1</v>
      </c>
      <c r="AX1191" s="41">
        <f t="shared" ca="1" si="536"/>
        <v>0</v>
      </c>
      <c r="AY1191" s="41">
        <f t="shared" ca="1" si="537"/>
        <v>0</v>
      </c>
      <c r="AZ1191" s="42">
        <f t="shared" ca="1" si="538"/>
        <v>1</v>
      </c>
      <c r="BA1191" s="47" t="str">
        <f t="shared" si="539"/>
        <v/>
      </c>
      <c r="BB1191" s="47" t="e">
        <f t="shared" si="540"/>
        <v>#VALUE!</v>
      </c>
      <c r="BC1191" s="47">
        <f t="shared" si="504"/>
        <v>0</v>
      </c>
      <c r="BD1191" s="47">
        <f t="shared" si="505"/>
        <v>0</v>
      </c>
      <c r="BE1191" s="47" t="e">
        <f t="shared" si="506"/>
        <v>#VALUE!</v>
      </c>
      <c r="BF1191" s="47" t="e">
        <f t="shared" si="507"/>
        <v>#VALUE!</v>
      </c>
      <c r="BG1191" s="47" t="e">
        <f t="shared" si="508"/>
        <v>#VALUE!</v>
      </c>
      <c r="BH1191" s="47" t="e">
        <f>MATCH($BA1191,NoteCommaRef!$B$4:$B$10,0)</f>
        <v>#N/A</v>
      </c>
      <c r="BI1191" s="47">
        <f>MATCH($BK1191,NoteCommaRef!$H$4:$H$1000,0)</f>
        <v>11</v>
      </c>
      <c r="BJ1191" s="47">
        <f>MATCH($BL1191,NoteCommaRef!$H$4:$H$1000,0)</f>
        <v>11</v>
      </c>
      <c r="BK1191" s="47">
        <f t="shared" si="542"/>
        <v>1</v>
      </c>
      <c r="BL1191" s="47">
        <f t="shared" si="543"/>
        <v>1</v>
      </c>
      <c r="BM1191" s="48">
        <f ca="1">IF(ISNA($BH1191),1,OFFSET(NoteCommaRef!$E$3,$BH1191,0))</f>
        <v>1</v>
      </c>
      <c r="BN1191" s="48">
        <f t="shared" si="544"/>
        <v>1</v>
      </c>
      <c r="BO1191" s="48">
        <f t="shared" si="545"/>
        <v>1</v>
      </c>
      <c r="BP1191" s="48">
        <f t="shared" si="546"/>
        <v>1</v>
      </c>
      <c r="BQ1191" s="48">
        <f ca="1">IF(ISNA($BI1191),1,OFFSET(NoteCommaRef!$K$3,$BI1191,0))</f>
        <v>1</v>
      </c>
      <c r="BR1191" s="48">
        <f ca="1">IF(ISNA($BJ1191),1,OFFSET(NoteCommaRef!$K$3,$BJ1191,0))</f>
        <v>1</v>
      </c>
    </row>
    <row r="1192" spans="3:70" x14ac:dyDescent="0.2">
      <c r="C1192" s="1" t="str">
        <f t="shared" si="517"/>
        <v/>
      </c>
      <c r="D1192" s="1" t="str">
        <f t="shared" si="518"/>
        <v/>
      </c>
      <c r="E1192" s="1" t="str">
        <f t="shared" si="509"/>
        <v/>
      </c>
      <c r="F1192" s="32" t="str">
        <f t="shared" si="510"/>
        <v/>
      </c>
      <c r="G1192" s="1" t="str">
        <f t="shared" si="511"/>
        <v/>
      </c>
      <c r="H1192" s="1" t="str">
        <f t="shared" si="512"/>
        <v/>
      </c>
      <c r="I1192" s="1" t="str">
        <f t="shared" si="513"/>
        <v/>
      </c>
      <c r="J1192" s="1" t="str">
        <f t="shared" si="514"/>
        <v/>
      </c>
      <c r="K1192" s="1" t="str">
        <f t="shared" si="515"/>
        <v/>
      </c>
      <c r="L1192" s="1" t="str">
        <f ca="1">IF(COUNTBLANK($AO1192),IF(COUNTBLANK($D1192),"",OFFSET(ChannelSetup!$E$6,0,$D1192-1)),$AO1192)</f>
        <v/>
      </c>
      <c r="M1192" s="1" t="str">
        <f ca="1">IF(COUNTBLANK($AP1192),IF(COUNTBLANK($D1192),"",OFFSET(ChannelSetup!$E$7,0,$D1192-1)),$AP1192)</f>
        <v/>
      </c>
      <c r="N1192" s="1" t="str">
        <f ca="1">IF(COUNTBLANK($D1192),"",IF(COUNTBLANK($AI1192),OFFSET(ChannelSetup!$E$4,0,$D1192-1),$AI1192))</f>
        <v/>
      </c>
      <c r="O1192" s="1" t="str">
        <f t="shared" si="516"/>
        <v/>
      </c>
      <c r="Q1192" s="32">
        <f t="shared" si="522"/>
        <v>6</v>
      </c>
      <c r="R1192" s="32">
        <f t="shared" si="523"/>
        <v>4</v>
      </c>
      <c r="S1192" s="32">
        <f t="shared" si="524"/>
        <v>4</v>
      </c>
      <c r="T1192" s="32">
        <f t="shared" si="525"/>
        <v>2</v>
      </c>
      <c r="U1192" s="32">
        <f t="shared" si="526"/>
        <v>2</v>
      </c>
      <c r="V1192" s="32">
        <f t="shared" si="527"/>
        <v>2</v>
      </c>
      <c r="W1192" s="32">
        <f t="shared" si="528"/>
        <v>2</v>
      </c>
      <c r="X1192" s="32">
        <f t="shared" si="529"/>
        <v>2</v>
      </c>
      <c r="Y1192" s="32">
        <f t="shared" si="530"/>
        <v>2</v>
      </c>
      <c r="Z1192" s="32">
        <f t="shared" si="531"/>
        <v>2</v>
      </c>
      <c r="AA1192" s="32">
        <f t="shared" si="532"/>
        <v>2</v>
      </c>
      <c r="AB1192" s="32">
        <f t="shared" si="533"/>
        <v>2</v>
      </c>
      <c r="AD1192" s="64"/>
      <c r="AE1192" s="51"/>
      <c r="AF1192" s="51"/>
      <c r="AG1192" s="61"/>
      <c r="AH1192" s="62"/>
      <c r="AI1192" s="61"/>
      <c r="AJ1192" s="62"/>
      <c r="AK1192" s="61"/>
      <c r="AL1192" s="62"/>
      <c r="AM1192" s="60"/>
      <c r="AN1192" s="60"/>
      <c r="AO1192" s="60"/>
      <c r="AP1192" s="60"/>
      <c r="AQ1192" s="51"/>
      <c r="AT1192" s="39" t="str">
        <f t="shared" si="534"/>
        <v/>
      </c>
      <c r="AU1192" s="49" t="str">
        <f t="shared" si="535"/>
        <v/>
      </c>
      <c r="AV1192" s="41">
        <f t="shared" ca="1" si="503"/>
        <v>256</v>
      </c>
      <c r="AW1192" s="40">
        <f t="shared" ca="1" si="541"/>
        <v>1</v>
      </c>
      <c r="AX1192" s="41">
        <f t="shared" ca="1" si="536"/>
        <v>0</v>
      </c>
      <c r="AY1192" s="41">
        <f t="shared" ca="1" si="537"/>
        <v>0</v>
      </c>
      <c r="AZ1192" s="42">
        <f t="shared" ca="1" si="538"/>
        <v>1</v>
      </c>
      <c r="BA1192" s="47" t="str">
        <f t="shared" si="539"/>
        <v/>
      </c>
      <c r="BB1192" s="47" t="e">
        <f t="shared" si="540"/>
        <v>#VALUE!</v>
      </c>
      <c r="BC1192" s="47">
        <f t="shared" si="504"/>
        <v>0</v>
      </c>
      <c r="BD1192" s="47">
        <f t="shared" si="505"/>
        <v>0</v>
      </c>
      <c r="BE1192" s="47" t="e">
        <f t="shared" si="506"/>
        <v>#VALUE!</v>
      </c>
      <c r="BF1192" s="47" t="e">
        <f t="shared" si="507"/>
        <v>#VALUE!</v>
      </c>
      <c r="BG1192" s="47" t="e">
        <f t="shared" si="508"/>
        <v>#VALUE!</v>
      </c>
      <c r="BH1192" s="47" t="e">
        <f>MATCH($BA1192,NoteCommaRef!$B$4:$B$10,0)</f>
        <v>#N/A</v>
      </c>
      <c r="BI1192" s="47">
        <f>MATCH($BK1192,NoteCommaRef!$H$4:$H$1000,0)</f>
        <v>11</v>
      </c>
      <c r="BJ1192" s="47">
        <f>MATCH($BL1192,NoteCommaRef!$H$4:$H$1000,0)</f>
        <v>11</v>
      </c>
      <c r="BK1192" s="47">
        <f t="shared" si="542"/>
        <v>1</v>
      </c>
      <c r="BL1192" s="47">
        <f t="shared" si="543"/>
        <v>1</v>
      </c>
      <c r="BM1192" s="48">
        <f ca="1">IF(ISNA($BH1192),1,OFFSET(NoteCommaRef!$E$3,$BH1192,0))</f>
        <v>1</v>
      </c>
      <c r="BN1192" s="48">
        <f t="shared" si="544"/>
        <v>1</v>
      </c>
      <c r="BO1192" s="48">
        <f t="shared" si="545"/>
        <v>1</v>
      </c>
      <c r="BP1192" s="48">
        <f t="shared" si="546"/>
        <v>1</v>
      </c>
      <c r="BQ1192" s="48">
        <f ca="1">IF(ISNA($BI1192),1,OFFSET(NoteCommaRef!$K$3,$BI1192,0))</f>
        <v>1</v>
      </c>
      <c r="BR1192" s="48">
        <f ca="1">IF(ISNA($BJ1192),1,OFFSET(NoteCommaRef!$K$3,$BJ1192,0))</f>
        <v>1</v>
      </c>
    </row>
    <row r="1193" spans="3:70" x14ac:dyDescent="0.2">
      <c r="C1193" s="1" t="str">
        <f t="shared" si="517"/>
        <v/>
      </c>
      <c r="D1193" s="1" t="str">
        <f t="shared" si="518"/>
        <v/>
      </c>
      <c r="E1193" s="1" t="str">
        <f t="shared" si="509"/>
        <v/>
      </c>
      <c r="F1193" s="32" t="str">
        <f t="shared" si="510"/>
        <v/>
      </c>
      <c r="G1193" s="1" t="str">
        <f t="shared" si="511"/>
        <v/>
      </c>
      <c r="H1193" s="1" t="str">
        <f t="shared" si="512"/>
        <v/>
      </c>
      <c r="I1193" s="1" t="str">
        <f t="shared" si="513"/>
        <v/>
      </c>
      <c r="J1193" s="1" t="str">
        <f t="shared" si="514"/>
        <v/>
      </c>
      <c r="K1193" s="1" t="str">
        <f t="shared" si="515"/>
        <v/>
      </c>
      <c r="L1193" s="1" t="str">
        <f ca="1">IF(COUNTBLANK($AO1193),IF(COUNTBLANK($D1193),"",OFFSET(ChannelSetup!$E$6,0,$D1193-1)),$AO1193)</f>
        <v/>
      </c>
      <c r="M1193" s="1" t="str">
        <f ca="1">IF(COUNTBLANK($AP1193),IF(COUNTBLANK($D1193),"",OFFSET(ChannelSetup!$E$7,0,$D1193-1)),$AP1193)</f>
        <v/>
      </c>
      <c r="N1193" s="1" t="str">
        <f ca="1">IF(COUNTBLANK($D1193),"",IF(COUNTBLANK($AI1193),OFFSET(ChannelSetup!$E$4,0,$D1193-1),$AI1193))</f>
        <v/>
      </c>
      <c r="O1193" s="1" t="str">
        <f t="shared" si="516"/>
        <v/>
      </c>
      <c r="Q1193" s="32">
        <f t="shared" si="522"/>
        <v>6</v>
      </c>
      <c r="R1193" s="32">
        <f t="shared" si="523"/>
        <v>4</v>
      </c>
      <c r="S1193" s="32">
        <f t="shared" si="524"/>
        <v>4</v>
      </c>
      <c r="T1193" s="32">
        <f t="shared" si="525"/>
        <v>2</v>
      </c>
      <c r="U1193" s="32">
        <f t="shared" si="526"/>
        <v>2</v>
      </c>
      <c r="V1193" s="32">
        <f t="shared" si="527"/>
        <v>2</v>
      </c>
      <c r="W1193" s="32">
        <f t="shared" si="528"/>
        <v>2</v>
      </c>
      <c r="X1193" s="32">
        <f t="shared" si="529"/>
        <v>2</v>
      </c>
      <c r="Y1193" s="32">
        <f t="shared" si="530"/>
        <v>2</v>
      </c>
      <c r="Z1193" s="32">
        <f t="shared" si="531"/>
        <v>2</v>
      </c>
      <c r="AA1193" s="32">
        <f t="shared" si="532"/>
        <v>2</v>
      </c>
      <c r="AB1193" s="32">
        <f t="shared" si="533"/>
        <v>2</v>
      </c>
      <c r="AD1193" s="64"/>
      <c r="AE1193" s="51"/>
      <c r="AF1193" s="51"/>
      <c r="AG1193" s="61"/>
      <c r="AH1193" s="62"/>
      <c r="AI1193" s="61"/>
      <c r="AJ1193" s="62"/>
      <c r="AK1193" s="61"/>
      <c r="AL1193" s="62"/>
      <c r="AM1193" s="60"/>
      <c r="AN1193" s="60"/>
      <c r="AO1193" s="60"/>
      <c r="AP1193" s="60"/>
      <c r="AQ1193" s="51"/>
      <c r="AT1193" s="39" t="str">
        <f t="shared" si="534"/>
        <v/>
      </c>
      <c r="AU1193" s="49" t="str">
        <f t="shared" si="535"/>
        <v/>
      </c>
      <c r="AV1193" s="41">
        <f t="shared" ca="1" si="503"/>
        <v>256</v>
      </c>
      <c r="AW1193" s="40">
        <f t="shared" ca="1" si="541"/>
        <v>1</v>
      </c>
      <c r="AX1193" s="41">
        <f t="shared" ca="1" si="536"/>
        <v>0</v>
      </c>
      <c r="AY1193" s="41">
        <f t="shared" ca="1" si="537"/>
        <v>0</v>
      </c>
      <c r="AZ1193" s="42">
        <f t="shared" ca="1" si="538"/>
        <v>1</v>
      </c>
      <c r="BA1193" s="47" t="str">
        <f t="shared" si="539"/>
        <v/>
      </c>
      <c r="BB1193" s="47" t="e">
        <f t="shared" si="540"/>
        <v>#VALUE!</v>
      </c>
      <c r="BC1193" s="47">
        <f t="shared" si="504"/>
        <v>0</v>
      </c>
      <c r="BD1193" s="47">
        <f t="shared" si="505"/>
        <v>0</v>
      </c>
      <c r="BE1193" s="47" t="e">
        <f t="shared" si="506"/>
        <v>#VALUE!</v>
      </c>
      <c r="BF1193" s="47" t="e">
        <f t="shared" si="507"/>
        <v>#VALUE!</v>
      </c>
      <c r="BG1193" s="47" t="e">
        <f t="shared" si="508"/>
        <v>#VALUE!</v>
      </c>
      <c r="BH1193" s="47" t="e">
        <f>MATCH($BA1193,NoteCommaRef!$B$4:$B$10,0)</f>
        <v>#N/A</v>
      </c>
      <c r="BI1193" s="47">
        <f>MATCH($BK1193,NoteCommaRef!$H$4:$H$1000,0)</f>
        <v>11</v>
      </c>
      <c r="BJ1193" s="47">
        <f>MATCH($BL1193,NoteCommaRef!$H$4:$H$1000,0)</f>
        <v>11</v>
      </c>
      <c r="BK1193" s="47">
        <f t="shared" si="542"/>
        <v>1</v>
      </c>
      <c r="BL1193" s="47">
        <f t="shared" si="543"/>
        <v>1</v>
      </c>
      <c r="BM1193" s="48">
        <f ca="1">IF(ISNA($BH1193),1,OFFSET(NoteCommaRef!$E$3,$BH1193,0))</f>
        <v>1</v>
      </c>
      <c r="BN1193" s="48">
        <f t="shared" si="544"/>
        <v>1</v>
      </c>
      <c r="BO1193" s="48">
        <f t="shared" si="545"/>
        <v>1</v>
      </c>
      <c r="BP1193" s="48">
        <f t="shared" si="546"/>
        <v>1</v>
      </c>
      <c r="BQ1193" s="48">
        <f ca="1">IF(ISNA($BI1193),1,OFFSET(NoteCommaRef!$K$3,$BI1193,0))</f>
        <v>1</v>
      </c>
      <c r="BR1193" s="48">
        <f ca="1">IF(ISNA($BJ1193),1,OFFSET(NoteCommaRef!$K$3,$BJ1193,0))</f>
        <v>1</v>
      </c>
    </row>
    <row r="1194" spans="3:70" x14ac:dyDescent="0.2">
      <c r="C1194" s="1" t="str">
        <f t="shared" si="517"/>
        <v/>
      </c>
      <c r="D1194" s="1" t="str">
        <f t="shared" si="518"/>
        <v/>
      </c>
      <c r="E1194" s="1" t="str">
        <f t="shared" si="509"/>
        <v/>
      </c>
      <c r="F1194" s="32" t="str">
        <f t="shared" si="510"/>
        <v/>
      </c>
      <c r="G1194" s="1" t="str">
        <f t="shared" si="511"/>
        <v/>
      </c>
      <c r="H1194" s="1" t="str">
        <f t="shared" si="512"/>
        <v/>
      </c>
      <c r="I1194" s="1" t="str">
        <f t="shared" si="513"/>
        <v/>
      </c>
      <c r="J1194" s="1" t="str">
        <f t="shared" si="514"/>
        <v/>
      </c>
      <c r="K1194" s="1" t="str">
        <f t="shared" si="515"/>
        <v/>
      </c>
      <c r="L1194" s="1" t="str">
        <f ca="1">IF(COUNTBLANK($AO1194),IF(COUNTBLANK($D1194),"",OFFSET(ChannelSetup!$E$6,0,$D1194-1)),$AO1194)</f>
        <v/>
      </c>
      <c r="M1194" s="1" t="str">
        <f ca="1">IF(COUNTBLANK($AP1194),IF(COUNTBLANK($D1194),"",OFFSET(ChannelSetup!$E$7,0,$D1194-1)),$AP1194)</f>
        <v/>
      </c>
      <c r="N1194" s="1" t="str">
        <f ca="1">IF(COUNTBLANK($D1194),"",IF(COUNTBLANK($AI1194),OFFSET(ChannelSetup!$E$4,0,$D1194-1),$AI1194))</f>
        <v/>
      </c>
      <c r="O1194" s="1" t="str">
        <f t="shared" si="516"/>
        <v/>
      </c>
      <c r="Q1194" s="32">
        <f t="shared" si="522"/>
        <v>6</v>
      </c>
      <c r="R1194" s="32">
        <f t="shared" si="523"/>
        <v>4</v>
      </c>
      <c r="S1194" s="32">
        <f t="shared" si="524"/>
        <v>4</v>
      </c>
      <c r="T1194" s="32">
        <f t="shared" si="525"/>
        <v>2</v>
      </c>
      <c r="U1194" s="32">
        <f t="shared" si="526"/>
        <v>2</v>
      </c>
      <c r="V1194" s="32">
        <f t="shared" si="527"/>
        <v>2</v>
      </c>
      <c r="W1194" s="32">
        <f t="shared" si="528"/>
        <v>2</v>
      </c>
      <c r="X1194" s="32">
        <f t="shared" si="529"/>
        <v>2</v>
      </c>
      <c r="Y1194" s="32">
        <f t="shared" si="530"/>
        <v>2</v>
      </c>
      <c r="Z1194" s="32">
        <f t="shared" si="531"/>
        <v>2</v>
      </c>
      <c r="AA1194" s="32">
        <f t="shared" si="532"/>
        <v>2</v>
      </c>
      <c r="AB1194" s="32">
        <f t="shared" si="533"/>
        <v>2</v>
      </c>
      <c r="AD1194" s="64"/>
      <c r="AE1194" s="51"/>
      <c r="AF1194" s="51"/>
      <c r="AG1194" s="61"/>
      <c r="AH1194" s="62"/>
      <c r="AI1194" s="61"/>
      <c r="AJ1194" s="62"/>
      <c r="AK1194" s="61"/>
      <c r="AL1194" s="62"/>
      <c r="AM1194" s="60"/>
      <c r="AN1194" s="60"/>
      <c r="AO1194" s="60"/>
      <c r="AP1194" s="60"/>
      <c r="AQ1194" s="51"/>
      <c r="AT1194" s="39" t="str">
        <f t="shared" si="534"/>
        <v/>
      </c>
      <c r="AU1194" s="49" t="str">
        <f t="shared" si="535"/>
        <v/>
      </c>
      <c r="AV1194" s="41">
        <f t="shared" ca="1" si="503"/>
        <v>256</v>
      </c>
      <c r="AW1194" s="40">
        <f t="shared" ca="1" si="541"/>
        <v>1</v>
      </c>
      <c r="AX1194" s="41">
        <f t="shared" ca="1" si="536"/>
        <v>0</v>
      </c>
      <c r="AY1194" s="41">
        <f t="shared" ca="1" si="537"/>
        <v>0</v>
      </c>
      <c r="AZ1194" s="42">
        <f t="shared" ca="1" si="538"/>
        <v>1</v>
      </c>
      <c r="BA1194" s="47" t="str">
        <f t="shared" si="539"/>
        <v/>
      </c>
      <c r="BB1194" s="47" t="e">
        <f t="shared" si="540"/>
        <v>#VALUE!</v>
      </c>
      <c r="BC1194" s="47">
        <f t="shared" si="504"/>
        <v>0</v>
      </c>
      <c r="BD1194" s="47">
        <f t="shared" si="505"/>
        <v>0</v>
      </c>
      <c r="BE1194" s="47" t="e">
        <f t="shared" si="506"/>
        <v>#VALUE!</v>
      </c>
      <c r="BF1194" s="47" t="e">
        <f t="shared" si="507"/>
        <v>#VALUE!</v>
      </c>
      <c r="BG1194" s="47" t="e">
        <f t="shared" si="508"/>
        <v>#VALUE!</v>
      </c>
      <c r="BH1194" s="47" t="e">
        <f>MATCH($BA1194,NoteCommaRef!$B$4:$B$10,0)</f>
        <v>#N/A</v>
      </c>
      <c r="BI1194" s="47">
        <f>MATCH($BK1194,NoteCommaRef!$H$4:$H$1000,0)</f>
        <v>11</v>
      </c>
      <c r="BJ1194" s="47">
        <f>MATCH($BL1194,NoteCommaRef!$H$4:$H$1000,0)</f>
        <v>11</v>
      </c>
      <c r="BK1194" s="47">
        <f t="shared" si="542"/>
        <v>1</v>
      </c>
      <c r="BL1194" s="47">
        <f t="shared" si="543"/>
        <v>1</v>
      </c>
      <c r="BM1194" s="48">
        <f ca="1">IF(ISNA($BH1194),1,OFFSET(NoteCommaRef!$E$3,$BH1194,0))</f>
        <v>1</v>
      </c>
      <c r="BN1194" s="48">
        <f t="shared" si="544"/>
        <v>1</v>
      </c>
      <c r="BO1194" s="48">
        <f t="shared" si="545"/>
        <v>1</v>
      </c>
      <c r="BP1194" s="48">
        <f t="shared" si="546"/>
        <v>1</v>
      </c>
      <c r="BQ1194" s="48">
        <f ca="1">IF(ISNA($BI1194),1,OFFSET(NoteCommaRef!$K$3,$BI1194,0))</f>
        <v>1</v>
      </c>
      <c r="BR1194" s="48">
        <f ca="1">IF(ISNA($BJ1194),1,OFFSET(NoteCommaRef!$K$3,$BJ1194,0))</f>
        <v>1</v>
      </c>
    </row>
    <row r="1195" spans="3:70" x14ac:dyDescent="0.2">
      <c r="C1195" s="1" t="str">
        <f t="shared" si="517"/>
        <v/>
      </c>
      <c r="D1195" s="1" t="str">
        <f t="shared" si="518"/>
        <v/>
      </c>
      <c r="E1195" s="1" t="str">
        <f t="shared" si="509"/>
        <v/>
      </c>
      <c r="F1195" s="32" t="str">
        <f t="shared" si="510"/>
        <v/>
      </c>
      <c r="G1195" s="1" t="str">
        <f t="shared" si="511"/>
        <v/>
      </c>
      <c r="H1195" s="1" t="str">
        <f t="shared" si="512"/>
        <v/>
      </c>
      <c r="I1195" s="1" t="str">
        <f t="shared" si="513"/>
        <v/>
      </c>
      <c r="J1195" s="1" t="str">
        <f t="shared" si="514"/>
        <v/>
      </c>
      <c r="K1195" s="1" t="str">
        <f t="shared" si="515"/>
        <v/>
      </c>
      <c r="L1195" s="1" t="str">
        <f ca="1">IF(COUNTBLANK($AO1195),IF(COUNTBLANK($D1195),"",OFFSET(ChannelSetup!$E$6,0,$D1195-1)),$AO1195)</f>
        <v/>
      </c>
      <c r="M1195" s="1" t="str">
        <f ca="1">IF(COUNTBLANK($AP1195),IF(COUNTBLANK($D1195),"",OFFSET(ChannelSetup!$E$7,0,$D1195-1)),$AP1195)</f>
        <v/>
      </c>
      <c r="N1195" s="1" t="str">
        <f ca="1">IF(COUNTBLANK($D1195),"",IF(COUNTBLANK($AI1195),OFFSET(ChannelSetup!$E$4,0,$D1195-1),$AI1195))</f>
        <v/>
      </c>
      <c r="O1195" s="1" t="str">
        <f t="shared" si="516"/>
        <v/>
      </c>
      <c r="Q1195" s="32">
        <f t="shared" si="522"/>
        <v>6</v>
      </c>
      <c r="R1195" s="32">
        <f t="shared" si="523"/>
        <v>4</v>
      </c>
      <c r="S1195" s="32">
        <f t="shared" si="524"/>
        <v>4</v>
      </c>
      <c r="T1195" s="32">
        <f t="shared" si="525"/>
        <v>2</v>
      </c>
      <c r="U1195" s="32">
        <f t="shared" si="526"/>
        <v>2</v>
      </c>
      <c r="V1195" s="32">
        <f t="shared" si="527"/>
        <v>2</v>
      </c>
      <c r="W1195" s="32">
        <f t="shared" si="528"/>
        <v>2</v>
      </c>
      <c r="X1195" s="32">
        <f t="shared" si="529"/>
        <v>2</v>
      </c>
      <c r="Y1195" s="32">
        <f t="shared" si="530"/>
        <v>2</v>
      </c>
      <c r="Z1195" s="32">
        <f t="shared" si="531"/>
        <v>2</v>
      </c>
      <c r="AA1195" s="32">
        <f t="shared" si="532"/>
        <v>2</v>
      </c>
      <c r="AB1195" s="32">
        <f t="shared" si="533"/>
        <v>2</v>
      </c>
      <c r="AD1195" s="64"/>
      <c r="AE1195" s="51"/>
      <c r="AF1195" s="51"/>
      <c r="AG1195" s="61"/>
      <c r="AH1195" s="62"/>
      <c r="AI1195" s="61"/>
      <c r="AJ1195" s="62"/>
      <c r="AK1195" s="61"/>
      <c r="AL1195" s="62"/>
      <c r="AM1195" s="60"/>
      <c r="AN1195" s="60"/>
      <c r="AO1195" s="60"/>
      <c r="AP1195" s="60"/>
      <c r="AQ1195" s="51"/>
      <c r="AT1195" s="39" t="str">
        <f t="shared" si="534"/>
        <v/>
      </c>
      <c r="AU1195" s="49" t="str">
        <f t="shared" si="535"/>
        <v/>
      </c>
      <c r="AV1195" s="41">
        <f t="shared" ca="1" si="503"/>
        <v>256</v>
      </c>
      <c r="AW1195" s="40">
        <f t="shared" ca="1" si="541"/>
        <v>1</v>
      </c>
      <c r="AX1195" s="41">
        <f t="shared" ca="1" si="536"/>
        <v>0</v>
      </c>
      <c r="AY1195" s="41">
        <f t="shared" ca="1" si="537"/>
        <v>0</v>
      </c>
      <c r="AZ1195" s="42">
        <f t="shared" ca="1" si="538"/>
        <v>1</v>
      </c>
      <c r="BA1195" s="47" t="str">
        <f t="shared" si="539"/>
        <v/>
      </c>
      <c r="BB1195" s="47" t="e">
        <f t="shared" si="540"/>
        <v>#VALUE!</v>
      </c>
      <c r="BC1195" s="47">
        <f t="shared" si="504"/>
        <v>0</v>
      </c>
      <c r="BD1195" s="47">
        <f t="shared" si="505"/>
        <v>0</v>
      </c>
      <c r="BE1195" s="47" t="e">
        <f t="shared" si="506"/>
        <v>#VALUE!</v>
      </c>
      <c r="BF1195" s="47" t="e">
        <f t="shared" si="507"/>
        <v>#VALUE!</v>
      </c>
      <c r="BG1195" s="47" t="e">
        <f t="shared" si="508"/>
        <v>#VALUE!</v>
      </c>
      <c r="BH1195" s="47" t="e">
        <f>MATCH($BA1195,NoteCommaRef!$B$4:$B$10,0)</f>
        <v>#N/A</v>
      </c>
      <c r="BI1195" s="47">
        <f>MATCH($BK1195,NoteCommaRef!$H$4:$H$1000,0)</f>
        <v>11</v>
      </c>
      <c r="BJ1195" s="47">
        <f>MATCH($BL1195,NoteCommaRef!$H$4:$H$1000,0)</f>
        <v>11</v>
      </c>
      <c r="BK1195" s="47">
        <f t="shared" si="542"/>
        <v>1</v>
      </c>
      <c r="BL1195" s="47">
        <f t="shared" si="543"/>
        <v>1</v>
      </c>
      <c r="BM1195" s="48">
        <f ca="1">IF(ISNA($BH1195),1,OFFSET(NoteCommaRef!$E$3,$BH1195,0))</f>
        <v>1</v>
      </c>
      <c r="BN1195" s="48">
        <f t="shared" si="544"/>
        <v>1</v>
      </c>
      <c r="BO1195" s="48">
        <f t="shared" si="545"/>
        <v>1</v>
      </c>
      <c r="BP1195" s="48">
        <f t="shared" si="546"/>
        <v>1</v>
      </c>
      <c r="BQ1195" s="48">
        <f ca="1">IF(ISNA($BI1195),1,OFFSET(NoteCommaRef!$K$3,$BI1195,0))</f>
        <v>1</v>
      </c>
      <c r="BR1195" s="48">
        <f ca="1">IF(ISNA($BJ1195),1,OFFSET(NoteCommaRef!$K$3,$BJ1195,0))</f>
        <v>1</v>
      </c>
    </row>
    <row r="1196" spans="3:70" x14ac:dyDescent="0.2">
      <c r="C1196" s="1" t="str">
        <f t="shared" si="517"/>
        <v/>
      </c>
      <c r="D1196" s="1" t="str">
        <f t="shared" si="518"/>
        <v/>
      </c>
      <c r="E1196" s="1" t="str">
        <f t="shared" si="509"/>
        <v/>
      </c>
      <c r="F1196" s="32" t="str">
        <f t="shared" si="510"/>
        <v/>
      </c>
      <c r="G1196" s="1" t="str">
        <f t="shared" si="511"/>
        <v/>
      </c>
      <c r="H1196" s="1" t="str">
        <f t="shared" si="512"/>
        <v/>
      </c>
      <c r="I1196" s="1" t="str">
        <f t="shared" si="513"/>
        <v/>
      </c>
      <c r="J1196" s="1" t="str">
        <f t="shared" si="514"/>
        <v/>
      </c>
      <c r="K1196" s="1" t="str">
        <f t="shared" si="515"/>
        <v/>
      </c>
      <c r="L1196" s="1" t="str">
        <f ca="1">IF(COUNTBLANK($AO1196),IF(COUNTBLANK($D1196),"",OFFSET(ChannelSetup!$E$6,0,$D1196-1)),$AO1196)</f>
        <v/>
      </c>
      <c r="M1196" s="1" t="str">
        <f ca="1">IF(COUNTBLANK($AP1196),IF(COUNTBLANK($D1196),"",OFFSET(ChannelSetup!$E$7,0,$D1196-1)),$AP1196)</f>
        <v/>
      </c>
      <c r="N1196" s="1" t="str">
        <f ca="1">IF(COUNTBLANK($D1196),"",IF(COUNTBLANK($AI1196),OFFSET(ChannelSetup!$E$4,0,$D1196-1),$AI1196))</f>
        <v/>
      </c>
      <c r="O1196" s="1" t="str">
        <f t="shared" si="516"/>
        <v/>
      </c>
      <c r="Q1196" s="32">
        <f t="shared" si="522"/>
        <v>6</v>
      </c>
      <c r="R1196" s="32">
        <f t="shared" si="523"/>
        <v>4</v>
      </c>
      <c r="S1196" s="32">
        <f t="shared" si="524"/>
        <v>4</v>
      </c>
      <c r="T1196" s="32">
        <f t="shared" si="525"/>
        <v>2</v>
      </c>
      <c r="U1196" s="32">
        <f t="shared" si="526"/>
        <v>2</v>
      </c>
      <c r="V1196" s="32">
        <f t="shared" si="527"/>
        <v>2</v>
      </c>
      <c r="W1196" s="32">
        <f t="shared" si="528"/>
        <v>2</v>
      </c>
      <c r="X1196" s="32">
        <f t="shared" si="529"/>
        <v>2</v>
      </c>
      <c r="Y1196" s="32">
        <f t="shared" si="530"/>
        <v>2</v>
      </c>
      <c r="Z1196" s="32">
        <f t="shared" si="531"/>
        <v>2</v>
      </c>
      <c r="AA1196" s="32">
        <f t="shared" si="532"/>
        <v>2</v>
      </c>
      <c r="AB1196" s="32">
        <f t="shared" si="533"/>
        <v>2</v>
      </c>
      <c r="AD1196" s="64"/>
      <c r="AE1196" s="51"/>
      <c r="AF1196" s="51"/>
      <c r="AG1196" s="61"/>
      <c r="AH1196" s="62"/>
      <c r="AI1196" s="61"/>
      <c r="AJ1196" s="62"/>
      <c r="AK1196" s="61"/>
      <c r="AL1196" s="62"/>
      <c r="AM1196" s="60"/>
      <c r="AN1196" s="60"/>
      <c r="AO1196" s="60"/>
      <c r="AP1196" s="60"/>
      <c r="AQ1196" s="51"/>
      <c r="AT1196" s="39" t="str">
        <f t="shared" si="534"/>
        <v/>
      </c>
      <c r="AU1196" s="49" t="str">
        <f t="shared" si="535"/>
        <v/>
      </c>
      <c r="AV1196" s="41">
        <f t="shared" ca="1" si="503"/>
        <v>256</v>
      </c>
      <c r="AW1196" s="40">
        <f t="shared" ca="1" si="541"/>
        <v>1</v>
      </c>
      <c r="AX1196" s="41">
        <f t="shared" ca="1" si="536"/>
        <v>0</v>
      </c>
      <c r="AY1196" s="41">
        <f t="shared" ca="1" si="537"/>
        <v>0</v>
      </c>
      <c r="AZ1196" s="42">
        <f t="shared" ca="1" si="538"/>
        <v>1</v>
      </c>
      <c r="BA1196" s="47" t="str">
        <f t="shared" si="539"/>
        <v/>
      </c>
      <c r="BB1196" s="47" t="e">
        <f t="shared" si="540"/>
        <v>#VALUE!</v>
      </c>
      <c r="BC1196" s="47">
        <f t="shared" si="504"/>
        <v>0</v>
      </c>
      <c r="BD1196" s="47">
        <f t="shared" si="505"/>
        <v>0</v>
      </c>
      <c r="BE1196" s="47" t="e">
        <f t="shared" si="506"/>
        <v>#VALUE!</v>
      </c>
      <c r="BF1196" s="47" t="e">
        <f t="shared" si="507"/>
        <v>#VALUE!</v>
      </c>
      <c r="BG1196" s="47" t="e">
        <f t="shared" si="508"/>
        <v>#VALUE!</v>
      </c>
      <c r="BH1196" s="47" t="e">
        <f>MATCH($BA1196,NoteCommaRef!$B$4:$B$10,0)</f>
        <v>#N/A</v>
      </c>
      <c r="BI1196" s="47">
        <f>MATCH($BK1196,NoteCommaRef!$H$4:$H$1000,0)</f>
        <v>11</v>
      </c>
      <c r="BJ1196" s="47">
        <f>MATCH($BL1196,NoteCommaRef!$H$4:$H$1000,0)</f>
        <v>11</v>
      </c>
      <c r="BK1196" s="47">
        <f t="shared" si="542"/>
        <v>1</v>
      </c>
      <c r="BL1196" s="47">
        <f t="shared" si="543"/>
        <v>1</v>
      </c>
      <c r="BM1196" s="48">
        <f ca="1">IF(ISNA($BH1196),1,OFFSET(NoteCommaRef!$E$3,$BH1196,0))</f>
        <v>1</v>
      </c>
      <c r="BN1196" s="48">
        <f t="shared" si="544"/>
        <v>1</v>
      </c>
      <c r="BO1196" s="48">
        <f t="shared" si="545"/>
        <v>1</v>
      </c>
      <c r="BP1196" s="48">
        <f t="shared" si="546"/>
        <v>1</v>
      </c>
      <c r="BQ1196" s="48">
        <f ca="1">IF(ISNA($BI1196),1,OFFSET(NoteCommaRef!$K$3,$BI1196,0))</f>
        <v>1</v>
      </c>
      <c r="BR1196" s="48">
        <f ca="1">IF(ISNA($BJ1196),1,OFFSET(NoteCommaRef!$K$3,$BJ1196,0))</f>
        <v>1</v>
      </c>
    </row>
    <row r="1197" spans="3:70" x14ac:dyDescent="0.2">
      <c r="C1197" s="1" t="str">
        <f t="shared" si="517"/>
        <v/>
      </c>
      <c r="D1197" s="1" t="str">
        <f t="shared" si="518"/>
        <v/>
      </c>
      <c r="E1197" s="1" t="str">
        <f t="shared" si="509"/>
        <v/>
      </c>
      <c r="F1197" s="32" t="str">
        <f t="shared" si="510"/>
        <v/>
      </c>
      <c r="G1197" s="1" t="str">
        <f t="shared" si="511"/>
        <v/>
      </c>
      <c r="H1197" s="1" t="str">
        <f t="shared" si="512"/>
        <v/>
      </c>
      <c r="I1197" s="1" t="str">
        <f t="shared" si="513"/>
        <v/>
      </c>
      <c r="J1197" s="1" t="str">
        <f t="shared" si="514"/>
        <v/>
      </c>
      <c r="K1197" s="1" t="str">
        <f t="shared" si="515"/>
        <v/>
      </c>
      <c r="L1197" s="1" t="str">
        <f ca="1">IF(COUNTBLANK($AO1197),IF(COUNTBLANK($D1197),"",OFFSET(ChannelSetup!$E$6,0,$D1197-1)),$AO1197)</f>
        <v/>
      </c>
      <c r="M1197" s="1" t="str">
        <f ca="1">IF(COUNTBLANK($AP1197),IF(COUNTBLANK($D1197),"",OFFSET(ChannelSetup!$E$7,0,$D1197-1)),$AP1197)</f>
        <v/>
      </c>
      <c r="N1197" s="1" t="str">
        <f ca="1">IF(COUNTBLANK($D1197),"",IF(COUNTBLANK($AI1197),OFFSET(ChannelSetup!$E$4,0,$D1197-1),$AI1197))</f>
        <v/>
      </c>
      <c r="O1197" s="1" t="str">
        <f t="shared" si="516"/>
        <v/>
      </c>
      <c r="Q1197" s="32">
        <f t="shared" si="522"/>
        <v>6</v>
      </c>
      <c r="R1197" s="32">
        <f t="shared" si="523"/>
        <v>4</v>
      </c>
      <c r="S1197" s="32">
        <f t="shared" si="524"/>
        <v>4</v>
      </c>
      <c r="T1197" s="32">
        <f t="shared" si="525"/>
        <v>2</v>
      </c>
      <c r="U1197" s="32">
        <f t="shared" si="526"/>
        <v>2</v>
      </c>
      <c r="V1197" s="32">
        <f t="shared" si="527"/>
        <v>2</v>
      </c>
      <c r="W1197" s="32">
        <f t="shared" si="528"/>
        <v>2</v>
      </c>
      <c r="X1197" s="32">
        <f t="shared" si="529"/>
        <v>2</v>
      </c>
      <c r="Y1197" s="32">
        <f t="shared" si="530"/>
        <v>2</v>
      </c>
      <c r="Z1197" s="32">
        <f t="shared" si="531"/>
        <v>2</v>
      </c>
      <c r="AA1197" s="32">
        <f t="shared" si="532"/>
        <v>2</v>
      </c>
      <c r="AB1197" s="32">
        <f t="shared" si="533"/>
        <v>2</v>
      </c>
      <c r="AD1197" s="64"/>
      <c r="AE1197" s="51"/>
      <c r="AF1197" s="51"/>
      <c r="AG1197" s="61"/>
      <c r="AH1197" s="62"/>
      <c r="AI1197" s="61"/>
      <c r="AJ1197" s="62"/>
      <c r="AK1197" s="61"/>
      <c r="AL1197" s="62"/>
      <c r="AM1197" s="60"/>
      <c r="AN1197" s="60"/>
      <c r="AO1197" s="60"/>
      <c r="AP1197" s="60"/>
      <c r="AQ1197" s="51"/>
      <c r="AT1197" s="39" t="str">
        <f t="shared" si="534"/>
        <v/>
      </c>
      <c r="AU1197" s="49" t="str">
        <f t="shared" si="535"/>
        <v/>
      </c>
      <c r="AV1197" s="41">
        <f t="shared" ca="1" si="503"/>
        <v>256</v>
      </c>
      <c r="AW1197" s="40">
        <f t="shared" ca="1" si="541"/>
        <v>1</v>
      </c>
      <c r="AX1197" s="41">
        <f t="shared" ca="1" si="536"/>
        <v>0</v>
      </c>
      <c r="AY1197" s="41">
        <f t="shared" ca="1" si="537"/>
        <v>0</v>
      </c>
      <c r="AZ1197" s="42">
        <f t="shared" ca="1" si="538"/>
        <v>1</v>
      </c>
      <c r="BA1197" s="47" t="str">
        <f t="shared" si="539"/>
        <v/>
      </c>
      <c r="BB1197" s="47" t="e">
        <f t="shared" si="540"/>
        <v>#VALUE!</v>
      </c>
      <c r="BC1197" s="47">
        <f t="shared" si="504"/>
        <v>0</v>
      </c>
      <c r="BD1197" s="47">
        <f t="shared" si="505"/>
        <v>0</v>
      </c>
      <c r="BE1197" s="47" t="e">
        <f t="shared" si="506"/>
        <v>#VALUE!</v>
      </c>
      <c r="BF1197" s="47" t="e">
        <f t="shared" si="507"/>
        <v>#VALUE!</v>
      </c>
      <c r="BG1197" s="47" t="e">
        <f t="shared" si="508"/>
        <v>#VALUE!</v>
      </c>
      <c r="BH1197" s="47" t="e">
        <f>MATCH($BA1197,NoteCommaRef!$B$4:$B$10,0)</f>
        <v>#N/A</v>
      </c>
      <c r="BI1197" s="47">
        <f>MATCH($BK1197,NoteCommaRef!$H$4:$H$1000,0)</f>
        <v>11</v>
      </c>
      <c r="BJ1197" s="47">
        <f>MATCH($BL1197,NoteCommaRef!$H$4:$H$1000,0)</f>
        <v>11</v>
      </c>
      <c r="BK1197" s="47">
        <f t="shared" si="542"/>
        <v>1</v>
      </c>
      <c r="BL1197" s="47">
        <f t="shared" si="543"/>
        <v>1</v>
      </c>
      <c r="BM1197" s="48">
        <f ca="1">IF(ISNA($BH1197),1,OFFSET(NoteCommaRef!$E$3,$BH1197,0))</f>
        <v>1</v>
      </c>
      <c r="BN1197" s="48">
        <f t="shared" si="544"/>
        <v>1</v>
      </c>
      <c r="BO1197" s="48">
        <f t="shared" si="545"/>
        <v>1</v>
      </c>
      <c r="BP1197" s="48">
        <f t="shared" si="546"/>
        <v>1</v>
      </c>
      <c r="BQ1197" s="48">
        <f ca="1">IF(ISNA($BI1197),1,OFFSET(NoteCommaRef!$K$3,$BI1197,0))</f>
        <v>1</v>
      </c>
      <c r="BR1197" s="48">
        <f ca="1">IF(ISNA($BJ1197),1,OFFSET(NoteCommaRef!$K$3,$BJ1197,0))</f>
        <v>1</v>
      </c>
    </row>
    <row r="1198" spans="3:70" x14ac:dyDescent="0.2">
      <c r="C1198" s="1" t="str">
        <f t="shared" si="517"/>
        <v/>
      </c>
      <c r="D1198" s="1" t="str">
        <f t="shared" si="518"/>
        <v/>
      </c>
      <c r="E1198" s="1" t="str">
        <f t="shared" si="509"/>
        <v/>
      </c>
      <c r="F1198" s="32" t="str">
        <f t="shared" si="510"/>
        <v/>
      </c>
      <c r="G1198" s="1" t="str">
        <f t="shared" si="511"/>
        <v/>
      </c>
      <c r="H1198" s="1" t="str">
        <f t="shared" si="512"/>
        <v/>
      </c>
      <c r="I1198" s="1" t="str">
        <f t="shared" si="513"/>
        <v/>
      </c>
      <c r="J1198" s="1" t="str">
        <f t="shared" si="514"/>
        <v/>
      </c>
      <c r="K1198" s="1" t="str">
        <f t="shared" si="515"/>
        <v/>
      </c>
      <c r="L1198" s="1" t="str">
        <f ca="1">IF(COUNTBLANK($AO1198),IF(COUNTBLANK($D1198),"",OFFSET(ChannelSetup!$E$6,0,$D1198-1)),$AO1198)</f>
        <v/>
      </c>
      <c r="M1198" s="1" t="str">
        <f ca="1">IF(COUNTBLANK($AP1198),IF(COUNTBLANK($D1198),"",OFFSET(ChannelSetup!$E$7,0,$D1198-1)),$AP1198)</f>
        <v/>
      </c>
      <c r="N1198" s="1" t="str">
        <f ca="1">IF(COUNTBLANK($D1198),"",IF(COUNTBLANK($AI1198),OFFSET(ChannelSetup!$E$4,0,$D1198-1),$AI1198))</f>
        <v/>
      </c>
      <c r="O1198" s="1" t="str">
        <f t="shared" si="516"/>
        <v/>
      </c>
      <c r="Q1198" s="32">
        <f t="shared" si="522"/>
        <v>6</v>
      </c>
      <c r="R1198" s="32">
        <f t="shared" si="523"/>
        <v>4</v>
      </c>
      <c r="S1198" s="32">
        <f t="shared" si="524"/>
        <v>4</v>
      </c>
      <c r="T1198" s="32">
        <f t="shared" si="525"/>
        <v>2</v>
      </c>
      <c r="U1198" s="32">
        <f t="shared" si="526"/>
        <v>2</v>
      </c>
      <c r="V1198" s="32">
        <f t="shared" si="527"/>
        <v>2</v>
      </c>
      <c r="W1198" s="32">
        <f t="shared" si="528"/>
        <v>2</v>
      </c>
      <c r="X1198" s="32">
        <f t="shared" si="529"/>
        <v>2</v>
      </c>
      <c r="Y1198" s="32">
        <f t="shared" si="530"/>
        <v>2</v>
      </c>
      <c r="Z1198" s="32">
        <f t="shared" si="531"/>
        <v>2</v>
      </c>
      <c r="AA1198" s="32">
        <f t="shared" si="532"/>
        <v>2</v>
      </c>
      <c r="AB1198" s="32">
        <f t="shared" si="533"/>
        <v>2</v>
      </c>
      <c r="AD1198" s="64"/>
      <c r="AE1198" s="51"/>
      <c r="AF1198" s="51"/>
      <c r="AG1198" s="61"/>
      <c r="AH1198" s="62"/>
      <c r="AI1198" s="61"/>
      <c r="AJ1198" s="62"/>
      <c r="AK1198" s="61"/>
      <c r="AL1198" s="62"/>
      <c r="AM1198" s="60"/>
      <c r="AN1198" s="60"/>
      <c r="AO1198" s="60"/>
      <c r="AP1198" s="60"/>
      <c r="AQ1198" s="51"/>
      <c r="AT1198" s="39" t="str">
        <f t="shared" si="534"/>
        <v/>
      </c>
      <c r="AU1198" s="49" t="str">
        <f t="shared" si="535"/>
        <v/>
      </c>
      <c r="AV1198" s="41">
        <f t="shared" ca="1" si="503"/>
        <v>256</v>
      </c>
      <c r="AW1198" s="40">
        <f t="shared" ca="1" si="541"/>
        <v>1</v>
      </c>
      <c r="AX1198" s="41">
        <f t="shared" ca="1" si="536"/>
        <v>0</v>
      </c>
      <c r="AY1198" s="41">
        <f t="shared" ca="1" si="537"/>
        <v>0</v>
      </c>
      <c r="AZ1198" s="42">
        <f t="shared" ca="1" si="538"/>
        <v>1</v>
      </c>
      <c r="BA1198" s="47" t="str">
        <f t="shared" si="539"/>
        <v/>
      </c>
      <c r="BB1198" s="47" t="e">
        <f t="shared" si="540"/>
        <v>#VALUE!</v>
      </c>
      <c r="BC1198" s="47">
        <f t="shared" si="504"/>
        <v>0</v>
      </c>
      <c r="BD1198" s="47">
        <f t="shared" si="505"/>
        <v>0</v>
      </c>
      <c r="BE1198" s="47" t="e">
        <f t="shared" si="506"/>
        <v>#VALUE!</v>
      </c>
      <c r="BF1198" s="47" t="e">
        <f t="shared" si="507"/>
        <v>#VALUE!</v>
      </c>
      <c r="BG1198" s="47" t="e">
        <f t="shared" si="508"/>
        <v>#VALUE!</v>
      </c>
      <c r="BH1198" s="47" t="e">
        <f>MATCH($BA1198,NoteCommaRef!$B$4:$B$10,0)</f>
        <v>#N/A</v>
      </c>
      <c r="BI1198" s="47">
        <f>MATCH($BK1198,NoteCommaRef!$H$4:$H$1000,0)</f>
        <v>11</v>
      </c>
      <c r="BJ1198" s="47">
        <f>MATCH($BL1198,NoteCommaRef!$H$4:$H$1000,0)</f>
        <v>11</v>
      </c>
      <c r="BK1198" s="47">
        <f t="shared" si="542"/>
        <v>1</v>
      </c>
      <c r="BL1198" s="47">
        <f t="shared" si="543"/>
        <v>1</v>
      </c>
      <c r="BM1198" s="48">
        <f ca="1">IF(ISNA($BH1198),1,OFFSET(NoteCommaRef!$E$3,$BH1198,0))</f>
        <v>1</v>
      </c>
      <c r="BN1198" s="48">
        <f t="shared" si="544"/>
        <v>1</v>
      </c>
      <c r="BO1198" s="48">
        <f t="shared" si="545"/>
        <v>1</v>
      </c>
      <c r="BP1198" s="48">
        <f t="shared" si="546"/>
        <v>1</v>
      </c>
      <c r="BQ1198" s="48">
        <f ca="1">IF(ISNA($BI1198),1,OFFSET(NoteCommaRef!$K$3,$BI1198,0))</f>
        <v>1</v>
      </c>
      <c r="BR1198" s="48">
        <f ca="1">IF(ISNA($BJ1198),1,OFFSET(NoteCommaRef!$K$3,$BJ1198,0))</f>
        <v>1</v>
      </c>
    </row>
    <row r="1199" spans="3:70" x14ac:dyDescent="0.2">
      <c r="C1199" s="1" t="str">
        <f t="shared" si="517"/>
        <v/>
      </c>
      <c r="D1199" s="1" t="str">
        <f t="shared" si="518"/>
        <v/>
      </c>
      <c r="E1199" s="1" t="str">
        <f t="shared" si="509"/>
        <v/>
      </c>
      <c r="F1199" s="32" t="str">
        <f t="shared" si="510"/>
        <v/>
      </c>
      <c r="G1199" s="1" t="str">
        <f t="shared" si="511"/>
        <v/>
      </c>
      <c r="H1199" s="1" t="str">
        <f t="shared" si="512"/>
        <v/>
      </c>
      <c r="I1199" s="1" t="str">
        <f t="shared" si="513"/>
        <v/>
      </c>
      <c r="J1199" s="1" t="str">
        <f t="shared" si="514"/>
        <v/>
      </c>
      <c r="K1199" s="1" t="str">
        <f t="shared" si="515"/>
        <v/>
      </c>
      <c r="L1199" s="1" t="str">
        <f ca="1">IF(COUNTBLANK($AO1199),IF(COUNTBLANK($D1199),"",OFFSET(ChannelSetup!$E$6,0,$D1199-1)),$AO1199)</f>
        <v/>
      </c>
      <c r="M1199" s="1" t="str">
        <f ca="1">IF(COUNTBLANK($AP1199),IF(COUNTBLANK($D1199),"",OFFSET(ChannelSetup!$E$7,0,$D1199-1)),$AP1199)</f>
        <v/>
      </c>
      <c r="N1199" s="1" t="str">
        <f ca="1">IF(COUNTBLANK($D1199),"",IF(COUNTBLANK($AI1199),OFFSET(ChannelSetup!$E$4,0,$D1199-1),$AI1199))</f>
        <v/>
      </c>
      <c r="O1199" s="1" t="str">
        <f t="shared" si="516"/>
        <v/>
      </c>
      <c r="Q1199" s="32">
        <f t="shared" si="522"/>
        <v>6</v>
      </c>
      <c r="R1199" s="32">
        <f t="shared" si="523"/>
        <v>4</v>
      </c>
      <c r="S1199" s="32">
        <f t="shared" si="524"/>
        <v>4</v>
      </c>
      <c r="T1199" s="32">
        <f t="shared" si="525"/>
        <v>2</v>
      </c>
      <c r="U1199" s="32">
        <f t="shared" si="526"/>
        <v>2</v>
      </c>
      <c r="V1199" s="32">
        <f t="shared" si="527"/>
        <v>2</v>
      </c>
      <c r="W1199" s="32">
        <f t="shared" si="528"/>
        <v>2</v>
      </c>
      <c r="X1199" s="32">
        <f t="shared" si="529"/>
        <v>2</v>
      </c>
      <c r="Y1199" s="32">
        <f t="shared" si="530"/>
        <v>2</v>
      </c>
      <c r="Z1199" s="32">
        <f t="shared" si="531"/>
        <v>2</v>
      </c>
      <c r="AA1199" s="32">
        <f t="shared" si="532"/>
        <v>2</v>
      </c>
      <c r="AB1199" s="32">
        <f t="shared" si="533"/>
        <v>2</v>
      </c>
      <c r="AD1199" s="64"/>
      <c r="AE1199" s="51"/>
      <c r="AF1199" s="51"/>
      <c r="AG1199" s="61"/>
      <c r="AH1199" s="62"/>
      <c r="AI1199" s="61"/>
      <c r="AJ1199" s="62"/>
      <c r="AK1199" s="61"/>
      <c r="AL1199" s="62"/>
      <c r="AM1199" s="60"/>
      <c r="AN1199" s="60"/>
      <c r="AO1199" s="60"/>
      <c r="AP1199" s="60"/>
      <c r="AQ1199" s="51"/>
      <c r="AT1199" s="39" t="str">
        <f t="shared" si="534"/>
        <v/>
      </c>
      <c r="AU1199" s="49" t="str">
        <f t="shared" si="535"/>
        <v/>
      </c>
      <c r="AV1199" s="41">
        <f t="shared" ca="1" si="503"/>
        <v>256</v>
      </c>
      <c r="AW1199" s="40">
        <f t="shared" ca="1" si="541"/>
        <v>1</v>
      </c>
      <c r="AX1199" s="41">
        <f t="shared" ca="1" si="536"/>
        <v>0</v>
      </c>
      <c r="AY1199" s="41">
        <f t="shared" ca="1" si="537"/>
        <v>0</v>
      </c>
      <c r="AZ1199" s="42">
        <f t="shared" ca="1" si="538"/>
        <v>1</v>
      </c>
      <c r="BA1199" s="47" t="str">
        <f t="shared" si="539"/>
        <v/>
      </c>
      <c r="BB1199" s="47" t="e">
        <f t="shared" si="540"/>
        <v>#VALUE!</v>
      </c>
      <c r="BC1199" s="47">
        <f t="shared" si="504"/>
        <v>0</v>
      </c>
      <c r="BD1199" s="47">
        <f t="shared" si="505"/>
        <v>0</v>
      </c>
      <c r="BE1199" s="47" t="e">
        <f t="shared" si="506"/>
        <v>#VALUE!</v>
      </c>
      <c r="BF1199" s="47" t="e">
        <f t="shared" si="507"/>
        <v>#VALUE!</v>
      </c>
      <c r="BG1199" s="47" t="e">
        <f t="shared" si="508"/>
        <v>#VALUE!</v>
      </c>
      <c r="BH1199" s="47" t="e">
        <f>MATCH($BA1199,NoteCommaRef!$B$4:$B$10,0)</f>
        <v>#N/A</v>
      </c>
      <c r="BI1199" s="47">
        <f>MATCH($BK1199,NoteCommaRef!$H$4:$H$1000,0)</f>
        <v>11</v>
      </c>
      <c r="BJ1199" s="47">
        <f>MATCH($BL1199,NoteCommaRef!$H$4:$H$1000,0)</f>
        <v>11</v>
      </c>
      <c r="BK1199" s="47">
        <f t="shared" si="542"/>
        <v>1</v>
      </c>
      <c r="BL1199" s="47">
        <f t="shared" si="543"/>
        <v>1</v>
      </c>
      <c r="BM1199" s="48">
        <f ca="1">IF(ISNA($BH1199),1,OFFSET(NoteCommaRef!$E$3,$BH1199,0))</f>
        <v>1</v>
      </c>
      <c r="BN1199" s="48">
        <f t="shared" si="544"/>
        <v>1</v>
      </c>
      <c r="BO1199" s="48">
        <f t="shared" si="545"/>
        <v>1</v>
      </c>
      <c r="BP1199" s="48">
        <f t="shared" si="546"/>
        <v>1</v>
      </c>
      <c r="BQ1199" s="48">
        <f ca="1">IF(ISNA($BI1199),1,OFFSET(NoteCommaRef!$K$3,$BI1199,0))</f>
        <v>1</v>
      </c>
      <c r="BR1199" s="48">
        <f ca="1">IF(ISNA($BJ1199),1,OFFSET(NoteCommaRef!$K$3,$BJ1199,0))</f>
        <v>1</v>
      </c>
    </row>
    <row r="1200" spans="3:70" x14ac:dyDescent="0.2">
      <c r="C1200" s="1" t="str">
        <f t="shared" si="517"/>
        <v/>
      </c>
      <c r="D1200" s="1" t="str">
        <f t="shared" si="518"/>
        <v/>
      </c>
      <c r="E1200" s="1" t="str">
        <f t="shared" si="509"/>
        <v/>
      </c>
      <c r="F1200" s="32" t="str">
        <f t="shared" si="510"/>
        <v/>
      </c>
      <c r="G1200" s="1" t="str">
        <f t="shared" si="511"/>
        <v/>
      </c>
      <c r="H1200" s="1" t="str">
        <f t="shared" si="512"/>
        <v/>
      </c>
      <c r="I1200" s="1" t="str">
        <f t="shared" si="513"/>
        <v/>
      </c>
      <c r="J1200" s="1" t="str">
        <f t="shared" si="514"/>
        <v/>
      </c>
      <c r="K1200" s="1" t="str">
        <f t="shared" si="515"/>
        <v/>
      </c>
      <c r="L1200" s="1" t="str">
        <f ca="1">IF(COUNTBLANK($AO1200),IF(COUNTBLANK($D1200),"",OFFSET(ChannelSetup!$E$6,0,$D1200-1)),$AO1200)</f>
        <v/>
      </c>
      <c r="M1200" s="1" t="str">
        <f ca="1">IF(COUNTBLANK($AP1200),IF(COUNTBLANK($D1200),"",OFFSET(ChannelSetup!$E$7,0,$D1200-1)),$AP1200)</f>
        <v/>
      </c>
      <c r="N1200" s="1" t="str">
        <f ca="1">IF(COUNTBLANK($D1200),"",IF(COUNTBLANK($AI1200),OFFSET(ChannelSetup!$E$4,0,$D1200-1),$AI1200))</f>
        <v/>
      </c>
      <c r="O1200" s="1" t="str">
        <f t="shared" si="516"/>
        <v/>
      </c>
      <c r="Q1200" s="32">
        <f t="shared" si="522"/>
        <v>6</v>
      </c>
      <c r="R1200" s="32">
        <f t="shared" si="523"/>
        <v>4</v>
      </c>
      <c r="S1200" s="32">
        <f t="shared" si="524"/>
        <v>4</v>
      </c>
      <c r="T1200" s="32">
        <f t="shared" si="525"/>
        <v>2</v>
      </c>
      <c r="U1200" s="32">
        <f t="shared" si="526"/>
        <v>2</v>
      </c>
      <c r="V1200" s="32">
        <f t="shared" si="527"/>
        <v>2</v>
      </c>
      <c r="W1200" s="32">
        <f t="shared" si="528"/>
        <v>2</v>
      </c>
      <c r="X1200" s="32">
        <f t="shared" si="529"/>
        <v>2</v>
      </c>
      <c r="Y1200" s="32">
        <f t="shared" si="530"/>
        <v>2</v>
      </c>
      <c r="Z1200" s="32">
        <f t="shared" si="531"/>
        <v>2</v>
      </c>
      <c r="AA1200" s="32">
        <f t="shared" si="532"/>
        <v>2</v>
      </c>
      <c r="AB1200" s="32">
        <f t="shared" si="533"/>
        <v>2</v>
      </c>
      <c r="AD1200" s="64"/>
      <c r="AE1200" s="51"/>
      <c r="AF1200" s="51"/>
      <c r="AG1200" s="61"/>
      <c r="AH1200" s="62"/>
      <c r="AI1200" s="61"/>
      <c r="AJ1200" s="62"/>
      <c r="AK1200" s="61"/>
      <c r="AL1200" s="62"/>
      <c r="AM1200" s="60"/>
      <c r="AN1200" s="60"/>
      <c r="AO1200" s="60"/>
      <c r="AP1200" s="60"/>
      <c r="AQ1200" s="51"/>
      <c r="AT1200" s="39" t="str">
        <f t="shared" si="534"/>
        <v/>
      </c>
      <c r="AU1200" s="49" t="str">
        <f t="shared" si="535"/>
        <v/>
      </c>
      <c r="AV1200" s="41">
        <f t="shared" ca="1" si="503"/>
        <v>256</v>
      </c>
      <c r="AW1200" s="40">
        <f t="shared" ca="1" si="541"/>
        <v>1</v>
      </c>
      <c r="AX1200" s="41">
        <f t="shared" ca="1" si="536"/>
        <v>0</v>
      </c>
      <c r="AY1200" s="41">
        <f t="shared" ca="1" si="537"/>
        <v>0</v>
      </c>
      <c r="AZ1200" s="42">
        <f t="shared" ca="1" si="538"/>
        <v>1</v>
      </c>
      <c r="BA1200" s="47" t="str">
        <f t="shared" si="539"/>
        <v/>
      </c>
      <c r="BB1200" s="47" t="e">
        <f t="shared" si="540"/>
        <v>#VALUE!</v>
      </c>
      <c r="BC1200" s="47">
        <f t="shared" si="504"/>
        <v>0</v>
      </c>
      <c r="BD1200" s="47">
        <f t="shared" si="505"/>
        <v>0</v>
      </c>
      <c r="BE1200" s="47" t="e">
        <f t="shared" si="506"/>
        <v>#VALUE!</v>
      </c>
      <c r="BF1200" s="47" t="e">
        <f t="shared" si="507"/>
        <v>#VALUE!</v>
      </c>
      <c r="BG1200" s="47" t="e">
        <f t="shared" si="508"/>
        <v>#VALUE!</v>
      </c>
      <c r="BH1200" s="47" t="e">
        <f>MATCH($BA1200,NoteCommaRef!$B$4:$B$10,0)</f>
        <v>#N/A</v>
      </c>
      <c r="BI1200" s="47">
        <f>MATCH($BK1200,NoteCommaRef!$H$4:$H$1000,0)</f>
        <v>11</v>
      </c>
      <c r="BJ1200" s="47">
        <f>MATCH($BL1200,NoteCommaRef!$H$4:$H$1000,0)</f>
        <v>11</v>
      </c>
      <c r="BK1200" s="47">
        <f t="shared" si="542"/>
        <v>1</v>
      </c>
      <c r="BL1200" s="47">
        <f t="shared" si="543"/>
        <v>1</v>
      </c>
      <c r="BM1200" s="48">
        <f ca="1">IF(ISNA($BH1200),1,OFFSET(NoteCommaRef!$E$3,$BH1200,0))</f>
        <v>1</v>
      </c>
      <c r="BN1200" s="48">
        <f t="shared" si="544"/>
        <v>1</v>
      </c>
      <c r="BO1200" s="48">
        <f t="shared" si="545"/>
        <v>1</v>
      </c>
      <c r="BP1200" s="48">
        <f t="shared" si="546"/>
        <v>1</v>
      </c>
      <c r="BQ1200" s="48">
        <f ca="1">IF(ISNA($BI1200),1,OFFSET(NoteCommaRef!$K$3,$BI1200,0))</f>
        <v>1</v>
      </c>
      <c r="BR1200" s="48">
        <f ca="1">IF(ISNA($BJ1200),1,OFFSET(NoteCommaRef!$K$3,$BJ1200,0))</f>
        <v>1</v>
      </c>
    </row>
    <row r="1201" spans="3:70" x14ac:dyDescent="0.2">
      <c r="C1201" s="1" t="str">
        <f t="shared" si="517"/>
        <v/>
      </c>
      <c r="D1201" s="1" t="str">
        <f t="shared" si="518"/>
        <v/>
      </c>
      <c r="E1201" s="1" t="str">
        <f t="shared" si="509"/>
        <v/>
      </c>
      <c r="F1201" s="32" t="str">
        <f t="shared" si="510"/>
        <v/>
      </c>
      <c r="G1201" s="1" t="str">
        <f t="shared" si="511"/>
        <v/>
      </c>
      <c r="H1201" s="1" t="str">
        <f t="shared" si="512"/>
        <v/>
      </c>
      <c r="I1201" s="1" t="str">
        <f t="shared" si="513"/>
        <v/>
      </c>
      <c r="J1201" s="1" t="str">
        <f t="shared" si="514"/>
        <v/>
      </c>
      <c r="K1201" s="1" t="str">
        <f t="shared" si="515"/>
        <v/>
      </c>
      <c r="L1201" s="1" t="str">
        <f ca="1">IF(COUNTBLANK($AO1201),IF(COUNTBLANK($D1201),"",OFFSET(ChannelSetup!$E$6,0,$D1201-1)),$AO1201)</f>
        <v/>
      </c>
      <c r="M1201" s="1" t="str">
        <f ca="1">IF(COUNTBLANK($AP1201),IF(COUNTBLANK($D1201),"",OFFSET(ChannelSetup!$E$7,0,$D1201-1)),$AP1201)</f>
        <v/>
      </c>
      <c r="N1201" s="1" t="str">
        <f ca="1">IF(COUNTBLANK($D1201),"",IF(COUNTBLANK($AI1201),OFFSET(ChannelSetup!$E$4,0,$D1201-1),$AI1201))</f>
        <v/>
      </c>
      <c r="O1201" s="1" t="str">
        <f t="shared" si="516"/>
        <v/>
      </c>
      <c r="Q1201" s="32">
        <f t="shared" si="522"/>
        <v>6</v>
      </c>
      <c r="R1201" s="32">
        <f t="shared" si="523"/>
        <v>4</v>
      </c>
      <c r="S1201" s="32">
        <f t="shared" si="524"/>
        <v>4</v>
      </c>
      <c r="T1201" s="32">
        <f t="shared" si="525"/>
        <v>2</v>
      </c>
      <c r="U1201" s="32">
        <f t="shared" si="526"/>
        <v>2</v>
      </c>
      <c r="V1201" s="32">
        <f t="shared" si="527"/>
        <v>2</v>
      </c>
      <c r="W1201" s="32">
        <f t="shared" si="528"/>
        <v>2</v>
      </c>
      <c r="X1201" s="32">
        <f t="shared" si="529"/>
        <v>2</v>
      </c>
      <c r="Y1201" s="32">
        <f t="shared" si="530"/>
        <v>2</v>
      </c>
      <c r="Z1201" s="32">
        <f t="shared" si="531"/>
        <v>2</v>
      </c>
      <c r="AA1201" s="32">
        <f t="shared" si="532"/>
        <v>2</v>
      </c>
      <c r="AB1201" s="32">
        <f t="shared" si="533"/>
        <v>2</v>
      </c>
      <c r="AD1201" s="64"/>
      <c r="AE1201" s="51"/>
      <c r="AF1201" s="51"/>
      <c r="AG1201" s="61"/>
      <c r="AH1201" s="62"/>
      <c r="AI1201" s="61"/>
      <c r="AJ1201" s="62"/>
      <c r="AK1201" s="61"/>
      <c r="AL1201" s="62"/>
      <c r="AM1201" s="60"/>
      <c r="AN1201" s="60"/>
      <c r="AO1201" s="60"/>
      <c r="AP1201" s="60"/>
      <c r="AQ1201" s="51"/>
      <c r="AT1201" s="39" t="str">
        <f t="shared" si="534"/>
        <v/>
      </c>
      <c r="AU1201" s="49" t="str">
        <f t="shared" si="535"/>
        <v/>
      </c>
      <c r="AV1201" s="41">
        <f t="shared" ca="1" si="503"/>
        <v>256</v>
      </c>
      <c r="AW1201" s="40">
        <f t="shared" ca="1" si="541"/>
        <v>1</v>
      </c>
      <c r="AX1201" s="41">
        <f t="shared" ca="1" si="536"/>
        <v>0</v>
      </c>
      <c r="AY1201" s="41">
        <f t="shared" ca="1" si="537"/>
        <v>0</v>
      </c>
      <c r="AZ1201" s="42">
        <f t="shared" ca="1" si="538"/>
        <v>1</v>
      </c>
      <c r="BA1201" s="47" t="str">
        <f t="shared" si="539"/>
        <v/>
      </c>
      <c r="BB1201" s="47" t="e">
        <f t="shared" si="540"/>
        <v>#VALUE!</v>
      </c>
      <c r="BC1201" s="47">
        <f t="shared" si="504"/>
        <v>0</v>
      </c>
      <c r="BD1201" s="47">
        <f t="shared" si="505"/>
        <v>0</v>
      </c>
      <c r="BE1201" s="47" t="e">
        <f t="shared" si="506"/>
        <v>#VALUE!</v>
      </c>
      <c r="BF1201" s="47" t="e">
        <f t="shared" si="507"/>
        <v>#VALUE!</v>
      </c>
      <c r="BG1201" s="47" t="e">
        <f t="shared" si="508"/>
        <v>#VALUE!</v>
      </c>
      <c r="BH1201" s="47" t="e">
        <f>MATCH($BA1201,NoteCommaRef!$B$4:$B$10,0)</f>
        <v>#N/A</v>
      </c>
      <c r="BI1201" s="47">
        <f>MATCH($BK1201,NoteCommaRef!$H$4:$H$1000,0)</f>
        <v>11</v>
      </c>
      <c r="BJ1201" s="47">
        <f>MATCH($BL1201,NoteCommaRef!$H$4:$H$1000,0)</f>
        <v>11</v>
      </c>
      <c r="BK1201" s="47">
        <f t="shared" si="542"/>
        <v>1</v>
      </c>
      <c r="BL1201" s="47">
        <f t="shared" si="543"/>
        <v>1</v>
      </c>
      <c r="BM1201" s="48">
        <f ca="1">IF(ISNA($BH1201),1,OFFSET(NoteCommaRef!$E$3,$BH1201,0))</f>
        <v>1</v>
      </c>
      <c r="BN1201" s="48">
        <f t="shared" si="544"/>
        <v>1</v>
      </c>
      <c r="BO1201" s="48">
        <f t="shared" si="545"/>
        <v>1</v>
      </c>
      <c r="BP1201" s="48">
        <f t="shared" si="546"/>
        <v>1</v>
      </c>
      <c r="BQ1201" s="48">
        <f ca="1">IF(ISNA($BI1201),1,OFFSET(NoteCommaRef!$K$3,$BI1201,0))</f>
        <v>1</v>
      </c>
      <c r="BR1201" s="48">
        <f ca="1">IF(ISNA($BJ1201),1,OFFSET(NoteCommaRef!$K$3,$BJ1201,0))</f>
        <v>1</v>
      </c>
    </row>
    <row r="1202" spans="3:70" x14ac:dyDescent="0.2">
      <c r="C1202" s="1" t="str">
        <f t="shared" si="517"/>
        <v/>
      </c>
      <c r="D1202" s="1" t="str">
        <f t="shared" si="518"/>
        <v/>
      </c>
      <c r="E1202" s="1" t="str">
        <f t="shared" si="509"/>
        <v/>
      </c>
      <c r="F1202" s="32" t="str">
        <f t="shared" si="510"/>
        <v/>
      </c>
      <c r="G1202" s="1" t="str">
        <f t="shared" si="511"/>
        <v/>
      </c>
      <c r="H1202" s="1" t="str">
        <f t="shared" si="512"/>
        <v/>
      </c>
      <c r="I1202" s="1" t="str">
        <f t="shared" si="513"/>
        <v/>
      </c>
      <c r="J1202" s="1" t="str">
        <f t="shared" si="514"/>
        <v/>
      </c>
      <c r="K1202" s="1" t="str">
        <f t="shared" si="515"/>
        <v/>
      </c>
      <c r="L1202" s="1" t="str">
        <f ca="1">IF(COUNTBLANK($AO1202),IF(COUNTBLANK($D1202),"",OFFSET(ChannelSetup!$E$6,0,$D1202-1)),$AO1202)</f>
        <v/>
      </c>
      <c r="M1202" s="1" t="str">
        <f ca="1">IF(COUNTBLANK($AP1202),IF(COUNTBLANK($D1202),"",OFFSET(ChannelSetup!$E$7,0,$D1202-1)),$AP1202)</f>
        <v/>
      </c>
      <c r="N1202" s="1" t="str">
        <f ca="1">IF(COUNTBLANK($D1202),"",IF(COUNTBLANK($AI1202),OFFSET(ChannelSetup!$E$4,0,$D1202-1),$AI1202))</f>
        <v/>
      </c>
      <c r="O1202" s="1" t="str">
        <f t="shared" si="516"/>
        <v/>
      </c>
      <c r="Q1202" s="32">
        <f t="shared" si="522"/>
        <v>6</v>
      </c>
      <c r="R1202" s="32">
        <f t="shared" si="523"/>
        <v>4</v>
      </c>
      <c r="S1202" s="32">
        <f t="shared" si="524"/>
        <v>4</v>
      </c>
      <c r="T1202" s="32">
        <f t="shared" si="525"/>
        <v>2</v>
      </c>
      <c r="U1202" s="32">
        <f t="shared" si="526"/>
        <v>2</v>
      </c>
      <c r="V1202" s="32">
        <f t="shared" si="527"/>
        <v>2</v>
      </c>
      <c r="W1202" s="32">
        <f t="shared" si="528"/>
        <v>2</v>
      </c>
      <c r="X1202" s="32">
        <f t="shared" si="529"/>
        <v>2</v>
      </c>
      <c r="Y1202" s="32">
        <f t="shared" si="530"/>
        <v>2</v>
      </c>
      <c r="Z1202" s="32">
        <f t="shared" si="531"/>
        <v>2</v>
      </c>
      <c r="AA1202" s="32">
        <f t="shared" si="532"/>
        <v>2</v>
      </c>
      <c r="AB1202" s="32">
        <f t="shared" si="533"/>
        <v>2</v>
      </c>
      <c r="AD1202" s="64"/>
      <c r="AE1202" s="51"/>
      <c r="AF1202" s="51"/>
      <c r="AG1202" s="61"/>
      <c r="AH1202" s="62"/>
      <c r="AI1202" s="61"/>
      <c r="AJ1202" s="62"/>
      <c r="AK1202" s="61"/>
      <c r="AL1202" s="62"/>
      <c r="AM1202" s="60"/>
      <c r="AN1202" s="60"/>
      <c r="AO1202" s="60"/>
      <c r="AP1202" s="60"/>
      <c r="AQ1202" s="51"/>
      <c r="AT1202" s="39" t="str">
        <f t="shared" si="534"/>
        <v/>
      </c>
      <c r="AU1202" s="49" t="str">
        <f t="shared" si="535"/>
        <v/>
      </c>
      <c r="AV1202" s="41">
        <f t="shared" ref="AV1202:AV1265" ca="1" si="547">$AW1202*$BT$3</f>
        <v>256</v>
      </c>
      <c r="AW1202" s="40">
        <f t="shared" ca="1" si="541"/>
        <v>1</v>
      </c>
      <c r="AX1202" s="41">
        <f t="shared" ca="1" si="536"/>
        <v>0</v>
      </c>
      <c r="AY1202" s="41">
        <f t="shared" ca="1" si="537"/>
        <v>0</v>
      </c>
      <c r="AZ1202" s="42">
        <f t="shared" ca="1" si="538"/>
        <v>1</v>
      </c>
      <c r="BA1202" s="47" t="str">
        <f t="shared" si="539"/>
        <v/>
      </c>
      <c r="BB1202" s="47" t="e">
        <f t="shared" si="540"/>
        <v>#VALUE!</v>
      </c>
      <c r="BC1202" s="47">
        <f t="shared" si="504"/>
        <v>0</v>
      </c>
      <c r="BD1202" s="47">
        <f t="shared" si="505"/>
        <v>0</v>
      </c>
      <c r="BE1202" s="47" t="e">
        <f t="shared" si="506"/>
        <v>#VALUE!</v>
      </c>
      <c r="BF1202" s="47" t="e">
        <f t="shared" si="507"/>
        <v>#VALUE!</v>
      </c>
      <c r="BG1202" s="47" t="e">
        <f t="shared" si="508"/>
        <v>#VALUE!</v>
      </c>
      <c r="BH1202" s="47" t="e">
        <f>MATCH($BA1202,NoteCommaRef!$B$4:$B$10,0)</f>
        <v>#N/A</v>
      </c>
      <c r="BI1202" s="47">
        <f>MATCH($BK1202,NoteCommaRef!$H$4:$H$1000,0)</f>
        <v>11</v>
      </c>
      <c r="BJ1202" s="47">
        <f>MATCH($BL1202,NoteCommaRef!$H$4:$H$1000,0)</f>
        <v>11</v>
      </c>
      <c r="BK1202" s="47">
        <f t="shared" si="542"/>
        <v>1</v>
      </c>
      <c r="BL1202" s="47">
        <f t="shared" si="543"/>
        <v>1</v>
      </c>
      <c r="BM1202" s="48">
        <f ca="1">IF(ISNA($BH1202),1,OFFSET(NoteCommaRef!$E$3,$BH1202,0))</f>
        <v>1</v>
      </c>
      <c r="BN1202" s="48">
        <f t="shared" si="544"/>
        <v>1</v>
      </c>
      <c r="BO1202" s="48">
        <f t="shared" si="545"/>
        <v>1</v>
      </c>
      <c r="BP1202" s="48">
        <f t="shared" si="546"/>
        <v>1</v>
      </c>
      <c r="BQ1202" s="48">
        <f ca="1">IF(ISNA($BI1202),1,OFFSET(NoteCommaRef!$K$3,$BI1202,0))</f>
        <v>1</v>
      </c>
      <c r="BR1202" s="48">
        <f ca="1">IF(ISNA($BJ1202),1,OFFSET(NoteCommaRef!$K$3,$BJ1202,0))</f>
        <v>1</v>
      </c>
    </row>
    <row r="1203" spans="3:70" x14ac:dyDescent="0.2">
      <c r="C1203" s="1" t="str">
        <f t="shared" si="517"/>
        <v/>
      </c>
      <c r="D1203" s="1" t="str">
        <f t="shared" si="518"/>
        <v/>
      </c>
      <c r="E1203" s="1" t="str">
        <f t="shared" si="509"/>
        <v/>
      </c>
      <c r="F1203" s="32" t="str">
        <f t="shared" si="510"/>
        <v/>
      </c>
      <c r="G1203" s="1" t="str">
        <f t="shared" si="511"/>
        <v/>
      </c>
      <c r="H1203" s="1" t="str">
        <f t="shared" si="512"/>
        <v/>
      </c>
      <c r="I1203" s="1" t="str">
        <f t="shared" si="513"/>
        <v/>
      </c>
      <c r="J1203" s="1" t="str">
        <f t="shared" si="514"/>
        <v/>
      </c>
      <c r="K1203" s="1" t="str">
        <f t="shared" si="515"/>
        <v/>
      </c>
      <c r="L1203" s="1" t="str">
        <f ca="1">IF(COUNTBLANK($AO1203),IF(COUNTBLANK($D1203),"",OFFSET(ChannelSetup!$E$6,0,$D1203-1)),$AO1203)</f>
        <v/>
      </c>
      <c r="M1203" s="1" t="str">
        <f ca="1">IF(COUNTBLANK($AP1203),IF(COUNTBLANK($D1203),"",OFFSET(ChannelSetup!$E$7,0,$D1203-1)),$AP1203)</f>
        <v/>
      </c>
      <c r="N1203" s="1" t="str">
        <f ca="1">IF(COUNTBLANK($D1203),"",IF(COUNTBLANK($AI1203),OFFSET(ChannelSetup!$E$4,0,$D1203-1),$AI1203))</f>
        <v/>
      </c>
      <c r="O1203" s="1" t="str">
        <f t="shared" si="516"/>
        <v/>
      </c>
      <c r="Q1203" s="32">
        <f t="shared" si="522"/>
        <v>6</v>
      </c>
      <c r="R1203" s="32">
        <f t="shared" si="523"/>
        <v>4</v>
      </c>
      <c r="S1203" s="32">
        <f t="shared" si="524"/>
        <v>4</v>
      </c>
      <c r="T1203" s="32">
        <f t="shared" si="525"/>
        <v>2</v>
      </c>
      <c r="U1203" s="32">
        <f t="shared" si="526"/>
        <v>2</v>
      </c>
      <c r="V1203" s="32">
        <f t="shared" si="527"/>
        <v>2</v>
      </c>
      <c r="W1203" s="32">
        <f t="shared" si="528"/>
        <v>2</v>
      </c>
      <c r="X1203" s="32">
        <f t="shared" si="529"/>
        <v>2</v>
      </c>
      <c r="Y1203" s="32">
        <f t="shared" si="530"/>
        <v>2</v>
      </c>
      <c r="Z1203" s="32">
        <f t="shared" si="531"/>
        <v>2</v>
      </c>
      <c r="AA1203" s="32">
        <f t="shared" si="532"/>
        <v>2</v>
      </c>
      <c r="AB1203" s="32">
        <f t="shared" si="533"/>
        <v>2</v>
      </c>
      <c r="AD1203" s="64"/>
      <c r="AE1203" s="51"/>
      <c r="AF1203" s="51"/>
      <c r="AG1203" s="61"/>
      <c r="AH1203" s="62"/>
      <c r="AI1203" s="61"/>
      <c r="AJ1203" s="62"/>
      <c r="AK1203" s="61"/>
      <c r="AL1203" s="62"/>
      <c r="AM1203" s="60"/>
      <c r="AN1203" s="60"/>
      <c r="AO1203" s="60"/>
      <c r="AP1203" s="60"/>
      <c r="AQ1203" s="51"/>
      <c r="AT1203" s="39" t="str">
        <f t="shared" si="534"/>
        <v/>
      </c>
      <c r="AU1203" s="49" t="str">
        <f t="shared" si="535"/>
        <v/>
      </c>
      <c r="AV1203" s="41">
        <f t="shared" ca="1" si="547"/>
        <v>256</v>
      </c>
      <c r="AW1203" s="40">
        <f t="shared" ca="1" si="541"/>
        <v>1</v>
      </c>
      <c r="AX1203" s="41">
        <f t="shared" ca="1" si="536"/>
        <v>0</v>
      </c>
      <c r="AY1203" s="41">
        <f t="shared" ca="1" si="537"/>
        <v>0</v>
      </c>
      <c r="AZ1203" s="42">
        <f t="shared" ca="1" si="538"/>
        <v>1</v>
      </c>
      <c r="BA1203" s="47" t="str">
        <f t="shared" si="539"/>
        <v/>
      </c>
      <c r="BB1203" s="47" t="e">
        <f t="shared" si="540"/>
        <v>#VALUE!</v>
      </c>
      <c r="BC1203" s="47">
        <f t="shared" ref="BC1203:BC1266" si="548">LEN(SUBSTITUTE($AU1203,"b",""))-LEN(SUBSTITUTE($AU1203,"#",""))</f>
        <v>0</v>
      </c>
      <c r="BD1203" s="47">
        <f t="shared" ref="BD1203:BD1266" si="549">LEN(SUBSTITUTE($AU1203,".",""))-LEN(SUBSTITUTE($AU1203,"'",""))</f>
        <v>0</v>
      </c>
      <c r="BE1203" s="47" t="e">
        <f t="shared" ref="BE1203:BE1266" si="550">FIND("[",$AU1203)</f>
        <v>#VALUE!</v>
      </c>
      <c r="BF1203" s="47" t="e">
        <f t="shared" ref="BF1203:BF1266" si="551">FIND("/",$AU1203)</f>
        <v>#VALUE!</v>
      </c>
      <c r="BG1203" s="47" t="e">
        <f t="shared" ref="BG1203:BG1266" si="552">FIND("]",$AU1203)</f>
        <v>#VALUE!</v>
      </c>
      <c r="BH1203" s="47" t="e">
        <f>MATCH($BA1203,NoteCommaRef!$B$4:$B$10,0)</f>
        <v>#N/A</v>
      </c>
      <c r="BI1203" s="47">
        <f>MATCH($BK1203,NoteCommaRef!$H$4:$H$1000,0)</f>
        <v>11</v>
      </c>
      <c r="BJ1203" s="47">
        <f>MATCH($BL1203,NoteCommaRef!$H$4:$H$1000,0)</f>
        <v>11</v>
      </c>
      <c r="BK1203" s="47">
        <f t="shared" si="542"/>
        <v>1</v>
      </c>
      <c r="BL1203" s="47">
        <f t="shared" si="543"/>
        <v>1</v>
      </c>
      <c r="BM1203" s="48">
        <f ca="1">IF(ISNA($BH1203),1,OFFSET(NoteCommaRef!$E$3,$BH1203,0))</f>
        <v>1</v>
      </c>
      <c r="BN1203" s="48">
        <f t="shared" si="544"/>
        <v>1</v>
      </c>
      <c r="BO1203" s="48">
        <f t="shared" si="545"/>
        <v>1</v>
      </c>
      <c r="BP1203" s="48">
        <f t="shared" si="546"/>
        <v>1</v>
      </c>
      <c r="BQ1203" s="48">
        <f ca="1">IF(ISNA($BI1203),1,OFFSET(NoteCommaRef!$K$3,$BI1203,0))</f>
        <v>1</v>
      </c>
      <c r="BR1203" s="48">
        <f ca="1">IF(ISNA($BJ1203),1,OFFSET(NoteCommaRef!$K$3,$BJ1203,0))</f>
        <v>1</v>
      </c>
    </row>
    <row r="1204" spans="3:70" x14ac:dyDescent="0.2">
      <c r="C1204" s="1" t="str">
        <f t="shared" si="517"/>
        <v/>
      </c>
      <c r="D1204" s="1" t="str">
        <f t="shared" si="518"/>
        <v/>
      </c>
      <c r="E1204" s="1" t="str">
        <f t="shared" si="509"/>
        <v/>
      </c>
      <c r="F1204" s="32" t="str">
        <f t="shared" si="510"/>
        <v/>
      </c>
      <c r="G1204" s="1" t="str">
        <f t="shared" si="511"/>
        <v/>
      </c>
      <c r="H1204" s="1" t="str">
        <f t="shared" si="512"/>
        <v/>
      </c>
      <c r="I1204" s="1" t="str">
        <f t="shared" si="513"/>
        <v/>
      </c>
      <c r="J1204" s="1" t="str">
        <f t="shared" si="514"/>
        <v/>
      </c>
      <c r="K1204" s="1" t="str">
        <f t="shared" si="515"/>
        <v/>
      </c>
      <c r="L1204" s="1" t="str">
        <f ca="1">IF(COUNTBLANK($AO1204),IF(COUNTBLANK($D1204),"",OFFSET(ChannelSetup!$E$6,0,$D1204-1)),$AO1204)</f>
        <v/>
      </c>
      <c r="M1204" s="1" t="str">
        <f ca="1">IF(COUNTBLANK($AP1204),IF(COUNTBLANK($D1204),"",OFFSET(ChannelSetup!$E$7,0,$D1204-1)),$AP1204)</f>
        <v/>
      </c>
      <c r="N1204" s="1" t="str">
        <f ca="1">IF(COUNTBLANK($D1204),"",IF(COUNTBLANK($AI1204),OFFSET(ChannelSetup!$E$4,0,$D1204-1),$AI1204))</f>
        <v/>
      </c>
      <c r="O1204" s="1" t="str">
        <f t="shared" si="516"/>
        <v/>
      </c>
      <c r="Q1204" s="32">
        <f t="shared" si="522"/>
        <v>6</v>
      </c>
      <c r="R1204" s="32">
        <f t="shared" si="523"/>
        <v>4</v>
      </c>
      <c r="S1204" s="32">
        <f t="shared" si="524"/>
        <v>4</v>
      </c>
      <c r="T1204" s="32">
        <f t="shared" si="525"/>
        <v>2</v>
      </c>
      <c r="U1204" s="32">
        <f t="shared" si="526"/>
        <v>2</v>
      </c>
      <c r="V1204" s="32">
        <f t="shared" si="527"/>
        <v>2</v>
      </c>
      <c r="W1204" s="32">
        <f t="shared" si="528"/>
        <v>2</v>
      </c>
      <c r="X1204" s="32">
        <f t="shared" si="529"/>
        <v>2</v>
      </c>
      <c r="Y1204" s="32">
        <f t="shared" si="530"/>
        <v>2</v>
      </c>
      <c r="Z1204" s="32">
        <f t="shared" si="531"/>
        <v>2</v>
      </c>
      <c r="AA1204" s="32">
        <f t="shared" si="532"/>
        <v>2</v>
      </c>
      <c r="AB1204" s="32">
        <f t="shared" si="533"/>
        <v>2</v>
      </c>
      <c r="AD1204" s="64"/>
      <c r="AE1204" s="51"/>
      <c r="AF1204" s="51"/>
      <c r="AG1204" s="61"/>
      <c r="AH1204" s="62"/>
      <c r="AI1204" s="61"/>
      <c r="AJ1204" s="62"/>
      <c r="AK1204" s="61"/>
      <c r="AL1204" s="62"/>
      <c r="AM1204" s="60"/>
      <c r="AN1204" s="60"/>
      <c r="AO1204" s="60"/>
      <c r="AP1204" s="60"/>
      <c r="AQ1204" s="51"/>
      <c r="AT1204" s="39" t="str">
        <f t="shared" si="534"/>
        <v/>
      </c>
      <c r="AU1204" s="49" t="str">
        <f t="shared" si="535"/>
        <v/>
      </c>
      <c r="AV1204" s="41">
        <f t="shared" ca="1" si="547"/>
        <v>256</v>
      </c>
      <c r="AW1204" s="40">
        <f t="shared" ca="1" si="541"/>
        <v>1</v>
      </c>
      <c r="AX1204" s="41">
        <f t="shared" ca="1" si="536"/>
        <v>0</v>
      </c>
      <c r="AY1204" s="41">
        <f t="shared" ca="1" si="537"/>
        <v>0</v>
      </c>
      <c r="AZ1204" s="42">
        <f t="shared" ca="1" si="538"/>
        <v>1</v>
      </c>
      <c r="BA1204" s="47" t="str">
        <f t="shared" si="539"/>
        <v/>
      </c>
      <c r="BB1204" s="47" t="e">
        <f t="shared" si="540"/>
        <v>#VALUE!</v>
      </c>
      <c r="BC1204" s="47">
        <f t="shared" si="548"/>
        <v>0</v>
      </c>
      <c r="BD1204" s="47">
        <f t="shared" si="549"/>
        <v>0</v>
      </c>
      <c r="BE1204" s="47" t="e">
        <f t="shared" si="550"/>
        <v>#VALUE!</v>
      </c>
      <c r="BF1204" s="47" t="e">
        <f t="shared" si="551"/>
        <v>#VALUE!</v>
      </c>
      <c r="BG1204" s="47" t="e">
        <f t="shared" si="552"/>
        <v>#VALUE!</v>
      </c>
      <c r="BH1204" s="47" t="e">
        <f>MATCH($BA1204,NoteCommaRef!$B$4:$B$10,0)</f>
        <v>#N/A</v>
      </c>
      <c r="BI1204" s="47">
        <f>MATCH($BK1204,NoteCommaRef!$H$4:$H$1000,0)</f>
        <v>11</v>
      </c>
      <c r="BJ1204" s="47">
        <f>MATCH($BL1204,NoteCommaRef!$H$4:$H$1000,0)</f>
        <v>11</v>
      </c>
      <c r="BK1204" s="47">
        <f t="shared" si="542"/>
        <v>1</v>
      </c>
      <c r="BL1204" s="47">
        <f t="shared" si="543"/>
        <v>1</v>
      </c>
      <c r="BM1204" s="48">
        <f ca="1">IF(ISNA($BH1204),1,OFFSET(NoteCommaRef!$E$3,$BH1204,0))</f>
        <v>1</v>
      </c>
      <c r="BN1204" s="48">
        <f t="shared" si="544"/>
        <v>1</v>
      </c>
      <c r="BO1204" s="48">
        <f t="shared" si="545"/>
        <v>1</v>
      </c>
      <c r="BP1204" s="48">
        <f t="shared" si="546"/>
        <v>1</v>
      </c>
      <c r="BQ1204" s="48">
        <f ca="1">IF(ISNA($BI1204),1,OFFSET(NoteCommaRef!$K$3,$BI1204,0))</f>
        <v>1</v>
      </c>
      <c r="BR1204" s="48">
        <f ca="1">IF(ISNA($BJ1204),1,OFFSET(NoteCommaRef!$K$3,$BJ1204,0))</f>
        <v>1</v>
      </c>
    </row>
    <row r="1205" spans="3:70" x14ac:dyDescent="0.2">
      <c r="C1205" s="1" t="str">
        <f t="shared" si="517"/>
        <v/>
      </c>
      <c r="D1205" s="1" t="str">
        <f t="shared" si="518"/>
        <v/>
      </c>
      <c r="E1205" s="1" t="str">
        <f t="shared" ref="E1205:E1268" si="553">IF(COUNTBLANK($AF1205),"",$AF1205)</f>
        <v/>
      </c>
      <c r="F1205" s="32" t="str">
        <f t="shared" ref="F1205:F1268" si="554">IF(OR(COUNTBLANK($AG1205),$AG1205="x"),"",$AV1205)</f>
        <v/>
      </c>
      <c r="G1205" s="1" t="str">
        <f t="shared" ref="G1205:G1268" si="555">IF(COUNTBLANK($AH1205),"",$AH1205)</f>
        <v/>
      </c>
      <c r="H1205" s="1" t="str">
        <f t="shared" ref="H1205:H1268" si="556">IF(COUNTBLANK($AK1205),"",$AK1205)</f>
        <v/>
      </c>
      <c r="I1205" s="1" t="str">
        <f t="shared" ref="I1205:I1268" si="557">IF(COUNTBLANK($D1205),"",IF(COUNTBLANK($AL1205),1,$AL1205))</f>
        <v/>
      </c>
      <c r="J1205" s="1" t="str">
        <f t="shared" ref="J1205:J1268" si="558">IF(COUNTBLANK($AM1205),"",$AM1205)</f>
        <v/>
      </c>
      <c r="K1205" s="1" t="str">
        <f t="shared" ref="K1205:K1268" si="559">IF(COUNTBLANK($AN1205),"",$AN1205)</f>
        <v/>
      </c>
      <c r="L1205" s="1" t="str">
        <f ca="1">IF(COUNTBLANK($AO1205),IF(COUNTBLANK($D1205),"",OFFSET(ChannelSetup!$E$6,0,$D1205-1)),$AO1205)</f>
        <v/>
      </c>
      <c r="M1205" s="1" t="str">
        <f ca="1">IF(COUNTBLANK($AP1205),IF(COUNTBLANK($D1205),"",OFFSET(ChannelSetup!$E$7,0,$D1205-1)),$AP1205)</f>
        <v/>
      </c>
      <c r="N1205" s="1" t="str">
        <f ca="1">IF(COUNTBLANK($D1205),"",IF(COUNTBLANK($AI1205),OFFSET(ChannelSetup!$E$4,0,$D1205-1),$AI1205))</f>
        <v/>
      </c>
      <c r="O1205" s="1" t="str">
        <f t="shared" ref="O1205:O1268" si="560">IF(COUNTBLANK($AJ1205),"",$AJ1205)</f>
        <v/>
      </c>
      <c r="Q1205" s="32">
        <f t="shared" si="522"/>
        <v>6</v>
      </c>
      <c r="R1205" s="32">
        <f t="shared" si="523"/>
        <v>4</v>
      </c>
      <c r="S1205" s="32">
        <f t="shared" si="524"/>
        <v>4</v>
      </c>
      <c r="T1205" s="32">
        <f t="shared" si="525"/>
        <v>2</v>
      </c>
      <c r="U1205" s="32">
        <f t="shared" si="526"/>
        <v>2</v>
      </c>
      <c r="V1205" s="32">
        <f t="shared" si="527"/>
        <v>2</v>
      </c>
      <c r="W1205" s="32">
        <f t="shared" si="528"/>
        <v>2</v>
      </c>
      <c r="X1205" s="32">
        <f t="shared" si="529"/>
        <v>2</v>
      </c>
      <c r="Y1205" s="32">
        <f t="shared" si="530"/>
        <v>2</v>
      </c>
      <c r="Z1205" s="32">
        <f t="shared" si="531"/>
        <v>2</v>
      </c>
      <c r="AA1205" s="32">
        <f t="shared" si="532"/>
        <v>2</v>
      </c>
      <c r="AB1205" s="32">
        <f t="shared" si="533"/>
        <v>2</v>
      </c>
      <c r="AD1205" s="64"/>
      <c r="AE1205" s="51"/>
      <c r="AF1205" s="51"/>
      <c r="AG1205" s="61"/>
      <c r="AH1205" s="62"/>
      <c r="AI1205" s="61"/>
      <c r="AJ1205" s="62"/>
      <c r="AK1205" s="61"/>
      <c r="AL1205" s="62"/>
      <c r="AM1205" s="60"/>
      <c r="AN1205" s="60"/>
      <c r="AO1205" s="60"/>
      <c r="AP1205" s="60"/>
      <c r="AQ1205" s="51"/>
      <c r="AT1205" s="39" t="str">
        <f t="shared" si="534"/>
        <v/>
      </c>
      <c r="AU1205" s="49" t="str">
        <f t="shared" si="535"/>
        <v/>
      </c>
      <c r="AV1205" s="41">
        <f t="shared" ca="1" si="547"/>
        <v>256</v>
      </c>
      <c r="AW1205" s="40">
        <f t="shared" ca="1" si="541"/>
        <v>1</v>
      </c>
      <c r="AX1205" s="41">
        <f t="shared" ca="1" si="536"/>
        <v>0</v>
      </c>
      <c r="AY1205" s="41">
        <f t="shared" ca="1" si="537"/>
        <v>0</v>
      </c>
      <c r="AZ1205" s="42">
        <f t="shared" ca="1" si="538"/>
        <v>1</v>
      </c>
      <c r="BA1205" s="47" t="str">
        <f t="shared" si="539"/>
        <v/>
      </c>
      <c r="BB1205" s="47" t="e">
        <f t="shared" si="540"/>
        <v>#VALUE!</v>
      </c>
      <c r="BC1205" s="47">
        <f t="shared" si="548"/>
        <v>0</v>
      </c>
      <c r="BD1205" s="47">
        <f t="shared" si="549"/>
        <v>0</v>
      </c>
      <c r="BE1205" s="47" t="e">
        <f t="shared" si="550"/>
        <v>#VALUE!</v>
      </c>
      <c r="BF1205" s="47" t="e">
        <f t="shared" si="551"/>
        <v>#VALUE!</v>
      </c>
      <c r="BG1205" s="47" t="e">
        <f t="shared" si="552"/>
        <v>#VALUE!</v>
      </c>
      <c r="BH1205" s="47" t="e">
        <f>MATCH($BA1205,NoteCommaRef!$B$4:$B$10,0)</f>
        <v>#N/A</v>
      </c>
      <c r="BI1205" s="47">
        <f>MATCH($BK1205,NoteCommaRef!$H$4:$H$1000,0)</f>
        <v>11</v>
      </c>
      <c r="BJ1205" s="47">
        <f>MATCH($BL1205,NoteCommaRef!$H$4:$H$1000,0)</f>
        <v>11</v>
      </c>
      <c r="BK1205" s="47">
        <f t="shared" si="542"/>
        <v>1</v>
      </c>
      <c r="BL1205" s="47">
        <f t="shared" si="543"/>
        <v>1</v>
      </c>
      <c r="BM1205" s="48">
        <f ca="1">IF(ISNA($BH1205),1,OFFSET(NoteCommaRef!$E$3,$BH1205,0))</f>
        <v>1</v>
      </c>
      <c r="BN1205" s="48">
        <f t="shared" si="544"/>
        <v>1</v>
      </c>
      <c r="BO1205" s="48">
        <f t="shared" si="545"/>
        <v>1</v>
      </c>
      <c r="BP1205" s="48">
        <f t="shared" si="546"/>
        <v>1</v>
      </c>
      <c r="BQ1205" s="48">
        <f ca="1">IF(ISNA($BI1205),1,OFFSET(NoteCommaRef!$K$3,$BI1205,0))</f>
        <v>1</v>
      </c>
      <c r="BR1205" s="48">
        <f ca="1">IF(ISNA($BJ1205),1,OFFSET(NoteCommaRef!$K$3,$BJ1205,0))</f>
        <v>1</v>
      </c>
    </row>
    <row r="1206" spans="3:70" x14ac:dyDescent="0.2">
      <c r="C1206" s="1" t="str">
        <f t="shared" si="517"/>
        <v/>
      </c>
      <c r="D1206" s="1" t="str">
        <f t="shared" si="518"/>
        <v/>
      </c>
      <c r="E1206" s="1" t="str">
        <f t="shared" si="553"/>
        <v/>
      </c>
      <c r="F1206" s="32" t="str">
        <f t="shared" si="554"/>
        <v/>
      </c>
      <c r="G1206" s="1" t="str">
        <f t="shared" si="555"/>
        <v/>
      </c>
      <c r="H1206" s="1" t="str">
        <f t="shared" si="556"/>
        <v/>
      </c>
      <c r="I1206" s="1" t="str">
        <f t="shared" si="557"/>
        <v/>
      </c>
      <c r="J1206" s="1" t="str">
        <f t="shared" si="558"/>
        <v/>
      </c>
      <c r="K1206" s="1" t="str">
        <f t="shared" si="559"/>
        <v/>
      </c>
      <c r="L1206" s="1" t="str">
        <f ca="1">IF(COUNTBLANK($AO1206),IF(COUNTBLANK($D1206),"",OFFSET(ChannelSetup!$E$6,0,$D1206-1)),$AO1206)</f>
        <v/>
      </c>
      <c r="M1206" s="1" t="str">
        <f ca="1">IF(COUNTBLANK($AP1206),IF(COUNTBLANK($D1206),"",OFFSET(ChannelSetup!$E$7,0,$D1206-1)),$AP1206)</f>
        <v/>
      </c>
      <c r="N1206" s="1" t="str">
        <f ca="1">IF(COUNTBLANK($D1206),"",IF(COUNTBLANK($AI1206),OFFSET(ChannelSetup!$E$4,0,$D1206-1),$AI1206))</f>
        <v/>
      </c>
      <c r="O1206" s="1" t="str">
        <f t="shared" si="560"/>
        <v/>
      </c>
      <c r="Q1206" s="32">
        <f t="shared" si="522"/>
        <v>6</v>
      </c>
      <c r="R1206" s="32">
        <f t="shared" si="523"/>
        <v>4</v>
      </c>
      <c r="S1206" s="32">
        <f t="shared" si="524"/>
        <v>4</v>
      </c>
      <c r="T1206" s="32">
        <f t="shared" si="525"/>
        <v>2</v>
      </c>
      <c r="U1206" s="32">
        <f t="shared" si="526"/>
        <v>2</v>
      </c>
      <c r="V1206" s="32">
        <f t="shared" si="527"/>
        <v>2</v>
      </c>
      <c r="W1206" s="32">
        <f t="shared" si="528"/>
        <v>2</v>
      </c>
      <c r="X1206" s="32">
        <f t="shared" si="529"/>
        <v>2</v>
      </c>
      <c r="Y1206" s="32">
        <f t="shared" si="530"/>
        <v>2</v>
      </c>
      <c r="Z1206" s="32">
        <f t="shared" si="531"/>
        <v>2</v>
      </c>
      <c r="AA1206" s="32">
        <f t="shared" si="532"/>
        <v>2</v>
      </c>
      <c r="AB1206" s="32">
        <f t="shared" si="533"/>
        <v>2</v>
      </c>
      <c r="AD1206" s="64"/>
      <c r="AE1206" s="51"/>
      <c r="AF1206" s="51"/>
      <c r="AG1206" s="61"/>
      <c r="AH1206" s="62"/>
      <c r="AI1206" s="61"/>
      <c r="AJ1206" s="62"/>
      <c r="AK1206" s="61"/>
      <c r="AL1206" s="62"/>
      <c r="AM1206" s="60"/>
      <c r="AN1206" s="60"/>
      <c r="AO1206" s="60"/>
      <c r="AP1206" s="60"/>
      <c r="AQ1206" s="51"/>
      <c r="AT1206" s="39" t="str">
        <f t="shared" si="534"/>
        <v/>
      </c>
      <c r="AU1206" s="49" t="str">
        <f t="shared" si="535"/>
        <v/>
      </c>
      <c r="AV1206" s="41">
        <f t="shared" ca="1" si="547"/>
        <v>256</v>
      </c>
      <c r="AW1206" s="40">
        <f t="shared" ca="1" si="541"/>
        <v>1</v>
      </c>
      <c r="AX1206" s="41">
        <f t="shared" ca="1" si="536"/>
        <v>0</v>
      </c>
      <c r="AY1206" s="41">
        <f t="shared" ca="1" si="537"/>
        <v>0</v>
      </c>
      <c r="AZ1206" s="42">
        <f t="shared" ca="1" si="538"/>
        <v>1</v>
      </c>
      <c r="BA1206" s="47" t="str">
        <f t="shared" si="539"/>
        <v/>
      </c>
      <c r="BB1206" s="47" t="e">
        <f t="shared" si="540"/>
        <v>#VALUE!</v>
      </c>
      <c r="BC1206" s="47">
        <f t="shared" si="548"/>
        <v>0</v>
      </c>
      <c r="BD1206" s="47">
        <f t="shared" si="549"/>
        <v>0</v>
      </c>
      <c r="BE1206" s="47" t="e">
        <f t="shared" si="550"/>
        <v>#VALUE!</v>
      </c>
      <c r="BF1206" s="47" t="e">
        <f t="shared" si="551"/>
        <v>#VALUE!</v>
      </c>
      <c r="BG1206" s="47" t="e">
        <f t="shared" si="552"/>
        <v>#VALUE!</v>
      </c>
      <c r="BH1206" s="47" t="e">
        <f>MATCH($BA1206,NoteCommaRef!$B$4:$B$10,0)</f>
        <v>#N/A</v>
      </c>
      <c r="BI1206" s="47">
        <f>MATCH($BK1206,NoteCommaRef!$H$4:$H$1000,0)</f>
        <v>11</v>
      </c>
      <c r="BJ1206" s="47">
        <f>MATCH($BL1206,NoteCommaRef!$H$4:$H$1000,0)</f>
        <v>11</v>
      </c>
      <c r="BK1206" s="47">
        <f t="shared" si="542"/>
        <v>1</v>
      </c>
      <c r="BL1206" s="47">
        <f t="shared" si="543"/>
        <v>1</v>
      </c>
      <c r="BM1206" s="48">
        <f ca="1">IF(ISNA($BH1206),1,OFFSET(NoteCommaRef!$E$3,$BH1206,0))</f>
        <v>1</v>
      </c>
      <c r="BN1206" s="48">
        <f t="shared" si="544"/>
        <v>1</v>
      </c>
      <c r="BO1206" s="48">
        <f t="shared" si="545"/>
        <v>1</v>
      </c>
      <c r="BP1206" s="48">
        <f t="shared" si="546"/>
        <v>1</v>
      </c>
      <c r="BQ1206" s="48">
        <f ca="1">IF(ISNA($BI1206),1,OFFSET(NoteCommaRef!$K$3,$BI1206,0))</f>
        <v>1</v>
      </c>
      <c r="BR1206" s="48">
        <f ca="1">IF(ISNA($BJ1206),1,OFFSET(NoteCommaRef!$K$3,$BJ1206,0))</f>
        <v>1</v>
      </c>
    </row>
    <row r="1207" spans="3:70" x14ac:dyDescent="0.2">
      <c r="C1207" s="1" t="str">
        <f t="shared" si="517"/>
        <v/>
      </c>
      <c r="D1207" s="1" t="str">
        <f t="shared" si="518"/>
        <v/>
      </c>
      <c r="E1207" s="1" t="str">
        <f t="shared" si="553"/>
        <v/>
      </c>
      <c r="F1207" s="32" t="str">
        <f t="shared" si="554"/>
        <v/>
      </c>
      <c r="G1207" s="1" t="str">
        <f t="shared" si="555"/>
        <v/>
      </c>
      <c r="H1207" s="1" t="str">
        <f t="shared" si="556"/>
        <v/>
      </c>
      <c r="I1207" s="1" t="str">
        <f t="shared" si="557"/>
        <v/>
      </c>
      <c r="J1207" s="1" t="str">
        <f t="shared" si="558"/>
        <v/>
      </c>
      <c r="K1207" s="1" t="str">
        <f t="shared" si="559"/>
        <v/>
      </c>
      <c r="L1207" s="1" t="str">
        <f ca="1">IF(COUNTBLANK($AO1207),IF(COUNTBLANK($D1207),"",OFFSET(ChannelSetup!$E$6,0,$D1207-1)),$AO1207)</f>
        <v/>
      </c>
      <c r="M1207" s="1" t="str">
        <f ca="1">IF(COUNTBLANK($AP1207),IF(COUNTBLANK($D1207),"",OFFSET(ChannelSetup!$E$7,0,$D1207-1)),$AP1207)</f>
        <v/>
      </c>
      <c r="N1207" s="1" t="str">
        <f ca="1">IF(COUNTBLANK($D1207),"",IF(COUNTBLANK($AI1207),OFFSET(ChannelSetup!$E$4,0,$D1207-1),$AI1207))</f>
        <v/>
      </c>
      <c r="O1207" s="1" t="str">
        <f t="shared" si="560"/>
        <v/>
      </c>
      <c r="Q1207" s="32">
        <f t="shared" si="522"/>
        <v>6</v>
      </c>
      <c r="R1207" s="32">
        <f t="shared" si="523"/>
        <v>4</v>
      </c>
      <c r="S1207" s="32">
        <f t="shared" si="524"/>
        <v>4</v>
      </c>
      <c r="T1207" s="32">
        <f t="shared" si="525"/>
        <v>2</v>
      </c>
      <c r="U1207" s="32">
        <f t="shared" si="526"/>
        <v>2</v>
      </c>
      <c r="V1207" s="32">
        <f t="shared" si="527"/>
        <v>2</v>
      </c>
      <c r="W1207" s="32">
        <f t="shared" si="528"/>
        <v>2</v>
      </c>
      <c r="X1207" s="32">
        <f t="shared" si="529"/>
        <v>2</v>
      </c>
      <c r="Y1207" s="32">
        <f t="shared" si="530"/>
        <v>2</v>
      </c>
      <c r="Z1207" s="32">
        <f t="shared" si="531"/>
        <v>2</v>
      </c>
      <c r="AA1207" s="32">
        <f t="shared" si="532"/>
        <v>2</v>
      </c>
      <c r="AB1207" s="32">
        <f t="shared" si="533"/>
        <v>2</v>
      </c>
      <c r="AD1207" s="64"/>
      <c r="AE1207" s="51"/>
      <c r="AF1207" s="51"/>
      <c r="AG1207" s="61"/>
      <c r="AH1207" s="62"/>
      <c r="AI1207" s="61"/>
      <c r="AJ1207" s="62"/>
      <c r="AK1207" s="61"/>
      <c r="AL1207" s="62"/>
      <c r="AM1207" s="60"/>
      <c r="AN1207" s="60"/>
      <c r="AO1207" s="60"/>
      <c r="AP1207" s="60"/>
      <c r="AQ1207" s="51"/>
      <c r="AT1207" s="39" t="str">
        <f t="shared" si="534"/>
        <v/>
      </c>
      <c r="AU1207" s="49" t="str">
        <f t="shared" si="535"/>
        <v/>
      </c>
      <c r="AV1207" s="41">
        <f t="shared" ca="1" si="547"/>
        <v>256</v>
      </c>
      <c r="AW1207" s="40">
        <f t="shared" ca="1" si="541"/>
        <v>1</v>
      </c>
      <c r="AX1207" s="41">
        <f t="shared" ca="1" si="536"/>
        <v>0</v>
      </c>
      <c r="AY1207" s="41">
        <f t="shared" ca="1" si="537"/>
        <v>0</v>
      </c>
      <c r="AZ1207" s="42">
        <f t="shared" ca="1" si="538"/>
        <v>1</v>
      </c>
      <c r="BA1207" s="47" t="str">
        <f t="shared" si="539"/>
        <v/>
      </c>
      <c r="BB1207" s="47" t="e">
        <f t="shared" si="540"/>
        <v>#VALUE!</v>
      </c>
      <c r="BC1207" s="47">
        <f t="shared" si="548"/>
        <v>0</v>
      </c>
      <c r="BD1207" s="47">
        <f t="shared" si="549"/>
        <v>0</v>
      </c>
      <c r="BE1207" s="47" t="e">
        <f t="shared" si="550"/>
        <v>#VALUE!</v>
      </c>
      <c r="BF1207" s="47" t="e">
        <f t="shared" si="551"/>
        <v>#VALUE!</v>
      </c>
      <c r="BG1207" s="47" t="e">
        <f t="shared" si="552"/>
        <v>#VALUE!</v>
      </c>
      <c r="BH1207" s="47" t="e">
        <f>MATCH($BA1207,NoteCommaRef!$B$4:$B$10,0)</f>
        <v>#N/A</v>
      </c>
      <c r="BI1207" s="47">
        <f>MATCH($BK1207,NoteCommaRef!$H$4:$H$1000,0)</f>
        <v>11</v>
      </c>
      <c r="BJ1207" s="47">
        <f>MATCH($BL1207,NoteCommaRef!$H$4:$H$1000,0)</f>
        <v>11</v>
      </c>
      <c r="BK1207" s="47">
        <f t="shared" si="542"/>
        <v>1</v>
      </c>
      <c r="BL1207" s="47">
        <f t="shared" si="543"/>
        <v>1</v>
      </c>
      <c r="BM1207" s="48">
        <f ca="1">IF(ISNA($BH1207),1,OFFSET(NoteCommaRef!$E$3,$BH1207,0))</f>
        <v>1</v>
      </c>
      <c r="BN1207" s="48">
        <f t="shared" si="544"/>
        <v>1</v>
      </c>
      <c r="BO1207" s="48">
        <f t="shared" si="545"/>
        <v>1</v>
      </c>
      <c r="BP1207" s="48">
        <f t="shared" si="546"/>
        <v>1</v>
      </c>
      <c r="BQ1207" s="48">
        <f ca="1">IF(ISNA($BI1207),1,OFFSET(NoteCommaRef!$K$3,$BI1207,0))</f>
        <v>1</v>
      </c>
      <c r="BR1207" s="48">
        <f ca="1">IF(ISNA($BJ1207),1,OFFSET(NoteCommaRef!$K$3,$BJ1207,0))</f>
        <v>1</v>
      </c>
    </row>
    <row r="1208" spans="3:70" x14ac:dyDescent="0.2">
      <c r="C1208" s="1" t="str">
        <f t="shared" si="517"/>
        <v/>
      </c>
      <c r="D1208" s="1" t="str">
        <f t="shared" si="518"/>
        <v/>
      </c>
      <c r="E1208" s="1" t="str">
        <f t="shared" si="553"/>
        <v/>
      </c>
      <c r="F1208" s="32" t="str">
        <f t="shared" si="554"/>
        <v/>
      </c>
      <c r="G1208" s="1" t="str">
        <f t="shared" si="555"/>
        <v/>
      </c>
      <c r="H1208" s="1" t="str">
        <f t="shared" si="556"/>
        <v/>
      </c>
      <c r="I1208" s="1" t="str">
        <f t="shared" si="557"/>
        <v/>
      </c>
      <c r="J1208" s="1" t="str">
        <f t="shared" si="558"/>
        <v/>
      </c>
      <c r="K1208" s="1" t="str">
        <f t="shared" si="559"/>
        <v/>
      </c>
      <c r="L1208" s="1" t="str">
        <f ca="1">IF(COUNTBLANK($AO1208),IF(COUNTBLANK($D1208),"",OFFSET(ChannelSetup!$E$6,0,$D1208-1)),$AO1208)</f>
        <v/>
      </c>
      <c r="M1208" s="1" t="str">
        <f ca="1">IF(COUNTBLANK($AP1208),IF(COUNTBLANK($D1208),"",OFFSET(ChannelSetup!$E$7,0,$D1208-1)),$AP1208)</f>
        <v/>
      </c>
      <c r="N1208" s="1" t="str">
        <f ca="1">IF(COUNTBLANK($D1208),"",IF(COUNTBLANK($AI1208),OFFSET(ChannelSetup!$E$4,0,$D1208-1),$AI1208))</f>
        <v/>
      </c>
      <c r="O1208" s="1" t="str">
        <f t="shared" si="560"/>
        <v/>
      </c>
      <c r="Q1208" s="32">
        <f t="shared" si="522"/>
        <v>6</v>
      </c>
      <c r="R1208" s="32">
        <f t="shared" si="523"/>
        <v>4</v>
      </c>
      <c r="S1208" s="32">
        <f t="shared" si="524"/>
        <v>4</v>
      </c>
      <c r="T1208" s="32">
        <f t="shared" si="525"/>
        <v>2</v>
      </c>
      <c r="U1208" s="32">
        <f t="shared" si="526"/>
        <v>2</v>
      </c>
      <c r="V1208" s="32">
        <f t="shared" si="527"/>
        <v>2</v>
      </c>
      <c r="W1208" s="32">
        <f t="shared" si="528"/>
        <v>2</v>
      </c>
      <c r="X1208" s="32">
        <f t="shared" si="529"/>
        <v>2</v>
      </c>
      <c r="Y1208" s="32">
        <f t="shared" si="530"/>
        <v>2</v>
      </c>
      <c r="Z1208" s="32">
        <f t="shared" si="531"/>
        <v>2</v>
      </c>
      <c r="AA1208" s="32">
        <f t="shared" si="532"/>
        <v>2</v>
      </c>
      <c r="AB1208" s="32">
        <f t="shared" si="533"/>
        <v>2</v>
      </c>
      <c r="AD1208" s="64"/>
      <c r="AE1208" s="51"/>
      <c r="AF1208" s="51"/>
      <c r="AG1208" s="61"/>
      <c r="AH1208" s="62"/>
      <c r="AI1208" s="61"/>
      <c r="AJ1208" s="62"/>
      <c r="AK1208" s="61"/>
      <c r="AL1208" s="62"/>
      <c r="AM1208" s="60"/>
      <c r="AN1208" s="60"/>
      <c r="AO1208" s="60"/>
      <c r="AP1208" s="60"/>
      <c r="AQ1208" s="51"/>
      <c r="AT1208" s="39" t="str">
        <f t="shared" si="534"/>
        <v/>
      </c>
      <c r="AU1208" s="49" t="str">
        <f t="shared" si="535"/>
        <v/>
      </c>
      <c r="AV1208" s="41">
        <f t="shared" ca="1" si="547"/>
        <v>256</v>
      </c>
      <c r="AW1208" s="40">
        <f t="shared" ca="1" si="541"/>
        <v>1</v>
      </c>
      <c r="AX1208" s="41">
        <f t="shared" ca="1" si="536"/>
        <v>0</v>
      </c>
      <c r="AY1208" s="41">
        <f t="shared" ca="1" si="537"/>
        <v>0</v>
      </c>
      <c r="AZ1208" s="42">
        <f t="shared" ca="1" si="538"/>
        <v>1</v>
      </c>
      <c r="BA1208" s="47" t="str">
        <f t="shared" si="539"/>
        <v/>
      </c>
      <c r="BB1208" s="47" t="e">
        <f t="shared" si="540"/>
        <v>#VALUE!</v>
      </c>
      <c r="BC1208" s="47">
        <f t="shared" si="548"/>
        <v>0</v>
      </c>
      <c r="BD1208" s="47">
        <f t="shared" si="549"/>
        <v>0</v>
      </c>
      <c r="BE1208" s="47" t="e">
        <f t="shared" si="550"/>
        <v>#VALUE!</v>
      </c>
      <c r="BF1208" s="47" t="e">
        <f t="shared" si="551"/>
        <v>#VALUE!</v>
      </c>
      <c r="BG1208" s="47" t="e">
        <f t="shared" si="552"/>
        <v>#VALUE!</v>
      </c>
      <c r="BH1208" s="47" t="e">
        <f>MATCH($BA1208,NoteCommaRef!$B$4:$B$10,0)</f>
        <v>#N/A</v>
      </c>
      <c r="BI1208" s="47">
        <f>MATCH($BK1208,NoteCommaRef!$H$4:$H$1000,0)</f>
        <v>11</v>
      </c>
      <c r="BJ1208" s="47">
        <f>MATCH($BL1208,NoteCommaRef!$H$4:$H$1000,0)</f>
        <v>11</v>
      </c>
      <c r="BK1208" s="47">
        <f t="shared" si="542"/>
        <v>1</v>
      </c>
      <c r="BL1208" s="47">
        <f t="shared" si="543"/>
        <v>1</v>
      </c>
      <c r="BM1208" s="48">
        <f ca="1">IF(ISNA($BH1208),1,OFFSET(NoteCommaRef!$E$3,$BH1208,0))</f>
        <v>1</v>
      </c>
      <c r="BN1208" s="48">
        <f t="shared" si="544"/>
        <v>1</v>
      </c>
      <c r="BO1208" s="48">
        <f t="shared" si="545"/>
        <v>1</v>
      </c>
      <c r="BP1208" s="48">
        <f t="shared" si="546"/>
        <v>1</v>
      </c>
      <c r="BQ1208" s="48">
        <f ca="1">IF(ISNA($BI1208),1,OFFSET(NoteCommaRef!$K$3,$BI1208,0))</f>
        <v>1</v>
      </c>
      <c r="BR1208" s="48">
        <f ca="1">IF(ISNA($BJ1208),1,OFFSET(NoteCommaRef!$K$3,$BJ1208,0))</f>
        <v>1</v>
      </c>
    </row>
    <row r="1209" spans="3:70" x14ac:dyDescent="0.2">
      <c r="C1209" s="1" t="str">
        <f t="shared" si="517"/>
        <v/>
      </c>
      <c r="D1209" s="1" t="str">
        <f t="shared" si="518"/>
        <v/>
      </c>
      <c r="E1209" s="1" t="str">
        <f t="shared" si="553"/>
        <v/>
      </c>
      <c r="F1209" s="32" t="str">
        <f t="shared" si="554"/>
        <v/>
      </c>
      <c r="G1209" s="1" t="str">
        <f t="shared" si="555"/>
        <v/>
      </c>
      <c r="H1209" s="1" t="str">
        <f t="shared" si="556"/>
        <v/>
      </c>
      <c r="I1209" s="1" t="str">
        <f t="shared" si="557"/>
        <v/>
      </c>
      <c r="J1209" s="1" t="str">
        <f t="shared" si="558"/>
        <v/>
      </c>
      <c r="K1209" s="1" t="str">
        <f t="shared" si="559"/>
        <v/>
      </c>
      <c r="L1209" s="1" t="str">
        <f ca="1">IF(COUNTBLANK($AO1209),IF(COUNTBLANK($D1209),"",OFFSET(ChannelSetup!$E$6,0,$D1209-1)),$AO1209)</f>
        <v/>
      </c>
      <c r="M1209" s="1" t="str">
        <f ca="1">IF(COUNTBLANK($AP1209),IF(COUNTBLANK($D1209),"",OFFSET(ChannelSetup!$E$7,0,$D1209-1)),$AP1209)</f>
        <v/>
      </c>
      <c r="N1209" s="1" t="str">
        <f ca="1">IF(COUNTBLANK($D1209),"",IF(COUNTBLANK($AI1209),OFFSET(ChannelSetup!$E$4,0,$D1209-1),$AI1209))</f>
        <v/>
      </c>
      <c r="O1209" s="1" t="str">
        <f t="shared" si="560"/>
        <v/>
      </c>
      <c r="Q1209" s="32">
        <f t="shared" si="522"/>
        <v>6</v>
      </c>
      <c r="R1209" s="32">
        <f t="shared" si="523"/>
        <v>4</v>
      </c>
      <c r="S1209" s="32">
        <f t="shared" si="524"/>
        <v>4</v>
      </c>
      <c r="T1209" s="32">
        <f t="shared" si="525"/>
        <v>2</v>
      </c>
      <c r="U1209" s="32">
        <f t="shared" si="526"/>
        <v>2</v>
      </c>
      <c r="V1209" s="32">
        <f t="shared" si="527"/>
        <v>2</v>
      </c>
      <c r="W1209" s="32">
        <f t="shared" si="528"/>
        <v>2</v>
      </c>
      <c r="X1209" s="32">
        <f t="shared" si="529"/>
        <v>2</v>
      </c>
      <c r="Y1209" s="32">
        <f t="shared" si="530"/>
        <v>2</v>
      </c>
      <c r="Z1209" s="32">
        <f t="shared" si="531"/>
        <v>2</v>
      </c>
      <c r="AA1209" s="32">
        <f t="shared" si="532"/>
        <v>2</v>
      </c>
      <c r="AB1209" s="32">
        <f t="shared" si="533"/>
        <v>2</v>
      </c>
      <c r="AD1209" s="64"/>
      <c r="AE1209" s="51"/>
      <c r="AF1209" s="51"/>
      <c r="AG1209" s="61"/>
      <c r="AH1209" s="62"/>
      <c r="AI1209" s="61"/>
      <c r="AJ1209" s="62"/>
      <c r="AK1209" s="61"/>
      <c r="AL1209" s="62"/>
      <c r="AM1209" s="60"/>
      <c r="AN1209" s="60"/>
      <c r="AO1209" s="60"/>
      <c r="AP1209" s="60"/>
      <c r="AQ1209" s="51"/>
      <c r="AT1209" s="39" t="str">
        <f t="shared" si="534"/>
        <v/>
      </c>
      <c r="AU1209" s="49" t="str">
        <f t="shared" si="535"/>
        <v/>
      </c>
      <c r="AV1209" s="41">
        <f t="shared" ca="1" si="547"/>
        <v>256</v>
      </c>
      <c r="AW1209" s="40">
        <f t="shared" ca="1" si="541"/>
        <v>1</v>
      </c>
      <c r="AX1209" s="41">
        <f t="shared" ca="1" si="536"/>
        <v>0</v>
      </c>
      <c r="AY1209" s="41">
        <f t="shared" ca="1" si="537"/>
        <v>0</v>
      </c>
      <c r="AZ1209" s="42">
        <f t="shared" ca="1" si="538"/>
        <v>1</v>
      </c>
      <c r="BA1209" s="47" t="str">
        <f t="shared" si="539"/>
        <v/>
      </c>
      <c r="BB1209" s="47" t="e">
        <f t="shared" si="540"/>
        <v>#VALUE!</v>
      </c>
      <c r="BC1209" s="47">
        <f t="shared" si="548"/>
        <v>0</v>
      </c>
      <c r="BD1209" s="47">
        <f t="shared" si="549"/>
        <v>0</v>
      </c>
      <c r="BE1209" s="47" t="e">
        <f t="shared" si="550"/>
        <v>#VALUE!</v>
      </c>
      <c r="BF1209" s="47" t="e">
        <f t="shared" si="551"/>
        <v>#VALUE!</v>
      </c>
      <c r="BG1209" s="47" t="e">
        <f t="shared" si="552"/>
        <v>#VALUE!</v>
      </c>
      <c r="BH1209" s="47" t="e">
        <f>MATCH($BA1209,NoteCommaRef!$B$4:$B$10,0)</f>
        <v>#N/A</v>
      </c>
      <c r="BI1209" s="47">
        <f>MATCH($BK1209,NoteCommaRef!$H$4:$H$1000,0)</f>
        <v>11</v>
      </c>
      <c r="BJ1209" s="47">
        <f>MATCH($BL1209,NoteCommaRef!$H$4:$H$1000,0)</f>
        <v>11</v>
      </c>
      <c r="BK1209" s="47">
        <f t="shared" si="542"/>
        <v>1</v>
      </c>
      <c r="BL1209" s="47">
        <f t="shared" si="543"/>
        <v>1</v>
      </c>
      <c r="BM1209" s="48">
        <f ca="1">IF(ISNA($BH1209),1,OFFSET(NoteCommaRef!$E$3,$BH1209,0))</f>
        <v>1</v>
      </c>
      <c r="BN1209" s="48">
        <f t="shared" si="544"/>
        <v>1</v>
      </c>
      <c r="BO1209" s="48">
        <f t="shared" si="545"/>
        <v>1</v>
      </c>
      <c r="BP1209" s="48">
        <f t="shared" si="546"/>
        <v>1</v>
      </c>
      <c r="BQ1209" s="48">
        <f ca="1">IF(ISNA($BI1209),1,OFFSET(NoteCommaRef!$K$3,$BI1209,0))</f>
        <v>1</v>
      </c>
      <c r="BR1209" s="48">
        <f ca="1">IF(ISNA($BJ1209),1,OFFSET(NoteCommaRef!$K$3,$BJ1209,0))</f>
        <v>1</v>
      </c>
    </row>
    <row r="1210" spans="3:70" x14ac:dyDescent="0.2">
      <c r="C1210" s="1" t="str">
        <f t="shared" si="517"/>
        <v/>
      </c>
      <c r="D1210" s="1" t="str">
        <f t="shared" si="518"/>
        <v/>
      </c>
      <c r="E1210" s="1" t="str">
        <f t="shared" si="553"/>
        <v/>
      </c>
      <c r="F1210" s="32" t="str">
        <f t="shared" si="554"/>
        <v/>
      </c>
      <c r="G1210" s="1" t="str">
        <f t="shared" si="555"/>
        <v/>
      </c>
      <c r="H1210" s="1" t="str">
        <f t="shared" si="556"/>
        <v/>
      </c>
      <c r="I1210" s="1" t="str">
        <f t="shared" si="557"/>
        <v/>
      </c>
      <c r="J1210" s="1" t="str">
        <f t="shared" si="558"/>
        <v/>
      </c>
      <c r="K1210" s="1" t="str">
        <f t="shared" si="559"/>
        <v/>
      </c>
      <c r="L1210" s="1" t="str">
        <f ca="1">IF(COUNTBLANK($AO1210),IF(COUNTBLANK($D1210),"",OFFSET(ChannelSetup!$E$6,0,$D1210-1)),$AO1210)</f>
        <v/>
      </c>
      <c r="M1210" s="1" t="str">
        <f ca="1">IF(COUNTBLANK($AP1210),IF(COUNTBLANK($D1210),"",OFFSET(ChannelSetup!$E$7,0,$D1210-1)),$AP1210)</f>
        <v/>
      </c>
      <c r="N1210" s="1" t="str">
        <f ca="1">IF(COUNTBLANK($D1210),"",IF(COUNTBLANK($AI1210),OFFSET(ChannelSetup!$E$4,0,$D1210-1),$AI1210))</f>
        <v/>
      </c>
      <c r="O1210" s="1" t="str">
        <f t="shared" si="560"/>
        <v/>
      </c>
      <c r="Q1210" s="32">
        <f t="shared" si="522"/>
        <v>6</v>
      </c>
      <c r="R1210" s="32">
        <f t="shared" si="523"/>
        <v>4</v>
      </c>
      <c r="S1210" s="32">
        <f t="shared" si="524"/>
        <v>4</v>
      </c>
      <c r="T1210" s="32">
        <f t="shared" si="525"/>
        <v>2</v>
      </c>
      <c r="U1210" s="32">
        <f t="shared" si="526"/>
        <v>2</v>
      </c>
      <c r="V1210" s="32">
        <f t="shared" si="527"/>
        <v>2</v>
      </c>
      <c r="W1210" s="32">
        <f t="shared" si="528"/>
        <v>2</v>
      </c>
      <c r="X1210" s="32">
        <f t="shared" si="529"/>
        <v>2</v>
      </c>
      <c r="Y1210" s="32">
        <f t="shared" si="530"/>
        <v>2</v>
      </c>
      <c r="Z1210" s="32">
        <f t="shared" si="531"/>
        <v>2</v>
      </c>
      <c r="AA1210" s="32">
        <f t="shared" si="532"/>
        <v>2</v>
      </c>
      <c r="AB1210" s="32">
        <f t="shared" si="533"/>
        <v>2</v>
      </c>
      <c r="AD1210" s="64"/>
      <c r="AE1210" s="51"/>
      <c r="AF1210" s="51"/>
      <c r="AG1210" s="61"/>
      <c r="AH1210" s="62"/>
      <c r="AI1210" s="61"/>
      <c r="AJ1210" s="62"/>
      <c r="AK1210" s="61"/>
      <c r="AL1210" s="62"/>
      <c r="AM1210" s="60"/>
      <c r="AN1210" s="60"/>
      <c r="AO1210" s="60"/>
      <c r="AP1210" s="60"/>
      <c r="AQ1210" s="51"/>
      <c r="AT1210" s="39" t="str">
        <f t="shared" si="534"/>
        <v/>
      </c>
      <c r="AU1210" s="49" t="str">
        <f t="shared" si="535"/>
        <v/>
      </c>
      <c r="AV1210" s="41">
        <f t="shared" ca="1" si="547"/>
        <v>256</v>
      </c>
      <c r="AW1210" s="40">
        <f t="shared" ca="1" si="541"/>
        <v>1</v>
      </c>
      <c r="AX1210" s="41">
        <f t="shared" ca="1" si="536"/>
        <v>0</v>
      </c>
      <c r="AY1210" s="41">
        <f t="shared" ca="1" si="537"/>
        <v>0</v>
      </c>
      <c r="AZ1210" s="42">
        <f t="shared" ca="1" si="538"/>
        <v>1</v>
      </c>
      <c r="BA1210" s="47" t="str">
        <f t="shared" si="539"/>
        <v/>
      </c>
      <c r="BB1210" s="47" t="e">
        <f t="shared" si="540"/>
        <v>#VALUE!</v>
      </c>
      <c r="BC1210" s="47">
        <f t="shared" si="548"/>
        <v>0</v>
      </c>
      <c r="BD1210" s="47">
        <f t="shared" si="549"/>
        <v>0</v>
      </c>
      <c r="BE1210" s="47" t="e">
        <f t="shared" si="550"/>
        <v>#VALUE!</v>
      </c>
      <c r="BF1210" s="47" t="e">
        <f t="shared" si="551"/>
        <v>#VALUE!</v>
      </c>
      <c r="BG1210" s="47" t="e">
        <f t="shared" si="552"/>
        <v>#VALUE!</v>
      </c>
      <c r="BH1210" s="47" t="e">
        <f>MATCH($BA1210,NoteCommaRef!$B$4:$B$10,0)</f>
        <v>#N/A</v>
      </c>
      <c r="BI1210" s="47">
        <f>MATCH($BK1210,NoteCommaRef!$H$4:$H$1000,0)</f>
        <v>11</v>
      </c>
      <c r="BJ1210" s="47">
        <f>MATCH($BL1210,NoteCommaRef!$H$4:$H$1000,0)</f>
        <v>11</v>
      </c>
      <c r="BK1210" s="47">
        <f t="shared" si="542"/>
        <v>1</v>
      </c>
      <c r="BL1210" s="47">
        <f t="shared" si="543"/>
        <v>1</v>
      </c>
      <c r="BM1210" s="48">
        <f ca="1">IF(ISNA($BH1210),1,OFFSET(NoteCommaRef!$E$3,$BH1210,0))</f>
        <v>1</v>
      </c>
      <c r="BN1210" s="48">
        <f t="shared" si="544"/>
        <v>1</v>
      </c>
      <c r="BO1210" s="48">
        <f t="shared" si="545"/>
        <v>1</v>
      </c>
      <c r="BP1210" s="48">
        <f t="shared" si="546"/>
        <v>1</v>
      </c>
      <c r="BQ1210" s="48">
        <f ca="1">IF(ISNA($BI1210),1,OFFSET(NoteCommaRef!$K$3,$BI1210,0))</f>
        <v>1</v>
      </c>
      <c r="BR1210" s="48">
        <f ca="1">IF(ISNA($BJ1210),1,OFFSET(NoteCommaRef!$K$3,$BJ1210,0))</f>
        <v>1</v>
      </c>
    </row>
    <row r="1211" spans="3:70" x14ac:dyDescent="0.2">
      <c r="C1211" s="1" t="str">
        <f t="shared" si="517"/>
        <v/>
      </c>
      <c r="D1211" s="1" t="str">
        <f t="shared" si="518"/>
        <v/>
      </c>
      <c r="E1211" s="1" t="str">
        <f t="shared" si="553"/>
        <v/>
      </c>
      <c r="F1211" s="32" t="str">
        <f t="shared" si="554"/>
        <v/>
      </c>
      <c r="G1211" s="1" t="str">
        <f t="shared" si="555"/>
        <v/>
      </c>
      <c r="H1211" s="1" t="str">
        <f t="shared" si="556"/>
        <v/>
      </c>
      <c r="I1211" s="1" t="str">
        <f t="shared" si="557"/>
        <v/>
      </c>
      <c r="J1211" s="1" t="str">
        <f t="shared" si="558"/>
        <v/>
      </c>
      <c r="K1211" s="1" t="str">
        <f t="shared" si="559"/>
        <v/>
      </c>
      <c r="L1211" s="1" t="str">
        <f ca="1">IF(COUNTBLANK($AO1211),IF(COUNTBLANK($D1211),"",OFFSET(ChannelSetup!$E$6,0,$D1211-1)),$AO1211)</f>
        <v/>
      </c>
      <c r="M1211" s="1" t="str">
        <f ca="1">IF(COUNTBLANK($AP1211),IF(COUNTBLANK($D1211),"",OFFSET(ChannelSetup!$E$7,0,$D1211-1)),$AP1211)</f>
        <v/>
      </c>
      <c r="N1211" s="1" t="str">
        <f ca="1">IF(COUNTBLANK($D1211),"",IF(COUNTBLANK($AI1211),OFFSET(ChannelSetup!$E$4,0,$D1211-1),$AI1211))</f>
        <v/>
      </c>
      <c r="O1211" s="1" t="str">
        <f t="shared" si="560"/>
        <v/>
      </c>
      <c r="Q1211" s="32">
        <f t="shared" si="522"/>
        <v>6</v>
      </c>
      <c r="R1211" s="32">
        <f t="shared" si="523"/>
        <v>4</v>
      </c>
      <c r="S1211" s="32">
        <f t="shared" si="524"/>
        <v>4</v>
      </c>
      <c r="T1211" s="32">
        <f t="shared" si="525"/>
        <v>2</v>
      </c>
      <c r="U1211" s="32">
        <f t="shared" si="526"/>
        <v>2</v>
      </c>
      <c r="V1211" s="32">
        <f t="shared" si="527"/>
        <v>2</v>
      </c>
      <c r="W1211" s="32">
        <f t="shared" si="528"/>
        <v>2</v>
      </c>
      <c r="X1211" s="32">
        <f t="shared" si="529"/>
        <v>2</v>
      </c>
      <c r="Y1211" s="32">
        <f t="shared" si="530"/>
        <v>2</v>
      </c>
      <c r="Z1211" s="32">
        <f t="shared" si="531"/>
        <v>2</v>
      </c>
      <c r="AA1211" s="32">
        <f t="shared" si="532"/>
        <v>2</v>
      </c>
      <c r="AB1211" s="32">
        <f t="shared" si="533"/>
        <v>2</v>
      </c>
      <c r="AD1211" s="64"/>
      <c r="AE1211" s="51"/>
      <c r="AF1211" s="51"/>
      <c r="AG1211" s="61"/>
      <c r="AH1211" s="62"/>
      <c r="AI1211" s="61"/>
      <c r="AJ1211" s="62"/>
      <c r="AK1211" s="61"/>
      <c r="AL1211" s="62"/>
      <c r="AM1211" s="60"/>
      <c r="AN1211" s="60"/>
      <c r="AO1211" s="60"/>
      <c r="AP1211" s="60"/>
      <c r="AQ1211" s="51"/>
      <c r="AT1211" s="39" t="str">
        <f t="shared" si="534"/>
        <v/>
      </c>
      <c r="AU1211" s="49" t="str">
        <f t="shared" si="535"/>
        <v/>
      </c>
      <c r="AV1211" s="41">
        <f t="shared" ca="1" si="547"/>
        <v>256</v>
      </c>
      <c r="AW1211" s="40">
        <f t="shared" ca="1" si="541"/>
        <v>1</v>
      </c>
      <c r="AX1211" s="41">
        <f t="shared" ca="1" si="536"/>
        <v>0</v>
      </c>
      <c r="AY1211" s="41">
        <f t="shared" ca="1" si="537"/>
        <v>0</v>
      </c>
      <c r="AZ1211" s="42">
        <f t="shared" ca="1" si="538"/>
        <v>1</v>
      </c>
      <c r="BA1211" s="47" t="str">
        <f t="shared" si="539"/>
        <v/>
      </c>
      <c r="BB1211" s="47" t="e">
        <f t="shared" si="540"/>
        <v>#VALUE!</v>
      </c>
      <c r="BC1211" s="47">
        <f t="shared" si="548"/>
        <v>0</v>
      </c>
      <c r="BD1211" s="47">
        <f t="shared" si="549"/>
        <v>0</v>
      </c>
      <c r="BE1211" s="47" t="e">
        <f t="shared" si="550"/>
        <v>#VALUE!</v>
      </c>
      <c r="BF1211" s="47" t="e">
        <f t="shared" si="551"/>
        <v>#VALUE!</v>
      </c>
      <c r="BG1211" s="47" t="e">
        <f t="shared" si="552"/>
        <v>#VALUE!</v>
      </c>
      <c r="BH1211" s="47" t="e">
        <f>MATCH($BA1211,NoteCommaRef!$B$4:$B$10,0)</f>
        <v>#N/A</v>
      </c>
      <c r="BI1211" s="47">
        <f>MATCH($BK1211,NoteCommaRef!$H$4:$H$1000,0)</f>
        <v>11</v>
      </c>
      <c r="BJ1211" s="47">
        <f>MATCH($BL1211,NoteCommaRef!$H$4:$H$1000,0)</f>
        <v>11</v>
      </c>
      <c r="BK1211" s="47">
        <f t="shared" si="542"/>
        <v>1</v>
      </c>
      <c r="BL1211" s="47">
        <f t="shared" si="543"/>
        <v>1</v>
      </c>
      <c r="BM1211" s="48">
        <f ca="1">IF(ISNA($BH1211),1,OFFSET(NoteCommaRef!$E$3,$BH1211,0))</f>
        <v>1</v>
      </c>
      <c r="BN1211" s="48">
        <f t="shared" si="544"/>
        <v>1</v>
      </c>
      <c r="BO1211" s="48">
        <f t="shared" si="545"/>
        <v>1</v>
      </c>
      <c r="BP1211" s="48">
        <f t="shared" si="546"/>
        <v>1</v>
      </c>
      <c r="BQ1211" s="48">
        <f ca="1">IF(ISNA($BI1211),1,OFFSET(NoteCommaRef!$K$3,$BI1211,0))</f>
        <v>1</v>
      </c>
      <c r="BR1211" s="48">
        <f ca="1">IF(ISNA($BJ1211),1,OFFSET(NoteCommaRef!$K$3,$BJ1211,0))</f>
        <v>1</v>
      </c>
    </row>
    <row r="1212" spans="3:70" x14ac:dyDescent="0.2">
      <c r="C1212" s="1" t="str">
        <f t="shared" si="517"/>
        <v/>
      </c>
      <c r="D1212" s="1" t="str">
        <f t="shared" si="518"/>
        <v/>
      </c>
      <c r="E1212" s="1" t="str">
        <f t="shared" si="553"/>
        <v/>
      </c>
      <c r="F1212" s="32" t="str">
        <f t="shared" si="554"/>
        <v/>
      </c>
      <c r="G1212" s="1" t="str">
        <f t="shared" si="555"/>
        <v/>
      </c>
      <c r="H1212" s="1" t="str">
        <f t="shared" si="556"/>
        <v/>
      </c>
      <c r="I1212" s="1" t="str">
        <f t="shared" si="557"/>
        <v/>
      </c>
      <c r="J1212" s="1" t="str">
        <f t="shared" si="558"/>
        <v/>
      </c>
      <c r="K1212" s="1" t="str">
        <f t="shared" si="559"/>
        <v/>
      </c>
      <c r="L1212" s="1" t="str">
        <f ca="1">IF(COUNTBLANK($AO1212),IF(COUNTBLANK($D1212),"",OFFSET(ChannelSetup!$E$6,0,$D1212-1)),$AO1212)</f>
        <v/>
      </c>
      <c r="M1212" s="1" t="str">
        <f ca="1">IF(COUNTBLANK($AP1212),IF(COUNTBLANK($D1212),"",OFFSET(ChannelSetup!$E$7,0,$D1212-1)),$AP1212)</f>
        <v/>
      </c>
      <c r="N1212" s="1" t="str">
        <f ca="1">IF(COUNTBLANK($D1212),"",IF(COUNTBLANK($AI1212),OFFSET(ChannelSetup!$E$4,0,$D1212-1),$AI1212))</f>
        <v/>
      </c>
      <c r="O1212" s="1" t="str">
        <f t="shared" si="560"/>
        <v/>
      </c>
      <c r="Q1212" s="32">
        <f t="shared" si="522"/>
        <v>6</v>
      </c>
      <c r="R1212" s="32">
        <f t="shared" si="523"/>
        <v>4</v>
      </c>
      <c r="S1212" s="32">
        <f t="shared" si="524"/>
        <v>4</v>
      </c>
      <c r="T1212" s="32">
        <f t="shared" si="525"/>
        <v>2</v>
      </c>
      <c r="U1212" s="32">
        <f t="shared" si="526"/>
        <v>2</v>
      </c>
      <c r="V1212" s="32">
        <f t="shared" si="527"/>
        <v>2</v>
      </c>
      <c r="W1212" s="32">
        <f t="shared" si="528"/>
        <v>2</v>
      </c>
      <c r="X1212" s="32">
        <f t="shared" si="529"/>
        <v>2</v>
      </c>
      <c r="Y1212" s="32">
        <f t="shared" si="530"/>
        <v>2</v>
      </c>
      <c r="Z1212" s="32">
        <f t="shared" si="531"/>
        <v>2</v>
      </c>
      <c r="AA1212" s="32">
        <f t="shared" si="532"/>
        <v>2</v>
      </c>
      <c r="AB1212" s="32">
        <f t="shared" si="533"/>
        <v>2</v>
      </c>
      <c r="AD1212" s="64"/>
      <c r="AE1212" s="51"/>
      <c r="AF1212" s="51"/>
      <c r="AG1212" s="61"/>
      <c r="AH1212" s="62"/>
      <c r="AI1212" s="61"/>
      <c r="AJ1212" s="62"/>
      <c r="AK1212" s="61"/>
      <c r="AL1212" s="62"/>
      <c r="AM1212" s="60"/>
      <c r="AN1212" s="60"/>
      <c r="AO1212" s="60"/>
      <c r="AP1212" s="60"/>
      <c r="AQ1212" s="51"/>
      <c r="AR1212" s="88">
        <f t="shared" ref="AR1212" si="561">R1211</f>
        <v>4</v>
      </c>
      <c r="AT1212" s="39" t="str">
        <f t="shared" si="534"/>
        <v/>
      </c>
      <c r="AU1212" s="49" t="str">
        <f t="shared" si="535"/>
        <v/>
      </c>
      <c r="AV1212" s="41">
        <f t="shared" ca="1" si="547"/>
        <v>256</v>
      </c>
      <c r="AW1212" s="40">
        <f t="shared" ca="1" si="541"/>
        <v>1</v>
      </c>
      <c r="AX1212" s="41">
        <f t="shared" ca="1" si="536"/>
        <v>0</v>
      </c>
      <c r="AY1212" s="41">
        <f t="shared" ca="1" si="537"/>
        <v>0</v>
      </c>
      <c r="AZ1212" s="42">
        <f t="shared" ca="1" si="538"/>
        <v>1</v>
      </c>
      <c r="BA1212" s="47" t="str">
        <f t="shared" si="539"/>
        <v/>
      </c>
      <c r="BB1212" s="47" t="e">
        <f t="shared" si="540"/>
        <v>#VALUE!</v>
      </c>
      <c r="BC1212" s="47">
        <f t="shared" si="548"/>
        <v>0</v>
      </c>
      <c r="BD1212" s="47">
        <f t="shared" si="549"/>
        <v>0</v>
      </c>
      <c r="BE1212" s="47" t="e">
        <f t="shared" si="550"/>
        <v>#VALUE!</v>
      </c>
      <c r="BF1212" s="47" t="e">
        <f t="shared" si="551"/>
        <v>#VALUE!</v>
      </c>
      <c r="BG1212" s="47" t="e">
        <f t="shared" si="552"/>
        <v>#VALUE!</v>
      </c>
      <c r="BH1212" s="47" t="e">
        <f>MATCH($BA1212,NoteCommaRef!$B$4:$B$10,0)</f>
        <v>#N/A</v>
      </c>
      <c r="BI1212" s="47">
        <f>MATCH($BK1212,NoteCommaRef!$H$4:$H$1000,0)</f>
        <v>11</v>
      </c>
      <c r="BJ1212" s="47">
        <f>MATCH($BL1212,NoteCommaRef!$H$4:$H$1000,0)</f>
        <v>11</v>
      </c>
      <c r="BK1212" s="47">
        <f t="shared" si="542"/>
        <v>1</v>
      </c>
      <c r="BL1212" s="47">
        <f t="shared" si="543"/>
        <v>1</v>
      </c>
      <c r="BM1212" s="48">
        <f ca="1">IF(ISNA($BH1212),1,OFFSET(NoteCommaRef!$E$3,$BH1212,0))</f>
        <v>1</v>
      </c>
      <c r="BN1212" s="48">
        <f t="shared" si="544"/>
        <v>1</v>
      </c>
      <c r="BO1212" s="48">
        <f t="shared" si="545"/>
        <v>1</v>
      </c>
      <c r="BP1212" s="48">
        <f t="shared" si="546"/>
        <v>1</v>
      </c>
      <c r="BQ1212" s="48">
        <f ca="1">IF(ISNA($BI1212),1,OFFSET(NoteCommaRef!$K$3,$BI1212,0))</f>
        <v>1</v>
      </c>
      <c r="BR1212" s="48">
        <f ca="1">IF(ISNA($BJ1212),1,OFFSET(NoteCommaRef!$K$3,$BJ1212,0))</f>
        <v>1</v>
      </c>
    </row>
    <row r="1213" spans="3:70" x14ac:dyDescent="0.2">
      <c r="C1213" s="1" t="str">
        <f t="shared" si="517"/>
        <v/>
      </c>
      <c r="D1213" s="1" t="str">
        <f t="shared" si="518"/>
        <v/>
      </c>
      <c r="E1213" s="1" t="str">
        <f t="shared" si="553"/>
        <v/>
      </c>
      <c r="F1213" s="32" t="str">
        <f t="shared" si="554"/>
        <v/>
      </c>
      <c r="G1213" s="1" t="str">
        <f t="shared" si="555"/>
        <v/>
      </c>
      <c r="H1213" s="1" t="str">
        <f t="shared" si="556"/>
        <v/>
      </c>
      <c r="I1213" s="1" t="str">
        <f t="shared" si="557"/>
        <v/>
      </c>
      <c r="J1213" s="1" t="str">
        <f t="shared" si="558"/>
        <v/>
      </c>
      <c r="K1213" s="1" t="str">
        <f t="shared" si="559"/>
        <v/>
      </c>
      <c r="L1213" s="1" t="str">
        <f ca="1">IF(COUNTBLANK($AO1213),IF(COUNTBLANK($D1213),"",OFFSET(ChannelSetup!$E$6,0,$D1213-1)),$AO1213)</f>
        <v/>
      </c>
      <c r="M1213" s="1" t="str">
        <f ca="1">IF(COUNTBLANK($AP1213),IF(COUNTBLANK($D1213),"",OFFSET(ChannelSetup!$E$7,0,$D1213-1)),$AP1213)</f>
        <v/>
      </c>
      <c r="N1213" s="1" t="str">
        <f ca="1">IF(COUNTBLANK($D1213),"",IF(COUNTBLANK($AI1213),OFFSET(ChannelSetup!$E$4,0,$D1213-1),$AI1213))</f>
        <v/>
      </c>
      <c r="O1213" s="1" t="str">
        <f t="shared" si="560"/>
        <v/>
      </c>
      <c r="Q1213" s="32">
        <f t="shared" si="522"/>
        <v>6</v>
      </c>
      <c r="R1213" s="32">
        <f t="shared" si="523"/>
        <v>4</v>
      </c>
      <c r="S1213" s="32">
        <f t="shared" si="524"/>
        <v>4</v>
      </c>
      <c r="T1213" s="32">
        <f t="shared" si="525"/>
        <v>2</v>
      </c>
      <c r="U1213" s="32">
        <f t="shared" si="526"/>
        <v>2</v>
      </c>
      <c r="V1213" s="32">
        <f t="shared" si="527"/>
        <v>2</v>
      </c>
      <c r="W1213" s="32">
        <f t="shared" si="528"/>
        <v>2</v>
      </c>
      <c r="X1213" s="32">
        <f t="shared" si="529"/>
        <v>2</v>
      </c>
      <c r="Y1213" s="32">
        <f t="shared" si="530"/>
        <v>2</v>
      </c>
      <c r="Z1213" s="32">
        <f t="shared" si="531"/>
        <v>2</v>
      </c>
      <c r="AA1213" s="32">
        <f t="shared" si="532"/>
        <v>2</v>
      </c>
      <c r="AB1213" s="32">
        <f t="shared" si="533"/>
        <v>2</v>
      </c>
      <c r="AD1213" s="64"/>
      <c r="AE1213" s="51"/>
      <c r="AF1213" s="51"/>
      <c r="AG1213" s="61"/>
      <c r="AH1213" s="62"/>
      <c r="AI1213" s="61"/>
      <c r="AJ1213" s="62"/>
      <c r="AK1213" s="61"/>
      <c r="AL1213" s="62"/>
      <c r="AM1213" s="60"/>
      <c r="AN1213" s="60"/>
      <c r="AO1213" s="60"/>
      <c r="AP1213" s="60"/>
      <c r="AQ1213" s="51"/>
      <c r="AR1213" s="88">
        <f t="shared" ref="AR1213" si="562">S1211</f>
        <v>4</v>
      </c>
      <c r="AT1213" s="39" t="str">
        <f t="shared" si="534"/>
        <v/>
      </c>
      <c r="AU1213" s="49" t="str">
        <f t="shared" si="535"/>
        <v/>
      </c>
      <c r="AV1213" s="41">
        <f t="shared" ca="1" si="547"/>
        <v>256</v>
      </c>
      <c r="AW1213" s="40">
        <f t="shared" ca="1" si="541"/>
        <v>1</v>
      </c>
      <c r="AX1213" s="41">
        <f t="shared" ca="1" si="536"/>
        <v>0</v>
      </c>
      <c r="AY1213" s="41">
        <f t="shared" ca="1" si="537"/>
        <v>0</v>
      </c>
      <c r="AZ1213" s="42">
        <f t="shared" ca="1" si="538"/>
        <v>1</v>
      </c>
      <c r="BA1213" s="47" t="str">
        <f t="shared" si="539"/>
        <v/>
      </c>
      <c r="BB1213" s="47" t="e">
        <f t="shared" si="540"/>
        <v>#VALUE!</v>
      </c>
      <c r="BC1213" s="47">
        <f t="shared" si="548"/>
        <v>0</v>
      </c>
      <c r="BD1213" s="47">
        <f t="shared" si="549"/>
        <v>0</v>
      </c>
      <c r="BE1213" s="47" t="e">
        <f t="shared" si="550"/>
        <v>#VALUE!</v>
      </c>
      <c r="BF1213" s="47" t="e">
        <f t="shared" si="551"/>
        <v>#VALUE!</v>
      </c>
      <c r="BG1213" s="47" t="e">
        <f t="shared" si="552"/>
        <v>#VALUE!</v>
      </c>
      <c r="BH1213" s="47" t="e">
        <f>MATCH($BA1213,NoteCommaRef!$B$4:$B$10,0)</f>
        <v>#N/A</v>
      </c>
      <c r="BI1213" s="47">
        <f>MATCH($BK1213,NoteCommaRef!$H$4:$H$1000,0)</f>
        <v>11</v>
      </c>
      <c r="BJ1213" s="47">
        <f>MATCH($BL1213,NoteCommaRef!$H$4:$H$1000,0)</f>
        <v>11</v>
      </c>
      <c r="BK1213" s="47">
        <f t="shared" si="542"/>
        <v>1</v>
      </c>
      <c r="BL1213" s="47">
        <f t="shared" si="543"/>
        <v>1</v>
      </c>
      <c r="BM1213" s="48">
        <f ca="1">IF(ISNA($BH1213),1,OFFSET(NoteCommaRef!$E$3,$BH1213,0))</f>
        <v>1</v>
      </c>
      <c r="BN1213" s="48">
        <f t="shared" si="544"/>
        <v>1</v>
      </c>
      <c r="BO1213" s="48">
        <f t="shared" si="545"/>
        <v>1</v>
      </c>
      <c r="BP1213" s="48">
        <f t="shared" si="546"/>
        <v>1</v>
      </c>
      <c r="BQ1213" s="48">
        <f ca="1">IF(ISNA($BI1213),1,OFFSET(NoteCommaRef!$K$3,$BI1213,0))</f>
        <v>1</v>
      </c>
      <c r="BR1213" s="48">
        <f ca="1">IF(ISNA($BJ1213),1,OFFSET(NoteCommaRef!$K$3,$BJ1213,0))</f>
        <v>1</v>
      </c>
    </row>
    <row r="1214" spans="3:70" x14ac:dyDescent="0.2">
      <c r="C1214" s="1" t="str">
        <f t="shared" si="517"/>
        <v/>
      </c>
      <c r="D1214" s="1" t="str">
        <f t="shared" si="518"/>
        <v/>
      </c>
      <c r="E1214" s="1" t="str">
        <f t="shared" si="553"/>
        <v/>
      </c>
      <c r="F1214" s="32" t="str">
        <f t="shared" si="554"/>
        <v/>
      </c>
      <c r="G1214" s="1" t="str">
        <f t="shared" si="555"/>
        <v/>
      </c>
      <c r="H1214" s="1" t="str">
        <f t="shared" si="556"/>
        <v/>
      </c>
      <c r="I1214" s="1" t="str">
        <f t="shared" si="557"/>
        <v/>
      </c>
      <c r="J1214" s="1" t="str">
        <f t="shared" si="558"/>
        <v/>
      </c>
      <c r="K1214" s="1" t="str">
        <f t="shared" si="559"/>
        <v/>
      </c>
      <c r="L1214" s="1" t="str">
        <f ca="1">IF(COUNTBLANK($AO1214),IF(COUNTBLANK($D1214),"",OFFSET(ChannelSetup!$E$6,0,$D1214-1)),$AO1214)</f>
        <v/>
      </c>
      <c r="M1214" s="1" t="str">
        <f ca="1">IF(COUNTBLANK($AP1214),IF(COUNTBLANK($D1214),"",OFFSET(ChannelSetup!$E$7,0,$D1214-1)),$AP1214)</f>
        <v/>
      </c>
      <c r="N1214" s="1" t="str">
        <f ca="1">IF(COUNTBLANK($D1214),"",IF(COUNTBLANK($AI1214),OFFSET(ChannelSetup!$E$4,0,$D1214-1),$AI1214))</f>
        <v/>
      </c>
      <c r="O1214" s="1" t="str">
        <f t="shared" si="560"/>
        <v/>
      </c>
      <c r="Q1214" s="32">
        <f t="shared" si="522"/>
        <v>6</v>
      </c>
      <c r="R1214" s="32">
        <f t="shared" si="523"/>
        <v>4</v>
      </c>
      <c r="S1214" s="32">
        <f t="shared" si="524"/>
        <v>4</v>
      </c>
      <c r="T1214" s="32">
        <f t="shared" si="525"/>
        <v>2</v>
      </c>
      <c r="U1214" s="32">
        <f t="shared" si="526"/>
        <v>2</v>
      </c>
      <c r="V1214" s="32">
        <f t="shared" si="527"/>
        <v>2</v>
      </c>
      <c r="W1214" s="32">
        <f t="shared" si="528"/>
        <v>2</v>
      </c>
      <c r="X1214" s="32">
        <f t="shared" si="529"/>
        <v>2</v>
      </c>
      <c r="Y1214" s="32">
        <f t="shared" si="530"/>
        <v>2</v>
      </c>
      <c r="Z1214" s="32">
        <f t="shared" si="531"/>
        <v>2</v>
      </c>
      <c r="AA1214" s="32">
        <f t="shared" si="532"/>
        <v>2</v>
      </c>
      <c r="AB1214" s="32">
        <f t="shared" si="533"/>
        <v>2</v>
      </c>
      <c r="AD1214" s="64"/>
      <c r="AE1214" s="51"/>
      <c r="AF1214" s="51"/>
      <c r="AG1214" s="61"/>
      <c r="AH1214" s="62"/>
      <c r="AI1214" s="61"/>
      <c r="AJ1214" s="62"/>
      <c r="AK1214" s="61"/>
      <c r="AL1214" s="62"/>
      <c r="AM1214" s="60"/>
      <c r="AN1214" s="60"/>
      <c r="AO1214" s="60"/>
      <c r="AP1214" s="60"/>
      <c r="AQ1214" s="51"/>
      <c r="AT1214" s="39" t="str">
        <f t="shared" si="534"/>
        <v/>
      </c>
      <c r="AU1214" s="49" t="str">
        <f t="shared" si="535"/>
        <v/>
      </c>
      <c r="AV1214" s="41">
        <f t="shared" ca="1" si="547"/>
        <v>256</v>
      </c>
      <c r="AW1214" s="40">
        <f t="shared" ca="1" si="541"/>
        <v>1</v>
      </c>
      <c r="AX1214" s="41">
        <f t="shared" ca="1" si="536"/>
        <v>0</v>
      </c>
      <c r="AY1214" s="41">
        <f t="shared" ca="1" si="537"/>
        <v>0</v>
      </c>
      <c r="AZ1214" s="42">
        <f t="shared" ca="1" si="538"/>
        <v>1</v>
      </c>
      <c r="BA1214" s="47" t="str">
        <f t="shared" si="539"/>
        <v/>
      </c>
      <c r="BB1214" s="47" t="e">
        <f t="shared" si="540"/>
        <v>#VALUE!</v>
      </c>
      <c r="BC1214" s="47">
        <f t="shared" si="548"/>
        <v>0</v>
      </c>
      <c r="BD1214" s="47">
        <f t="shared" si="549"/>
        <v>0</v>
      </c>
      <c r="BE1214" s="47" t="e">
        <f t="shared" si="550"/>
        <v>#VALUE!</v>
      </c>
      <c r="BF1214" s="47" t="e">
        <f t="shared" si="551"/>
        <v>#VALUE!</v>
      </c>
      <c r="BG1214" s="47" t="e">
        <f t="shared" si="552"/>
        <v>#VALUE!</v>
      </c>
      <c r="BH1214" s="47" t="e">
        <f>MATCH($BA1214,NoteCommaRef!$B$4:$B$10,0)</f>
        <v>#N/A</v>
      </c>
      <c r="BI1214" s="47">
        <f>MATCH($BK1214,NoteCommaRef!$H$4:$H$1000,0)</f>
        <v>11</v>
      </c>
      <c r="BJ1214" s="47">
        <f>MATCH($BL1214,NoteCommaRef!$H$4:$H$1000,0)</f>
        <v>11</v>
      </c>
      <c r="BK1214" s="47">
        <f t="shared" si="542"/>
        <v>1</v>
      </c>
      <c r="BL1214" s="47">
        <f t="shared" si="543"/>
        <v>1</v>
      </c>
      <c r="BM1214" s="48">
        <f ca="1">IF(ISNA($BH1214),1,OFFSET(NoteCommaRef!$E$3,$BH1214,0))</f>
        <v>1</v>
      </c>
      <c r="BN1214" s="48">
        <f t="shared" si="544"/>
        <v>1</v>
      </c>
      <c r="BO1214" s="48">
        <f t="shared" si="545"/>
        <v>1</v>
      </c>
      <c r="BP1214" s="48">
        <f t="shared" si="546"/>
        <v>1</v>
      </c>
      <c r="BQ1214" s="48">
        <f ca="1">IF(ISNA($BI1214),1,OFFSET(NoteCommaRef!$K$3,$BI1214,0))</f>
        <v>1</v>
      </c>
      <c r="BR1214" s="48">
        <f ca="1">IF(ISNA($BJ1214),1,OFFSET(NoteCommaRef!$K$3,$BJ1214,0))</f>
        <v>1</v>
      </c>
    </row>
    <row r="1215" spans="3:70" x14ac:dyDescent="0.2">
      <c r="C1215" s="1" t="str">
        <f t="shared" ref="C1215:C1278" si="563">IF(COUNTBLANK($AQ1215),"",$AQ1215)</f>
        <v/>
      </c>
      <c r="D1215" s="1" t="str">
        <f t="shared" ref="D1215:D1278" si="564">IF(COUNTBLANK($AE1215),"",$AE1215)</f>
        <v/>
      </c>
      <c r="E1215" s="1" t="str">
        <f t="shared" si="553"/>
        <v/>
      </c>
      <c r="F1215" s="32" t="str">
        <f t="shared" si="554"/>
        <v/>
      </c>
      <c r="G1215" s="1" t="str">
        <f t="shared" si="555"/>
        <v/>
      </c>
      <c r="H1215" s="1" t="str">
        <f t="shared" si="556"/>
        <v/>
      </c>
      <c r="I1215" s="1" t="str">
        <f t="shared" si="557"/>
        <v/>
      </c>
      <c r="J1215" s="1" t="str">
        <f t="shared" si="558"/>
        <v/>
      </c>
      <c r="K1215" s="1" t="str">
        <f t="shared" si="559"/>
        <v/>
      </c>
      <c r="L1215" s="1" t="str">
        <f ca="1">IF(COUNTBLANK($AO1215),IF(COUNTBLANK($D1215),"",OFFSET(ChannelSetup!$E$6,0,$D1215-1)),$AO1215)</f>
        <v/>
      </c>
      <c r="M1215" s="1" t="str">
        <f ca="1">IF(COUNTBLANK($AP1215),IF(COUNTBLANK($D1215),"",OFFSET(ChannelSetup!$E$7,0,$D1215-1)),$AP1215)</f>
        <v/>
      </c>
      <c r="N1215" s="1" t="str">
        <f ca="1">IF(COUNTBLANK($D1215),"",IF(COUNTBLANK($AI1215),OFFSET(ChannelSetup!$E$4,0,$D1215-1),$AI1215))</f>
        <v/>
      </c>
      <c r="O1215" s="1" t="str">
        <f t="shared" si="560"/>
        <v/>
      </c>
      <c r="Q1215" s="32">
        <f t="shared" si="522"/>
        <v>6</v>
      </c>
      <c r="R1215" s="32">
        <f t="shared" si="523"/>
        <v>4</v>
      </c>
      <c r="S1215" s="32">
        <f t="shared" si="524"/>
        <v>4</v>
      </c>
      <c r="T1215" s="32">
        <f t="shared" si="525"/>
        <v>2</v>
      </c>
      <c r="U1215" s="32">
        <f t="shared" si="526"/>
        <v>2</v>
      </c>
      <c r="V1215" s="32">
        <f t="shared" si="527"/>
        <v>2</v>
      </c>
      <c r="W1215" s="32">
        <f t="shared" si="528"/>
        <v>2</v>
      </c>
      <c r="X1215" s="32">
        <f t="shared" si="529"/>
        <v>2</v>
      </c>
      <c r="Y1215" s="32">
        <f t="shared" si="530"/>
        <v>2</v>
      </c>
      <c r="Z1215" s="32">
        <f t="shared" si="531"/>
        <v>2</v>
      </c>
      <c r="AA1215" s="32">
        <f t="shared" si="532"/>
        <v>2</v>
      </c>
      <c r="AB1215" s="32">
        <f t="shared" si="533"/>
        <v>2</v>
      </c>
      <c r="AD1215" s="64"/>
      <c r="AE1215" s="51"/>
      <c r="AF1215" s="51"/>
      <c r="AG1215" s="61"/>
      <c r="AH1215" s="62"/>
      <c r="AI1215" s="61"/>
      <c r="AJ1215" s="62"/>
      <c r="AK1215" s="61"/>
      <c r="AL1215" s="62"/>
      <c r="AM1215" s="60"/>
      <c r="AN1215" s="60"/>
      <c r="AO1215" s="60"/>
      <c r="AP1215" s="60"/>
      <c r="AQ1215" s="51"/>
      <c r="AR1215" s="95" t="str">
        <f t="shared" ref="AR1215" si="565">IF(COUNTBLANK(AG1215),"",IF(AG1215="x","",60*AV1215/AV$605))</f>
        <v/>
      </c>
      <c r="AT1215" s="39" t="str">
        <f t="shared" si="534"/>
        <v/>
      </c>
      <c r="AU1215" s="49" t="str">
        <f t="shared" si="535"/>
        <v/>
      </c>
      <c r="AV1215" s="41">
        <f t="shared" ca="1" si="547"/>
        <v>256</v>
      </c>
      <c r="AW1215" s="40">
        <f t="shared" ca="1" si="541"/>
        <v>1</v>
      </c>
      <c r="AX1215" s="41">
        <f t="shared" ca="1" si="536"/>
        <v>0</v>
      </c>
      <c r="AY1215" s="41">
        <f t="shared" ca="1" si="537"/>
        <v>0</v>
      </c>
      <c r="AZ1215" s="42">
        <f t="shared" ca="1" si="538"/>
        <v>1</v>
      </c>
      <c r="BA1215" s="47" t="str">
        <f t="shared" si="539"/>
        <v/>
      </c>
      <c r="BB1215" s="47" t="e">
        <f t="shared" si="540"/>
        <v>#VALUE!</v>
      </c>
      <c r="BC1215" s="47">
        <f t="shared" si="548"/>
        <v>0</v>
      </c>
      <c r="BD1215" s="47">
        <f t="shared" si="549"/>
        <v>0</v>
      </c>
      <c r="BE1215" s="47" t="e">
        <f t="shared" si="550"/>
        <v>#VALUE!</v>
      </c>
      <c r="BF1215" s="47" t="e">
        <f t="shared" si="551"/>
        <v>#VALUE!</v>
      </c>
      <c r="BG1215" s="47" t="e">
        <f t="shared" si="552"/>
        <v>#VALUE!</v>
      </c>
      <c r="BH1215" s="47" t="e">
        <f>MATCH($BA1215,NoteCommaRef!$B$4:$B$10,0)</f>
        <v>#N/A</v>
      </c>
      <c r="BI1215" s="47">
        <f>MATCH($BK1215,NoteCommaRef!$H$4:$H$1000,0)</f>
        <v>11</v>
      </c>
      <c r="BJ1215" s="47">
        <f>MATCH($BL1215,NoteCommaRef!$H$4:$H$1000,0)</f>
        <v>11</v>
      </c>
      <c r="BK1215" s="47">
        <f t="shared" si="542"/>
        <v>1</v>
      </c>
      <c r="BL1215" s="47">
        <f t="shared" si="543"/>
        <v>1</v>
      </c>
      <c r="BM1215" s="48">
        <f ca="1">IF(ISNA($BH1215),1,OFFSET(NoteCommaRef!$E$3,$BH1215,0))</f>
        <v>1</v>
      </c>
      <c r="BN1215" s="48">
        <f t="shared" si="544"/>
        <v>1</v>
      </c>
      <c r="BO1215" s="48">
        <f t="shared" si="545"/>
        <v>1</v>
      </c>
      <c r="BP1215" s="48">
        <f t="shared" si="546"/>
        <v>1</v>
      </c>
      <c r="BQ1215" s="48">
        <f ca="1">IF(ISNA($BI1215),1,OFFSET(NoteCommaRef!$K$3,$BI1215,0))</f>
        <v>1</v>
      </c>
      <c r="BR1215" s="48">
        <f ca="1">IF(ISNA($BJ1215),1,OFFSET(NoteCommaRef!$K$3,$BJ1215,0))</f>
        <v>1</v>
      </c>
    </row>
    <row r="1216" spans="3:70" x14ac:dyDescent="0.2">
      <c r="C1216" s="1" t="str">
        <f t="shared" si="563"/>
        <v/>
      </c>
      <c r="D1216" s="1" t="str">
        <f t="shared" si="564"/>
        <v/>
      </c>
      <c r="E1216" s="1" t="str">
        <f t="shared" si="553"/>
        <v/>
      </c>
      <c r="F1216" s="32" t="str">
        <f t="shared" si="554"/>
        <v/>
      </c>
      <c r="G1216" s="1" t="str">
        <f t="shared" si="555"/>
        <v/>
      </c>
      <c r="H1216" s="1" t="str">
        <f t="shared" si="556"/>
        <v/>
      </c>
      <c r="I1216" s="1" t="str">
        <f t="shared" si="557"/>
        <v/>
      </c>
      <c r="J1216" s="1" t="str">
        <f t="shared" si="558"/>
        <v/>
      </c>
      <c r="K1216" s="1" t="str">
        <f t="shared" si="559"/>
        <v/>
      </c>
      <c r="L1216" s="1" t="str">
        <f ca="1">IF(COUNTBLANK($AO1216),IF(COUNTBLANK($D1216),"",OFFSET(ChannelSetup!$E$6,0,$D1216-1)),$AO1216)</f>
        <v/>
      </c>
      <c r="M1216" s="1" t="str">
        <f ca="1">IF(COUNTBLANK($AP1216),IF(COUNTBLANK($D1216),"",OFFSET(ChannelSetup!$E$7,0,$D1216-1)),$AP1216)</f>
        <v/>
      </c>
      <c r="N1216" s="1" t="str">
        <f ca="1">IF(COUNTBLANK($D1216),"",IF(COUNTBLANK($AI1216),OFFSET(ChannelSetup!$E$4,0,$D1216-1),$AI1216))</f>
        <v/>
      </c>
      <c r="O1216" s="1" t="str">
        <f t="shared" si="560"/>
        <v/>
      </c>
      <c r="Q1216" s="32">
        <f t="shared" si="522"/>
        <v>6</v>
      </c>
      <c r="R1216" s="32">
        <f t="shared" si="523"/>
        <v>4</v>
      </c>
      <c r="S1216" s="32">
        <f t="shared" si="524"/>
        <v>4</v>
      </c>
      <c r="T1216" s="32">
        <f t="shared" si="525"/>
        <v>2</v>
      </c>
      <c r="U1216" s="32">
        <f t="shared" si="526"/>
        <v>2</v>
      </c>
      <c r="V1216" s="32">
        <f t="shared" si="527"/>
        <v>2</v>
      </c>
      <c r="W1216" s="32">
        <f t="shared" si="528"/>
        <v>2</v>
      </c>
      <c r="X1216" s="32">
        <f t="shared" si="529"/>
        <v>2</v>
      </c>
      <c r="Y1216" s="32">
        <f t="shared" si="530"/>
        <v>2</v>
      </c>
      <c r="Z1216" s="32">
        <f t="shared" si="531"/>
        <v>2</v>
      </c>
      <c r="AA1216" s="32">
        <f t="shared" si="532"/>
        <v>2</v>
      </c>
      <c r="AB1216" s="32">
        <f t="shared" si="533"/>
        <v>2</v>
      </c>
      <c r="AD1216" s="64"/>
      <c r="AE1216" s="51"/>
      <c r="AF1216" s="51"/>
      <c r="AG1216" s="61"/>
      <c r="AH1216" s="62"/>
      <c r="AI1216" s="61"/>
      <c r="AJ1216" s="62"/>
      <c r="AK1216" s="61"/>
      <c r="AL1216" s="62"/>
      <c r="AM1216" s="60"/>
      <c r="AN1216" s="60"/>
      <c r="AO1216" s="60"/>
      <c r="AP1216" s="60"/>
      <c r="AQ1216" s="51"/>
      <c r="AT1216" s="39" t="str">
        <f t="shared" si="534"/>
        <v/>
      </c>
      <c r="AU1216" s="49" t="str">
        <f t="shared" si="535"/>
        <v/>
      </c>
      <c r="AV1216" s="41">
        <f t="shared" ca="1" si="547"/>
        <v>256</v>
      </c>
      <c r="AW1216" s="40">
        <f t="shared" ca="1" si="541"/>
        <v>1</v>
      </c>
      <c r="AX1216" s="41">
        <f t="shared" ca="1" si="536"/>
        <v>0</v>
      </c>
      <c r="AY1216" s="41">
        <f t="shared" ca="1" si="537"/>
        <v>0</v>
      </c>
      <c r="AZ1216" s="42">
        <f t="shared" ca="1" si="538"/>
        <v>1</v>
      </c>
      <c r="BA1216" s="47" t="str">
        <f t="shared" si="539"/>
        <v/>
      </c>
      <c r="BB1216" s="47" t="e">
        <f t="shared" si="540"/>
        <v>#VALUE!</v>
      </c>
      <c r="BC1216" s="47">
        <f t="shared" si="548"/>
        <v>0</v>
      </c>
      <c r="BD1216" s="47">
        <f t="shared" si="549"/>
        <v>0</v>
      </c>
      <c r="BE1216" s="47" t="e">
        <f t="shared" si="550"/>
        <v>#VALUE!</v>
      </c>
      <c r="BF1216" s="47" t="e">
        <f t="shared" si="551"/>
        <v>#VALUE!</v>
      </c>
      <c r="BG1216" s="47" t="e">
        <f t="shared" si="552"/>
        <v>#VALUE!</v>
      </c>
      <c r="BH1216" s="47" t="e">
        <f>MATCH($BA1216,NoteCommaRef!$B$4:$B$10,0)</f>
        <v>#N/A</v>
      </c>
      <c r="BI1216" s="47">
        <f>MATCH($BK1216,NoteCommaRef!$H$4:$H$1000,0)</f>
        <v>11</v>
      </c>
      <c r="BJ1216" s="47">
        <f>MATCH($BL1216,NoteCommaRef!$H$4:$H$1000,0)</f>
        <v>11</v>
      </c>
      <c r="BK1216" s="47">
        <f t="shared" si="542"/>
        <v>1</v>
      </c>
      <c r="BL1216" s="47">
        <f t="shared" si="543"/>
        <v>1</v>
      </c>
      <c r="BM1216" s="48">
        <f ca="1">IF(ISNA($BH1216),1,OFFSET(NoteCommaRef!$E$3,$BH1216,0))</f>
        <v>1</v>
      </c>
      <c r="BN1216" s="48">
        <f t="shared" si="544"/>
        <v>1</v>
      </c>
      <c r="BO1216" s="48">
        <f t="shared" si="545"/>
        <v>1</v>
      </c>
      <c r="BP1216" s="48">
        <f t="shared" si="546"/>
        <v>1</v>
      </c>
      <c r="BQ1216" s="48">
        <f ca="1">IF(ISNA($BI1216),1,OFFSET(NoteCommaRef!$K$3,$BI1216,0))</f>
        <v>1</v>
      </c>
      <c r="BR1216" s="48">
        <f ca="1">IF(ISNA($BJ1216),1,OFFSET(NoteCommaRef!$K$3,$BJ1216,0))</f>
        <v>1</v>
      </c>
    </row>
    <row r="1217" spans="3:70" x14ac:dyDescent="0.2">
      <c r="C1217" s="1" t="str">
        <f t="shared" si="563"/>
        <v/>
      </c>
      <c r="D1217" s="1" t="str">
        <f t="shared" si="564"/>
        <v/>
      </c>
      <c r="E1217" s="1" t="str">
        <f t="shared" si="553"/>
        <v/>
      </c>
      <c r="F1217" s="32" t="str">
        <f t="shared" si="554"/>
        <v/>
      </c>
      <c r="G1217" s="1" t="str">
        <f t="shared" si="555"/>
        <v/>
      </c>
      <c r="H1217" s="1" t="str">
        <f t="shared" si="556"/>
        <v/>
      </c>
      <c r="I1217" s="1" t="str">
        <f t="shared" si="557"/>
        <v/>
      </c>
      <c r="J1217" s="1" t="str">
        <f t="shared" si="558"/>
        <v/>
      </c>
      <c r="K1217" s="1" t="str">
        <f t="shared" si="559"/>
        <v/>
      </c>
      <c r="L1217" s="1" t="str">
        <f ca="1">IF(COUNTBLANK($AO1217),IF(COUNTBLANK($D1217),"",OFFSET(ChannelSetup!$E$6,0,$D1217-1)),$AO1217)</f>
        <v/>
      </c>
      <c r="M1217" s="1" t="str">
        <f ca="1">IF(COUNTBLANK($AP1217),IF(COUNTBLANK($D1217),"",OFFSET(ChannelSetup!$E$7,0,$D1217-1)),$AP1217)</f>
        <v/>
      </c>
      <c r="N1217" s="1" t="str">
        <f ca="1">IF(COUNTBLANK($D1217),"",IF(COUNTBLANK($AI1217),OFFSET(ChannelSetup!$E$4,0,$D1217-1),$AI1217))</f>
        <v/>
      </c>
      <c r="O1217" s="1" t="str">
        <f t="shared" si="560"/>
        <v/>
      </c>
      <c r="Q1217" s="32">
        <f t="shared" si="522"/>
        <v>6</v>
      </c>
      <c r="R1217" s="32">
        <f t="shared" si="523"/>
        <v>4</v>
      </c>
      <c r="S1217" s="32">
        <f t="shared" si="524"/>
        <v>4</v>
      </c>
      <c r="T1217" s="32">
        <f t="shared" si="525"/>
        <v>2</v>
      </c>
      <c r="U1217" s="32">
        <f t="shared" si="526"/>
        <v>2</v>
      </c>
      <c r="V1217" s="32">
        <f t="shared" si="527"/>
        <v>2</v>
      </c>
      <c r="W1217" s="32">
        <f t="shared" si="528"/>
        <v>2</v>
      </c>
      <c r="X1217" s="32">
        <f t="shared" si="529"/>
        <v>2</v>
      </c>
      <c r="Y1217" s="32">
        <f t="shared" si="530"/>
        <v>2</v>
      </c>
      <c r="Z1217" s="32">
        <f t="shared" si="531"/>
        <v>2</v>
      </c>
      <c r="AA1217" s="32">
        <f t="shared" si="532"/>
        <v>2</v>
      </c>
      <c r="AB1217" s="32">
        <f t="shared" si="533"/>
        <v>2</v>
      </c>
      <c r="AD1217" s="64"/>
      <c r="AE1217" s="51"/>
      <c r="AF1217" s="51"/>
      <c r="AG1217" s="61"/>
      <c r="AH1217" s="62"/>
      <c r="AI1217" s="61"/>
      <c r="AJ1217" s="62"/>
      <c r="AK1217" s="61"/>
      <c r="AL1217" s="62"/>
      <c r="AM1217" s="60"/>
      <c r="AN1217" s="60"/>
      <c r="AO1217" s="60"/>
      <c r="AP1217" s="60"/>
      <c r="AQ1217" s="51"/>
      <c r="AT1217" s="39" t="str">
        <f t="shared" si="534"/>
        <v/>
      </c>
      <c r="AU1217" s="49" t="str">
        <f t="shared" si="535"/>
        <v/>
      </c>
      <c r="AV1217" s="41">
        <f t="shared" ca="1" si="547"/>
        <v>256</v>
      </c>
      <c r="AW1217" s="40">
        <f t="shared" ca="1" si="541"/>
        <v>1</v>
      </c>
      <c r="AX1217" s="41">
        <f t="shared" ca="1" si="536"/>
        <v>0</v>
      </c>
      <c r="AY1217" s="41">
        <f t="shared" ca="1" si="537"/>
        <v>0</v>
      </c>
      <c r="AZ1217" s="42">
        <f t="shared" ca="1" si="538"/>
        <v>1</v>
      </c>
      <c r="BA1217" s="47" t="str">
        <f t="shared" si="539"/>
        <v/>
      </c>
      <c r="BB1217" s="47" t="e">
        <f t="shared" si="540"/>
        <v>#VALUE!</v>
      </c>
      <c r="BC1217" s="47">
        <f t="shared" si="548"/>
        <v>0</v>
      </c>
      <c r="BD1217" s="47">
        <f t="shared" si="549"/>
        <v>0</v>
      </c>
      <c r="BE1217" s="47" t="e">
        <f t="shared" si="550"/>
        <v>#VALUE!</v>
      </c>
      <c r="BF1217" s="47" t="e">
        <f t="shared" si="551"/>
        <v>#VALUE!</v>
      </c>
      <c r="BG1217" s="47" t="e">
        <f t="shared" si="552"/>
        <v>#VALUE!</v>
      </c>
      <c r="BH1217" s="47" t="e">
        <f>MATCH($BA1217,NoteCommaRef!$B$4:$B$10,0)</f>
        <v>#N/A</v>
      </c>
      <c r="BI1217" s="47">
        <f>MATCH($BK1217,NoteCommaRef!$H$4:$H$1000,0)</f>
        <v>11</v>
      </c>
      <c r="BJ1217" s="47">
        <f>MATCH($BL1217,NoteCommaRef!$H$4:$H$1000,0)</f>
        <v>11</v>
      </c>
      <c r="BK1217" s="47">
        <f t="shared" si="542"/>
        <v>1</v>
      </c>
      <c r="BL1217" s="47">
        <f t="shared" si="543"/>
        <v>1</v>
      </c>
      <c r="BM1217" s="48">
        <f ca="1">IF(ISNA($BH1217),1,OFFSET(NoteCommaRef!$E$3,$BH1217,0))</f>
        <v>1</v>
      </c>
      <c r="BN1217" s="48">
        <f t="shared" si="544"/>
        <v>1</v>
      </c>
      <c r="BO1217" s="48">
        <f t="shared" si="545"/>
        <v>1</v>
      </c>
      <c r="BP1217" s="48">
        <f t="shared" si="546"/>
        <v>1</v>
      </c>
      <c r="BQ1217" s="48">
        <f ca="1">IF(ISNA($BI1217),1,OFFSET(NoteCommaRef!$K$3,$BI1217,0))</f>
        <v>1</v>
      </c>
      <c r="BR1217" s="48">
        <f ca="1">IF(ISNA($BJ1217),1,OFFSET(NoteCommaRef!$K$3,$BJ1217,0))</f>
        <v>1</v>
      </c>
    </row>
    <row r="1218" spans="3:70" x14ac:dyDescent="0.2">
      <c r="C1218" s="1" t="str">
        <f t="shared" si="563"/>
        <v/>
      </c>
      <c r="D1218" s="1" t="str">
        <f t="shared" si="564"/>
        <v/>
      </c>
      <c r="E1218" s="1" t="str">
        <f t="shared" si="553"/>
        <v/>
      </c>
      <c r="F1218" s="32" t="str">
        <f t="shared" si="554"/>
        <v/>
      </c>
      <c r="G1218" s="1" t="str">
        <f t="shared" si="555"/>
        <v/>
      </c>
      <c r="H1218" s="1" t="str">
        <f t="shared" si="556"/>
        <v/>
      </c>
      <c r="I1218" s="1" t="str">
        <f t="shared" si="557"/>
        <v/>
      </c>
      <c r="J1218" s="1" t="str">
        <f t="shared" si="558"/>
        <v/>
      </c>
      <c r="K1218" s="1" t="str">
        <f t="shared" si="559"/>
        <v/>
      </c>
      <c r="L1218" s="1" t="str">
        <f ca="1">IF(COUNTBLANK($AO1218),IF(COUNTBLANK($D1218),"",OFFSET(ChannelSetup!$E$6,0,$D1218-1)),$AO1218)</f>
        <v/>
      </c>
      <c r="M1218" s="1" t="str">
        <f ca="1">IF(COUNTBLANK($AP1218),IF(COUNTBLANK($D1218),"",OFFSET(ChannelSetup!$E$7,0,$D1218-1)),$AP1218)</f>
        <v/>
      </c>
      <c r="N1218" s="1" t="str">
        <f ca="1">IF(COUNTBLANK($D1218),"",IF(COUNTBLANK($AI1218),OFFSET(ChannelSetup!$E$4,0,$D1218-1),$AI1218))</f>
        <v/>
      </c>
      <c r="O1218" s="1" t="str">
        <f t="shared" si="560"/>
        <v/>
      </c>
      <c r="Q1218" s="32">
        <f t="shared" si="522"/>
        <v>6</v>
      </c>
      <c r="R1218" s="32">
        <f t="shared" si="523"/>
        <v>4</v>
      </c>
      <c r="S1218" s="32">
        <f t="shared" si="524"/>
        <v>4</v>
      </c>
      <c r="T1218" s="32">
        <f t="shared" si="525"/>
        <v>2</v>
      </c>
      <c r="U1218" s="32">
        <f t="shared" si="526"/>
        <v>2</v>
      </c>
      <c r="V1218" s="32">
        <f t="shared" si="527"/>
        <v>2</v>
      </c>
      <c r="W1218" s="32">
        <f t="shared" si="528"/>
        <v>2</v>
      </c>
      <c r="X1218" s="32">
        <f t="shared" si="529"/>
        <v>2</v>
      </c>
      <c r="Y1218" s="32">
        <f t="shared" si="530"/>
        <v>2</v>
      </c>
      <c r="Z1218" s="32">
        <f t="shared" si="531"/>
        <v>2</v>
      </c>
      <c r="AA1218" s="32">
        <f t="shared" si="532"/>
        <v>2</v>
      </c>
      <c r="AB1218" s="32">
        <f t="shared" si="533"/>
        <v>2</v>
      </c>
      <c r="AD1218" s="64"/>
      <c r="AE1218" s="51"/>
      <c r="AF1218" s="51"/>
      <c r="AG1218" s="61"/>
      <c r="AH1218" s="62"/>
      <c r="AI1218" s="61"/>
      <c r="AJ1218" s="62"/>
      <c r="AK1218" s="61"/>
      <c r="AL1218" s="62"/>
      <c r="AM1218" s="60"/>
      <c r="AN1218" s="60"/>
      <c r="AO1218" s="60"/>
      <c r="AP1218" s="60"/>
      <c r="AQ1218" s="51"/>
      <c r="AT1218" s="39" t="str">
        <f t="shared" si="534"/>
        <v/>
      </c>
      <c r="AU1218" s="49" t="str">
        <f t="shared" si="535"/>
        <v/>
      </c>
      <c r="AV1218" s="41">
        <f t="shared" ca="1" si="547"/>
        <v>256</v>
      </c>
      <c r="AW1218" s="40">
        <f t="shared" ca="1" si="541"/>
        <v>1</v>
      </c>
      <c r="AX1218" s="41">
        <f t="shared" ca="1" si="536"/>
        <v>0</v>
      </c>
      <c r="AY1218" s="41">
        <f t="shared" ca="1" si="537"/>
        <v>0</v>
      </c>
      <c r="AZ1218" s="42">
        <f t="shared" ca="1" si="538"/>
        <v>1</v>
      </c>
      <c r="BA1218" s="47" t="str">
        <f t="shared" si="539"/>
        <v/>
      </c>
      <c r="BB1218" s="47" t="e">
        <f t="shared" si="540"/>
        <v>#VALUE!</v>
      </c>
      <c r="BC1218" s="47">
        <f t="shared" si="548"/>
        <v>0</v>
      </c>
      <c r="BD1218" s="47">
        <f t="shared" si="549"/>
        <v>0</v>
      </c>
      <c r="BE1218" s="47" t="e">
        <f t="shared" si="550"/>
        <v>#VALUE!</v>
      </c>
      <c r="BF1218" s="47" t="e">
        <f t="shared" si="551"/>
        <v>#VALUE!</v>
      </c>
      <c r="BG1218" s="47" t="e">
        <f t="shared" si="552"/>
        <v>#VALUE!</v>
      </c>
      <c r="BH1218" s="47" t="e">
        <f>MATCH($BA1218,NoteCommaRef!$B$4:$B$10,0)</f>
        <v>#N/A</v>
      </c>
      <c r="BI1218" s="47">
        <f>MATCH($BK1218,NoteCommaRef!$H$4:$H$1000,0)</f>
        <v>11</v>
      </c>
      <c r="BJ1218" s="47">
        <f>MATCH($BL1218,NoteCommaRef!$H$4:$H$1000,0)</f>
        <v>11</v>
      </c>
      <c r="BK1218" s="47">
        <f t="shared" si="542"/>
        <v>1</v>
      </c>
      <c r="BL1218" s="47">
        <f t="shared" si="543"/>
        <v>1</v>
      </c>
      <c r="BM1218" s="48">
        <f ca="1">IF(ISNA($BH1218),1,OFFSET(NoteCommaRef!$E$3,$BH1218,0))</f>
        <v>1</v>
      </c>
      <c r="BN1218" s="48">
        <f t="shared" si="544"/>
        <v>1</v>
      </c>
      <c r="BO1218" s="48">
        <f t="shared" si="545"/>
        <v>1</v>
      </c>
      <c r="BP1218" s="48">
        <f t="shared" si="546"/>
        <v>1</v>
      </c>
      <c r="BQ1218" s="48">
        <f ca="1">IF(ISNA($BI1218),1,OFFSET(NoteCommaRef!$K$3,$BI1218,0))</f>
        <v>1</v>
      </c>
      <c r="BR1218" s="48">
        <f ca="1">IF(ISNA($BJ1218),1,OFFSET(NoteCommaRef!$K$3,$BJ1218,0))</f>
        <v>1</v>
      </c>
    </row>
    <row r="1219" spans="3:70" x14ac:dyDescent="0.2">
      <c r="C1219" s="1" t="str">
        <f t="shared" si="563"/>
        <v/>
      </c>
      <c r="D1219" s="1" t="str">
        <f t="shared" si="564"/>
        <v/>
      </c>
      <c r="E1219" s="1" t="str">
        <f t="shared" si="553"/>
        <v/>
      </c>
      <c r="F1219" s="32" t="str">
        <f t="shared" si="554"/>
        <v/>
      </c>
      <c r="G1219" s="1" t="str">
        <f t="shared" si="555"/>
        <v/>
      </c>
      <c r="H1219" s="1" t="str">
        <f t="shared" si="556"/>
        <v/>
      </c>
      <c r="I1219" s="1" t="str">
        <f t="shared" si="557"/>
        <v/>
      </c>
      <c r="J1219" s="1" t="str">
        <f t="shared" si="558"/>
        <v/>
      </c>
      <c r="K1219" s="1" t="str">
        <f t="shared" si="559"/>
        <v/>
      </c>
      <c r="L1219" s="1" t="str">
        <f ca="1">IF(COUNTBLANK($AO1219),IF(COUNTBLANK($D1219),"",OFFSET(ChannelSetup!$E$6,0,$D1219-1)),$AO1219)</f>
        <v/>
      </c>
      <c r="M1219" s="1" t="str">
        <f ca="1">IF(COUNTBLANK($AP1219),IF(COUNTBLANK($D1219),"",OFFSET(ChannelSetup!$E$7,0,$D1219-1)),$AP1219)</f>
        <v/>
      </c>
      <c r="N1219" s="1" t="str">
        <f ca="1">IF(COUNTBLANK($D1219),"",IF(COUNTBLANK($AI1219),OFFSET(ChannelSetup!$E$4,0,$D1219-1),$AI1219))</f>
        <v/>
      </c>
      <c r="O1219" s="1" t="str">
        <f t="shared" si="560"/>
        <v/>
      </c>
      <c r="Q1219" s="32">
        <f t="shared" ref="Q1219:Q1282" si="566">Q1218+IF($D1219=Q$3,IF(COUNTBLANK($E1219),0,$E1219/$AF$2),0)</f>
        <v>6</v>
      </c>
      <c r="R1219" s="32">
        <f t="shared" ref="R1219:R1282" si="567">R1218+IF($D1219=R$3,IF(COUNTBLANK($E1219),0,$E1219/$AF$2),0)</f>
        <v>4</v>
      </c>
      <c r="S1219" s="32">
        <f t="shared" ref="S1219:S1282" si="568">S1218+IF($D1219=S$3,IF(COUNTBLANK($E1219),0,$E1219/$AF$2),0)</f>
        <v>4</v>
      </c>
      <c r="T1219" s="32">
        <f t="shared" ref="T1219:T1282" si="569">T1218+IF($D1219=T$3,IF(COUNTBLANK($E1219),0,$E1219/$AF$2),0)</f>
        <v>2</v>
      </c>
      <c r="U1219" s="32">
        <f t="shared" ref="U1219:U1282" si="570">U1218+IF($D1219=U$3,IF(COUNTBLANK($E1219),0,$E1219/$AF$2),0)</f>
        <v>2</v>
      </c>
      <c r="V1219" s="32">
        <f t="shared" ref="V1219:V1282" si="571">V1218+IF($D1219=V$3,IF(COUNTBLANK($E1219),0,$E1219/$AF$2),0)</f>
        <v>2</v>
      </c>
      <c r="W1219" s="32">
        <f t="shared" ref="W1219:W1282" si="572">W1218+IF($D1219=W$3,IF(COUNTBLANK($E1219),0,$E1219/$AF$2),0)</f>
        <v>2</v>
      </c>
      <c r="X1219" s="32">
        <f t="shared" ref="X1219:X1282" si="573">X1218+IF($D1219=X$3,IF(COUNTBLANK($E1219),0,$E1219/$AF$2),0)</f>
        <v>2</v>
      </c>
      <c r="Y1219" s="32">
        <f t="shared" ref="Y1219:Y1282" si="574">Y1218+IF($D1219=Y$3,IF(COUNTBLANK($E1219),0,$E1219/$AF$2),0)</f>
        <v>2</v>
      </c>
      <c r="Z1219" s="32">
        <f t="shared" ref="Z1219:Z1282" si="575">Z1218+IF($D1219=Z$3,IF(COUNTBLANK($E1219),0,$E1219/$AF$2),0)</f>
        <v>2</v>
      </c>
      <c r="AA1219" s="32">
        <f t="shared" ref="AA1219:AA1282" si="576">AA1218+IF($D1219=AA$3,IF(COUNTBLANK($E1219),0,$E1219/$AF$2),0)</f>
        <v>2</v>
      </c>
      <c r="AB1219" s="32">
        <f t="shared" ref="AB1219:AB1282" si="577">AB1218+IF($D1219=AB$3,IF(COUNTBLANK($E1219),0,$E1219/$AF$2),0)</f>
        <v>2</v>
      </c>
      <c r="AD1219" s="64"/>
      <c r="AE1219" s="51"/>
      <c r="AF1219" s="51"/>
      <c r="AG1219" s="61"/>
      <c r="AH1219" s="62"/>
      <c r="AI1219" s="61"/>
      <c r="AJ1219" s="62"/>
      <c r="AK1219" s="61"/>
      <c r="AL1219" s="62"/>
      <c r="AM1219" s="60"/>
      <c r="AN1219" s="60"/>
      <c r="AO1219" s="60"/>
      <c r="AP1219" s="60"/>
      <c r="AQ1219" s="51"/>
      <c r="AT1219" s="39" t="str">
        <f t="shared" si="534"/>
        <v/>
      </c>
      <c r="AU1219" s="49" t="str">
        <f t="shared" si="535"/>
        <v/>
      </c>
      <c r="AV1219" s="41">
        <f t="shared" ca="1" si="547"/>
        <v>256</v>
      </c>
      <c r="AW1219" s="40">
        <f t="shared" ca="1" si="541"/>
        <v>1</v>
      </c>
      <c r="AX1219" s="41">
        <f t="shared" ca="1" si="536"/>
        <v>0</v>
      </c>
      <c r="AY1219" s="41">
        <f t="shared" ca="1" si="537"/>
        <v>0</v>
      </c>
      <c r="AZ1219" s="42">
        <f t="shared" ca="1" si="538"/>
        <v>1</v>
      </c>
      <c r="BA1219" s="47" t="str">
        <f t="shared" si="539"/>
        <v/>
      </c>
      <c r="BB1219" s="47" t="e">
        <f t="shared" si="540"/>
        <v>#VALUE!</v>
      </c>
      <c r="BC1219" s="47">
        <f t="shared" si="548"/>
        <v>0</v>
      </c>
      <c r="BD1219" s="47">
        <f t="shared" si="549"/>
        <v>0</v>
      </c>
      <c r="BE1219" s="47" t="e">
        <f t="shared" si="550"/>
        <v>#VALUE!</v>
      </c>
      <c r="BF1219" s="47" t="e">
        <f t="shared" si="551"/>
        <v>#VALUE!</v>
      </c>
      <c r="BG1219" s="47" t="e">
        <f t="shared" si="552"/>
        <v>#VALUE!</v>
      </c>
      <c r="BH1219" s="47" t="e">
        <f>MATCH($BA1219,NoteCommaRef!$B$4:$B$10,0)</f>
        <v>#N/A</v>
      </c>
      <c r="BI1219" s="47">
        <f>MATCH($BK1219,NoteCommaRef!$H$4:$H$1000,0)</f>
        <v>11</v>
      </c>
      <c r="BJ1219" s="47">
        <f>MATCH($BL1219,NoteCommaRef!$H$4:$H$1000,0)</f>
        <v>11</v>
      </c>
      <c r="BK1219" s="47">
        <f t="shared" si="542"/>
        <v>1</v>
      </c>
      <c r="BL1219" s="47">
        <f t="shared" si="543"/>
        <v>1</v>
      </c>
      <c r="BM1219" s="48">
        <f ca="1">IF(ISNA($BH1219),1,OFFSET(NoteCommaRef!$E$3,$BH1219,0))</f>
        <v>1</v>
      </c>
      <c r="BN1219" s="48">
        <f t="shared" si="544"/>
        <v>1</v>
      </c>
      <c r="BO1219" s="48">
        <f t="shared" si="545"/>
        <v>1</v>
      </c>
      <c r="BP1219" s="48">
        <f t="shared" si="546"/>
        <v>1</v>
      </c>
      <c r="BQ1219" s="48">
        <f ca="1">IF(ISNA($BI1219),1,OFFSET(NoteCommaRef!$K$3,$BI1219,0))</f>
        <v>1</v>
      </c>
      <c r="BR1219" s="48">
        <f ca="1">IF(ISNA($BJ1219),1,OFFSET(NoteCommaRef!$K$3,$BJ1219,0))</f>
        <v>1</v>
      </c>
    </row>
    <row r="1220" spans="3:70" x14ac:dyDescent="0.2">
      <c r="C1220" s="1" t="str">
        <f t="shared" si="563"/>
        <v/>
      </c>
      <c r="D1220" s="1" t="str">
        <f t="shared" si="564"/>
        <v/>
      </c>
      <c r="E1220" s="1" t="str">
        <f t="shared" si="553"/>
        <v/>
      </c>
      <c r="F1220" s="32" t="str">
        <f t="shared" si="554"/>
        <v/>
      </c>
      <c r="G1220" s="1" t="str">
        <f t="shared" si="555"/>
        <v/>
      </c>
      <c r="H1220" s="1" t="str">
        <f t="shared" si="556"/>
        <v/>
      </c>
      <c r="I1220" s="1" t="str">
        <f t="shared" si="557"/>
        <v/>
      </c>
      <c r="J1220" s="1" t="str">
        <f t="shared" si="558"/>
        <v/>
      </c>
      <c r="K1220" s="1" t="str">
        <f t="shared" si="559"/>
        <v/>
      </c>
      <c r="L1220" s="1" t="str">
        <f ca="1">IF(COUNTBLANK($AO1220),IF(COUNTBLANK($D1220),"",OFFSET(ChannelSetup!$E$6,0,$D1220-1)),$AO1220)</f>
        <v/>
      </c>
      <c r="M1220" s="1" t="str">
        <f ca="1">IF(COUNTBLANK($AP1220),IF(COUNTBLANK($D1220),"",OFFSET(ChannelSetup!$E$7,0,$D1220-1)),$AP1220)</f>
        <v/>
      </c>
      <c r="N1220" s="1" t="str">
        <f ca="1">IF(COUNTBLANK($D1220),"",IF(COUNTBLANK($AI1220),OFFSET(ChannelSetup!$E$4,0,$D1220-1),$AI1220))</f>
        <v/>
      </c>
      <c r="O1220" s="1" t="str">
        <f t="shared" si="560"/>
        <v/>
      </c>
      <c r="Q1220" s="32">
        <f t="shared" si="566"/>
        <v>6</v>
      </c>
      <c r="R1220" s="32">
        <f t="shared" si="567"/>
        <v>4</v>
      </c>
      <c r="S1220" s="32">
        <f t="shared" si="568"/>
        <v>4</v>
      </c>
      <c r="T1220" s="32">
        <f t="shared" si="569"/>
        <v>2</v>
      </c>
      <c r="U1220" s="32">
        <f t="shared" si="570"/>
        <v>2</v>
      </c>
      <c r="V1220" s="32">
        <f t="shared" si="571"/>
        <v>2</v>
      </c>
      <c r="W1220" s="32">
        <f t="shared" si="572"/>
        <v>2</v>
      </c>
      <c r="X1220" s="32">
        <f t="shared" si="573"/>
        <v>2</v>
      </c>
      <c r="Y1220" s="32">
        <f t="shared" si="574"/>
        <v>2</v>
      </c>
      <c r="Z1220" s="32">
        <f t="shared" si="575"/>
        <v>2</v>
      </c>
      <c r="AA1220" s="32">
        <f t="shared" si="576"/>
        <v>2</v>
      </c>
      <c r="AB1220" s="32">
        <f t="shared" si="577"/>
        <v>2</v>
      </c>
      <c r="AD1220" s="64"/>
      <c r="AE1220" s="51"/>
      <c r="AF1220" s="51"/>
      <c r="AG1220" s="61"/>
      <c r="AH1220" s="62"/>
      <c r="AI1220" s="61"/>
      <c r="AJ1220" s="62"/>
      <c r="AK1220" s="61"/>
      <c r="AL1220" s="62"/>
      <c r="AM1220" s="60"/>
      <c r="AN1220" s="60"/>
      <c r="AO1220" s="60"/>
      <c r="AP1220" s="60"/>
      <c r="AQ1220" s="51"/>
      <c r="AT1220" s="39" t="str">
        <f t="shared" si="534"/>
        <v/>
      </c>
      <c r="AU1220" s="49" t="str">
        <f t="shared" si="535"/>
        <v/>
      </c>
      <c r="AV1220" s="41">
        <f t="shared" ca="1" si="547"/>
        <v>256</v>
      </c>
      <c r="AW1220" s="40">
        <f t="shared" ca="1" si="541"/>
        <v>1</v>
      </c>
      <c r="AX1220" s="41">
        <f t="shared" ca="1" si="536"/>
        <v>0</v>
      </c>
      <c r="AY1220" s="41">
        <f t="shared" ca="1" si="537"/>
        <v>0</v>
      </c>
      <c r="AZ1220" s="42">
        <f t="shared" ca="1" si="538"/>
        <v>1</v>
      </c>
      <c r="BA1220" s="47" t="str">
        <f t="shared" si="539"/>
        <v/>
      </c>
      <c r="BB1220" s="47" t="e">
        <f t="shared" si="540"/>
        <v>#VALUE!</v>
      </c>
      <c r="BC1220" s="47">
        <f t="shared" si="548"/>
        <v>0</v>
      </c>
      <c r="BD1220" s="47">
        <f t="shared" si="549"/>
        <v>0</v>
      </c>
      <c r="BE1220" s="47" t="e">
        <f t="shared" si="550"/>
        <v>#VALUE!</v>
      </c>
      <c r="BF1220" s="47" t="e">
        <f t="shared" si="551"/>
        <v>#VALUE!</v>
      </c>
      <c r="BG1220" s="47" t="e">
        <f t="shared" si="552"/>
        <v>#VALUE!</v>
      </c>
      <c r="BH1220" s="47" t="e">
        <f>MATCH($BA1220,NoteCommaRef!$B$4:$B$10,0)</f>
        <v>#N/A</v>
      </c>
      <c r="BI1220" s="47">
        <f>MATCH($BK1220,NoteCommaRef!$H$4:$H$1000,0)</f>
        <v>11</v>
      </c>
      <c r="BJ1220" s="47">
        <f>MATCH($BL1220,NoteCommaRef!$H$4:$H$1000,0)</f>
        <v>11</v>
      </c>
      <c r="BK1220" s="47">
        <f t="shared" si="542"/>
        <v>1</v>
      </c>
      <c r="BL1220" s="47">
        <f t="shared" si="543"/>
        <v>1</v>
      </c>
      <c r="BM1220" s="48">
        <f ca="1">IF(ISNA($BH1220),1,OFFSET(NoteCommaRef!$E$3,$BH1220,0))</f>
        <v>1</v>
      </c>
      <c r="BN1220" s="48">
        <f t="shared" si="544"/>
        <v>1</v>
      </c>
      <c r="BO1220" s="48">
        <f t="shared" si="545"/>
        <v>1</v>
      </c>
      <c r="BP1220" s="48">
        <f t="shared" si="546"/>
        <v>1</v>
      </c>
      <c r="BQ1220" s="48">
        <f ca="1">IF(ISNA($BI1220),1,OFFSET(NoteCommaRef!$K$3,$BI1220,0))</f>
        <v>1</v>
      </c>
      <c r="BR1220" s="48">
        <f ca="1">IF(ISNA($BJ1220),1,OFFSET(NoteCommaRef!$K$3,$BJ1220,0))</f>
        <v>1</v>
      </c>
    </row>
    <row r="1221" spans="3:70" x14ac:dyDescent="0.2">
      <c r="C1221" s="1" t="str">
        <f t="shared" si="563"/>
        <v/>
      </c>
      <c r="D1221" s="1" t="str">
        <f t="shared" si="564"/>
        <v/>
      </c>
      <c r="E1221" s="1" t="str">
        <f t="shared" si="553"/>
        <v/>
      </c>
      <c r="F1221" s="32" t="str">
        <f t="shared" si="554"/>
        <v/>
      </c>
      <c r="G1221" s="1" t="str">
        <f t="shared" si="555"/>
        <v/>
      </c>
      <c r="H1221" s="1" t="str">
        <f t="shared" si="556"/>
        <v/>
      </c>
      <c r="I1221" s="1" t="str">
        <f t="shared" si="557"/>
        <v/>
      </c>
      <c r="J1221" s="1" t="str">
        <f t="shared" si="558"/>
        <v/>
      </c>
      <c r="K1221" s="1" t="str">
        <f t="shared" si="559"/>
        <v/>
      </c>
      <c r="L1221" s="1" t="str">
        <f ca="1">IF(COUNTBLANK($AO1221),IF(COUNTBLANK($D1221),"",OFFSET(ChannelSetup!$E$6,0,$D1221-1)),$AO1221)</f>
        <v/>
      </c>
      <c r="M1221" s="1" t="str">
        <f ca="1">IF(COUNTBLANK($AP1221),IF(COUNTBLANK($D1221),"",OFFSET(ChannelSetup!$E$7,0,$D1221-1)),$AP1221)</f>
        <v/>
      </c>
      <c r="N1221" s="1" t="str">
        <f ca="1">IF(COUNTBLANK($D1221),"",IF(COUNTBLANK($AI1221),OFFSET(ChannelSetup!$E$4,0,$D1221-1),$AI1221))</f>
        <v/>
      </c>
      <c r="O1221" s="1" t="str">
        <f t="shared" si="560"/>
        <v/>
      </c>
      <c r="Q1221" s="32">
        <f t="shared" si="566"/>
        <v>6</v>
      </c>
      <c r="R1221" s="32">
        <f t="shared" si="567"/>
        <v>4</v>
      </c>
      <c r="S1221" s="32">
        <f t="shared" si="568"/>
        <v>4</v>
      </c>
      <c r="T1221" s="32">
        <f t="shared" si="569"/>
        <v>2</v>
      </c>
      <c r="U1221" s="32">
        <f t="shared" si="570"/>
        <v>2</v>
      </c>
      <c r="V1221" s="32">
        <f t="shared" si="571"/>
        <v>2</v>
      </c>
      <c r="W1221" s="32">
        <f t="shared" si="572"/>
        <v>2</v>
      </c>
      <c r="X1221" s="32">
        <f t="shared" si="573"/>
        <v>2</v>
      </c>
      <c r="Y1221" s="32">
        <f t="shared" si="574"/>
        <v>2</v>
      </c>
      <c r="Z1221" s="32">
        <f t="shared" si="575"/>
        <v>2</v>
      </c>
      <c r="AA1221" s="32">
        <f t="shared" si="576"/>
        <v>2</v>
      </c>
      <c r="AB1221" s="32">
        <f t="shared" si="577"/>
        <v>2</v>
      </c>
      <c r="AD1221" s="64"/>
      <c r="AE1221" s="51"/>
      <c r="AF1221" s="51"/>
      <c r="AG1221" s="61"/>
      <c r="AH1221" s="62"/>
      <c r="AI1221" s="61"/>
      <c r="AJ1221" s="62"/>
      <c r="AK1221" s="61"/>
      <c r="AL1221" s="62"/>
      <c r="AM1221" s="60"/>
      <c r="AN1221" s="60"/>
      <c r="AO1221" s="60"/>
      <c r="AP1221" s="60"/>
      <c r="AQ1221" s="51"/>
      <c r="AT1221" s="39" t="str">
        <f t="shared" si="534"/>
        <v/>
      </c>
      <c r="AU1221" s="49" t="str">
        <f t="shared" si="535"/>
        <v/>
      </c>
      <c r="AV1221" s="41">
        <f t="shared" ca="1" si="547"/>
        <v>256</v>
      </c>
      <c r="AW1221" s="40">
        <f t="shared" ca="1" si="541"/>
        <v>1</v>
      </c>
      <c r="AX1221" s="41">
        <f t="shared" ca="1" si="536"/>
        <v>0</v>
      </c>
      <c r="AY1221" s="41">
        <f t="shared" ca="1" si="537"/>
        <v>0</v>
      </c>
      <c r="AZ1221" s="42">
        <f t="shared" ca="1" si="538"/>
        <v>1</v>
      </c>
      <c r="BA1221" s="47" t="str">
        <f t="shared" si="539"/>
        <v/>
      </c>
      <c r="BB1221" s="47" t="e">
        <f t="shared" si="540"/>
        <v>#VALUE!</v>
      </c>
      <c r="BC1221" s="47">
        <f t="shared" si="548"/>
        <v>0</v>
      </c>
      <c r="BD1221" s="47">
        <f t="shared" si="549"/>
        <v>0</v>
      </c>
      <c r="BE1221" s="47" t="e">
        <f t="shared" si="550"/>
        <v>#VALUE!</v>
      </c>
      <c r="BF1221" s="47" t="e">
        <f t="shared" si="551"/>
        <v>#VALUE!</v>
      </c>
      <c r="BG1221" s="47" t="e">
        <f t="shared" si="552"/>
        <v>#VALUE!</v>
      </c>
      <c r="BH1221" s="47" t="e">
        <f>MATCH($BA1221,NoteCommaRef!$B$4:$B$10,0)</f>
        <v>#N/A</v>
      </c>
      <c r="BI1221" s="47">
        <f>MATCH($BK1221,NoteCommaRef!$H$4:$H$1000,0)</f>
        <v>11</v>
      </c>
      <c r="BJ1221" s="47">
        <f>MATCH($BL1221,NoteCommaRef!$H$4:$H$1000,0)</f>
        <v>11</v>
      </c>
      <c r="BK1221" s="47">
        <f t="shared" si="542"/>
        <v>1</v>
      </c>
      <c r="BL1221" s="47">
        <f t="shared" si="543"/>
        <v>1</v>
      </c>
      <c r="BM1221" s="48">
        <f ca="1">IF(ISNA($BH1221),1,OFFSET(NoteCommaRef!$E$3,$BH1221,0))</f>
        <v>1</v>
      </c>
      <c r="BN1221" s="48">
        <f t="shared" si="544"/>
        <v>1</v>
      </c>
      <c r="BO1221" s="48">
        <f t="shared" si="545"/>
        <v>1</v>
      </c>
      <c r="BP1221" s="48">
        <f t="shared" si="546"/>
        <v>1</v>
      </c>
      <c r="BQ1221" s="48">
        <f ca="1">IF(ISNA($BI1221),1,OFFSET(NoteCommaRef!$K$3,$BI1221,0))</f>
        <v>1</v>
      </c>
      <c r="BR1221" s="48">
        <f ca="1">IF(ISNA($BJ1221),1,OFFSET(NoteCommaRef!$K$3,$BJ1221,0))</f>
        <v>1</v>
      </c>
    </row>
    <row r="1222" spans="3:70" x14ac:dyDescent="0.2">
      <c r="C1222" s="1" t="str">
        <f t="shared" si="563"/>
        <v/>
      </c>
      <c r="D1222" s="1" t="str">
        <f t="shared" si="564"/>
        <v/>
      </c>
      <c r="E1222" s="1" t="str">
        <f t="shared" si="553"/>
        <v/>
      </c>
      <c r="F1222" s="32" t="str">
        <f t="shared" si="554"/>
        <v/>
      </c>
      <c r="G1222" s="1" t="str">
        <f t="shared" si="555"/>
        <v/>
      </c>
      <c r="H1222" s="1" t="str">
        <f t="shared" si="556"/>
        <v/>
      </c>
      <c r="I1222" s="1" t="str">
        <f t="shared" si="557"/>
        <v/>
      </c>
      <c r="J1222" s="1" t="str">
        <f t="shared" si="558"/>
        <v/>
      </c>
      <c r="K1222" s="1" t="str">
        <f t="shared" si="559"/>
        <v/>
      </c>
      <c r="L1222" s="1" t="str">
        <f ca="1">IF(COUNTBLANK($AO1222),IF(COUNTBLANK($D1222),"",OFFSET(ChannelSetup!$E$6,0,$D1222-1)),$AO1222)</f>
        <v/>
      </c>
      <c r="M1222" s="1" t="str">
        <f ca="1">IF(COUNTBLANK($AP1222),IF(COUNTBLANK($D1222),"",OFFSET(ChannelSetup!$E$7,0,$D1222-1)),$AP1222)</f>
        <v/>
      </c>
      <c r="N1222" s="1" t="str">
        <f ca="1">IF(COUNTBLANK($D1222),"",IF(COUNTBLANK($AI1222),OFFSET(ChannelSetup!$E$4,0,$D1222-1),$AI1222))</f>
        <v/>
      </c>
      <c r="O1222" s="1" t="str">
        <f t="shared" si="560"/>
        <v/>
      </c>
      <c r="Q1222" s="32">
        <f t="shared" si="566"/>
        <v>6</v>
      </c>
      <c r="R1222" s="32">
        <f t="shared" si="567"/>
        <v>4</v>
      </c>
      <c r="S1222" s="32">
        <f t="shared" si="568"/>
        <v>4</v>
      </c>
      <c r="T1222" s="32">
        <f t="shared" si="569"/>
        <v>2</v>
      </c>
      <c r="U1222" s="32">
        <f t="shared" si="570"/>
        <v>2</v>
      </c>
      <c r="V1222" s="32">
        <f t="shared" si="571"/>
        <v>2</v>
      </c>
      <c r="W1222" s="32">
        <f t="shared" si="572"/>
        <v>2</v>
      </c>
      <c r="X1222" s="32">
        <f t="shared" si="573"/>
        <v>2</v>
      </c>
      <c r="Y1222" s="32">
        <f t="shared" si="574"/>
        <v>2</v>
      </c>
      <c r="Z1222" s="32">
        <f t="shared" si="575"/>
        <v>2</v>
      </c>
      <c r="AA1222" s="32">
        <f t="shared" si="576"/>
        <v>2</v>
      </c>
      <c r="AB1222" s="32">
        <f t="shared" si="577"/>
        <v>2</v>
      </c>
      <c r="AD1222" s="64"/>
      <c r="AE1222" s="51"/>
      <c r="AF1222" s="51"/>
      <c r="AG1222" s="61"/>
      <c r="AH1222" s="62"/>
      <c r="AI1222" s="61"/>
      <c r="AJ1222" s="62"/>
      <c r="AK1222" s="61"/>
      <c r="AL1222" s="62"/>
      <c r="AM1222" s="60"/>
      <c r="AN1222" s="60"/>
      <c r="AO1222" s="60"/>
      <c r="AP1222" s="60"/>
      <c r="AQ1222" s="51"/>
      <c r="AT1222" s="39" t="str">
        <f t="shared" si="534"/>
        <v/>
      </c>
      <c r="AU1222" s="49" t="str">
        <f t="shared" si="535"/>
        <v/>
      </c>
      <c r="AV1222" s="41">
        <f t="shared" ca="1" si="547"/>
        <v>256</v>
      </c>
      <c r="AW1222" s="40">
        <f t="shared" ca="1" si="541"/>
        <v>1</v>
      </c>
      <c r="AX1222" s="41">
        <f t="shared" ca="1" si="536"/>
        <v>0</v>
      </c>
      <c r="AY1222" s="41">
        <f t="shared" ca="1" si="537"/>
        <v>0</v>
      </c>
      <c r="AZ1222" s="42">
        <f t="shared" ca="1" si="538"/>
        <v>1</v>
      </c>
      <c r="BA1222" s="47" t="str">
        <f t="shared" si="539"/>
        <v/>
      </c>
      <c r="BB1222" s="47" t="e">
        <f t="shared" si="540"/>
        <v>#VALUE!</v>
      </c>
      <c r="BC1222" s="47">
        <f t="shared" si="548"/>
        <v>0</v>
      </c>
      <c r="BD1222" s="47">
        <f t="shared" si="549"/>
        <v>0</v>
      </c>
      <c r="BE1222" s="47" t="e">
        <f t="shared" si="550"/>
        <v>#VALUE!</v>
      </c>
      <c r="BF1222" s="47" t="e">
        <f t="shared" si="551"/>
        <v>#VALUE!</v>
      </c>
      <c r="BG1222" s="47" t="e">
        <f t="shared" si="552"/>
        <v>#VALUE!</v>
      </c>
      <c r="BH1222" s="47" t="e">
        <f>MATCH($BA1222,NoteCommaRef!$B$4:$B$10,0)</f>
        <v>#N/A</v>
      </c>
      <c r="BI1222" s="47">
        <f>MATCH($BK1222,NoteCommaRef!$H$4:$H$1000,0)</f>
        <v>11</v>
      </c>
      <c r="BJ1222" s="47">
        <f>MATCH($BL1222,NoteCommaRef!$H$4:$H$1000,0)</f>
        <v>11</v>
      </c>
      <c r="BK1222" s="47">
        <f t="shared" si="542"/>
        <v>1</v>
      </c>
      <c r="BL1222" s="47">
        <f t="shared" si="543"/>
        <v>1</v>
      </c>
      <c r="BM1222" s="48">
        <f ca="1">IF(ISNA($BH1222),1,OFFSET(NoteCommaRef!$E$3,$BH1222,0))</f>
        <v>1</v>
      </c>
      <c r="BN1222" s="48">
        <f t="shared" si="544"/>
        <v>1</v>
      </c>
      <c r="BO1222" s="48">
        <f t="shared" si="545"/>
        <v>1</v>
      </c>
      <c r="BP1222" s="48">
        <f t="shared" si="546"/>
        <v>1</v>
      </c>
      <c r="BQ1222" s="48">
        <f ca="1">IF(ISNA($BI1222),1,OFFSET(NoteCommaRef!$K$3,$BI1222,0))</f>
        <v>1</v>
      </c>
      <c r="BR1222" s="48">
        <f ca="1">IF(ISNA($BJ1222),1,OFFSET(NoteCommaRef!$K$3,$BJ1222,0))</f>
        <v>1</v>
      </c>
    </row>
    <row r="1223" spans="3:70" x14ac:dyDescent="0.2">
      <c r="C1223" s="1" t="str">
        <f t="shared" si="563"/>
        <v/>
      </c>
      <c r="D1223" s="1" t="str">
        <f t="shared" si="564"/>
        <v/>
      </c>
      <c r="E1223" s="1" t="str">
        <f t="shared" si="553"/>
        <v/>
      </c>
      <c r="F1223" s="32" t="str">
        <f t="shared" si="554"/>
        <v/>
      </c>
      <c r="G1223" s="1" t="str">
        <f t="shared" si="555"/>
        <v/>
      </c>
      <c r="H1223" s="1" t="str">
        <f t="shared" si="556"/>
        <v/>
      </c>
      <c r="I1223" s="1" t="str">
        <f t="shared" si="557"/>
        <v/>
      </c>
      <c r="J1223" s="1" t="str">
        <f t="shared" si="558"/>
        <v/>
      </c>
      <c r="K1223" s="1" t="str">
        <f t="shared" si="559"/>
        <v/>
      </c>
      <c r="L1223" s="1" t="str">
        <f ca="1">IF(COUNTBLANK($AO1223),IF(COUNTBLANK($D1223),"",OFFSET(ChannelSetup!$E$6,0,$D1223-1)),$AO1223)</f>
        <v/>
      </c>
      <c r="M1223" s="1" t="str">
        <f ca="1">IF(COUNTBLANK($AP1223),IF(COUNTBLANK($D1223),"",OFFSET(ChannelSetup!$E$7,0,$D1223-1)),$AP1223)</f>
        <v/>
      </c>
      <c r="N1223" s="1" t="str">
        <f ca="1">IF(COUNTBLANK($D1223),"",IF(COUNTBLANK($AI1223),OFFSET(ChannelSetup!$E$4,0,$D1223-1),$AI1223))</f>
        <v/>
      </c>
      <c r="O1223" s="1" t="str">
        <f t="shared" si="560"/>
        <v/>
      </c>
      <c r="Q1223" s="32">
        <f t="shared" si="566"/>
        <v>6</v>
      </c>
      <c r="R1223" s="32">
        <f t="shared" si="567"/>
        <v>4</v>
      </c>
      <c r="S1223" s="32">
        <f t="shared" si="568"/>
        <v>4</v>
      </c>
      <c r="T1223" s="32">
        <f t="shared" si="569"/>
        <v>2</v>
      </c>
      <c r="U1223" s="32">
        <f t="shared" si="570"/>
        <v>2</v>
      </c>
      <c r="V1223" s="32">
        <f t="shared" si="571"/>
        <v>2</v>
      </c>
      <c r="W1223" s="32">
        <f t="shared" si="572"/>
        <v>2</v>
      </c>
      <c r="X1223" s="32">
        <f t="shared" si="573"/>
        <v>2</v>
      </c>
      <c r="Y1223" s="32">
        <f t="shared" si="574"/>
        <v>2</v>
      </c>
      <c r="Z1223" s="32">
        <f t="shared" si="575"/>
        <v>2</v>
      </c>
      <c r="AA1223" s="32">
        <f t="shared" si="576"/>
        <v>2</v>
      </c>
      <c r="AB1223" s="32">
        <f t="shared" si="577"/>
        <v>2</v>
      </c>
      <c r="AD1223" s="64"/>
      <c r="AE1223" s="51"/>
      <c r="AF1223" s="51"/>
      <c r="AG1223" s="61"/>
      <c r="AH1223" s="62"/>
      <c r="AI1223" s="61"/>
      <c r="AJ1223" s="62"/>
      <c r="AK1223" s="61"/>
      <c r="AL1223" s="62"/>
      <c r="AM1223" s="60"/>
      <c r="AN1223" s="60"/>
      <c r="AO1223" s="60"/>
      <c r="AP1223" s="60"/>
      <c r="AQ1223" s="51"/>
      <c r="AT1223" s="39" t="str">
        <f t="shared" si="534"/>
        <v/>
      </c>
      <c r="AU1223" s="49" t="str">
        <f t="shared" si="535"/>
        <v/>
      </c>
      <c r="AV1223" s="41">
        <f t="shared" ca="1" si="547"/>
        <v>256</v>
      </c>
      <c r="AW1223" s="40">
        <f t="shared" ca="1" si="541"/>
        <v>1</v>
      </c>
      <c r="AX1223" s="41">
        <f t="shared" ca="1" si="536"/>
        <v>0</v>
      </c>
      <c r="AY1223" s="41">
        <f t="shared" ca="1" si="537"/>
        <v>0</v>
      </c>
      <c r="AZ1223" s="42">
        <f t="shared" ca="1" si="538"/>
        <v>1</v>
      </c>
      <c r="BA1223" s="47" t="str">
        <f t="shared" si="539"/>
        <v/>
      </c>
      <c r="BB1223" s="47" t="e">
        <f t="shared" si="540"/>
        <v>#VALUE!</v>
      </c>
      <c r="BC1223" s="47">
        <f t="shared" si="548"/>
        <v>0</v>
      </c>
      <c r="BD1223" s="47">
        <f t="shared" si="549"/>
        <v>0</v>
      </c>
      <c r="BE1223" s="47" t="e">
        <f t="shared" si="550"/>
        <v>#VALUE!</v>
      </c>
      <c r="BF1223" s="47" t="e">
        <f t="shared" si="551"/>
        <v>#VALUE!</v>
      </c>
      <c r="BG1223" s="47" t="e">
        <f t="shared" si="552"/>
        <v>#VALUE!</v>
      </c>
      <c r="BH1223" s="47" t="e">
        <f>MATCH($BA1223,NoteCommaRef!$B$4:$B$10,0)</f>
        <v>#N/A</v>
      </c>
      <c r="BI1223" s="47">
        <f>MATCH($BK1223,NoteCommaRef!$H$4:$H$1000,0)</f>
        <v>11</v>
      </c>
      <c r="BJ1223" s="47">
        <f>MATCH($BL1223,NoteCommaRef!$H$4:$H$1000,0)</f>
        <v>11</v>
      </c>
      <c r="BK1223" s="47">
        <f t="shared" si="542"/>
        <v>1</v>
      </c>
      <c r="BL1223" s="47">
        <f t="shared" si="543"/>
        <v>1</v>
      </c>
      <c r="BM1223" s="48">
        <f ca="1">IF(ISNA($BH1223),1,OFFSET(NoteCommaRef!$E$3,$BH1223,0))</f>
        <v>1</v>
      </c>
      <c r="BN1223" s="48">
        <f t="shared" si="544"/>
        <v>1</v>
      </c>
      <c r="BO1223" s="48">
        <f t="shared" si="545"/>
        <v>1</v>
      </c>
      <c r="BP1223" s="48">
        <f t="shared" si="546"/>
        <v>1</v>
      </c>
      <c r="BQ1223" s="48">
        <f ca="1">IF(ISNA($BI1223),1,OFFSET(NoteCommaRef!$K$3,$BI1223,0))</f>
        <v>1</v>
      </c>
      <c r="BR1223" s="48">
        <f ca="1">IF(ISNA($BJ1223),1,OFFSET(NoteCommaRef!$K$3,$BJ1223,0))</f>
        <v>1</v>
      </c>
    </row>
    <row r="1224" spans="3:70" x14ac:dyDescent="0.2">
      <c r="C1224" s="1" t="str">
        <f t="shared" si="563"/>
        <v/>
      </c>
      <c r="D1224" s="1" t="str">
        <f t="shared" si="564"/>
        <v/>
      </c>
      <c r="E1224" s="1" t="str">
        <f t="shared" si="553"/>
        <v/>
      </c>
      <c r="F1224" s="32" t="str">
        <f t="shared" si="554"/>
        <v/>
      </c>
      <c r="G1224" s="1" t="str">
        <f t="shared" si="555"/>
        <v/>
      </c>
      <c r="H1224" s="1" t="str">
        <f t="shared" si="556"/>
        <v/>
      </c>
      <c r="I1224" s="1" t="str">
        <f t="shared" si="557"/>
        <v/>
      </c>
      <c r="J1224" s="1" t="str">
        <f t="shared" si="558"/>
        <v/>
      </c>
      <c r="K1224" s="1" t="str">
        <f t="shared" si="559"/>
        <v/>
      </c>
      <c r="L1224" s="1" t="str">
        <f ca="1">IF(COUNTBLANK($AO1224),IF(COUNTBLANK($D1224),"",OFFSET(ChannelSetup!$E$6,0,$D1224-1)),$AO1224)</f>
        <v/>
      </c>
      <c r="M1224" s="1" t="str">
        <f ca="1">IF(COUNTBLANK($AP1224),IF(COUNTBLANK($D1224),"",OFFSET(ChannelSetup!$E$7,0,$D1224-1)),$AP1224)</f>
        <v/>
      </c>
      <c r="N1224" s="1" t="str">
        <f ca="1">IF(COUNTBLANK($D1224),"",IF(COUNTBLANK($AI1224),OFFSET(ChannelSetup!$E$4,0,$D1224-1),$AI1224))</f>
        <v/>
      </c>
      <c r="O1224" s="1" t="str">
        <f t="shared" si="560"/>
        <v/>
      </c>
      <c r="Q1224" s="32">
        <f t="shared" si="566"/>
        <v>6</v>
      </c>
      <c r="R1224" s="32">
        <f t="shared" si="567"/>
        <v>4</v>
      </c>
      <c r="S1224" s="32">
        <f t="shared" si="568"/>
        <v>4</v>
      </c>
      <c r="T1224" s="32">
        <f t="shared" si="569"/>
        <v>2</v>
      </c>
      <c r="U1224" s="32">
        <f t="shared" si="570"/>
        <v>2</v>
      </c>
      <c r="V1224" s="32">
        <f t="shared" si="571"/>
        <v>2</v>
      </c>
      <c r="W1224" s="32">
        <f t="shared" si="572"/>
        <v>2</v>
      </c>
      <c r="X1224" s="32">
        <f t="shared" si="573"/>
        <v>2</v>
      </c>
      <c r="Y1224" s="32">
        <f t="shared" si="574"/>
        <v>2</v>
      </c>
      <c r="Z1224" s="32">
        <f t="shared" si="575"/>
        <v>2</v>
      </c>
      <c r="AA1224" s="32">
        <f t="shared" si="576"/>
        <v>2</v>
      </c>
      <c r="AB1224" s="32">
        <f t="shared" si="577"/>
        <v>2</v>
      </c>
      <c r="AD1224" s="64"/>
      <c r="AE1224" s="51"/>
      <c r="AF1224" s="51"/>
      <c r="AG1224" s="61"/>
      <c r="AH1224" s="62"/>
      <c r="AI1224" s="61"/>
      <c r="AJ1224" s="62"/>
      <c r="AK1224" s="61"/>
      <c r="AL1224" s="62"/>
      <c r="AM1224" s="60"/>
      <c r="AN1224" s="60"/>
      <c r="AO1224" s="60"/>
      <c r="AP1224" s="60"/>
      <c r="AQ1224" s="51"/>
      <c r="AT1224" s="39" t="str">
        <f t="shared" si="534"/>
        <v/>
      </c>
      <c r="AU1224" s="49" t="str">
        <f t="shared" si="535"/>
        <v/>
      </c>
      <c r="AV1224" s="41">
        <f t="shared" ca="1" si="547"/>
        <v>256</v>
      </c>
      <c r="AW1224" s="40">
        <f t="shared" ca="1" si="541"/>
        <v>1</v>
      </c>
      <c r="AX1224" s="41">
        <f t="shared" ca="1" si="536"/>
        <v>0</v>
      </c>
      <c r="AY1224" s="41">
        <f t="shared" ca="1" si="537"/>
        <v>0</v>
      </c>
      <c r="AZ1224" s="42">
        <f t="shared" ca="1" si="538"/>
        <v>1</v>
      </c>
      <c r="BA1224" s="47" t="str">
        <f t="shared" si="539"/>
        <v/>
      </c>
      <c r="BB1224" s="47" t="e">
        <f t="shared" si="540"/>
        <v>#VALUE!</v>
      </c>
      <c r="BC1224" s="47">
        <f t="shared" si="548"/>
        <v>0</v>
      </c>
      <c r="BD1224" s="47">
        <f t="shared" si="549"/>
        <v>0</v>
      </c>
      <c r="BE1224" s="47" t="e">
        <f t="shared" si="550"/>
        <v>#VALUE!</v>
      </c>
      <c r="BF1224" s="47" t="e">
        <f t="shared" si="551"/>
        <v>#VALUE!</v>
      </c>
      <c r="BG1224" s="47" t="e">
        <f t="shared" si="552"/>
        <v>#VALUE!</v>
      </c>
      <c r="BH1224" s="47" t="e">
        <f>MATCH($BA1224,NoteCommaRef!$B$4:$B$10,0)</f>
        <v>#N/A</v>
      </c>
      <c r="BI1224" s="47">
        <f>MATCH($BK1224,NoteCommaRef!$H$4:$H$1000,0)</f>
        <v>11</v>
      </c>
      <c r="BJ1224" s="47">
        <f>MATCH($BL1224,NoteCommaRef!$H$4:$H$1000,0)</f>
        <v>11</v>
      </c>
      <c r="BK1224" s="47">
        <f t="shared" si="542"/>
        <v>1</v>
      </c>
      <c r="BL1224" s="47">
        <f t="shared" si="543"/>
        <v>1</v>
      </c>
      <c r="BM1224" s="48">
        <f ca="1">IF(ISNA($BH1224),1,OFFSET(NoteCommaRef!$E$3,$BH1224,0))</f>
        <v>1</v>
      </c>
      <c r="BN1224" s="48">
        <f t="shared" si="544"/>
        <v>1</v>
      </c>
      <c r="BO1224" s="48">
        <f t="shared" si="545"/>
        <v>1</v>
      </c>
      <c r="BP1224" s="48">
        <f t="shared" si="546"/>
        <v>1</v>
      </c>
      <c r="BQ1224" s="48">
        <f ca="1">IF(ISNA($BI1224),1,OFFSET(NoteCommaRef!$K$3,$BI1224,0))</f>
        <v>1</v>
      </c>
      <c r="BR1224" s="48">
        <f ca="1">IF(ISNA($BJ1224),1,OFFSET(NoteCommaRef!$K$3,$BJ1224,0))</f>
        <v>1</v>
      </c>
    </row>
    <row r="1225" spans="3:70" x14ac:dyDescent="0.2">
      <c r="C1225" s="1" t="str">
        <f t="shared" si="563"/>
        <v/>
      </c>
      <c r="D1225" s="1" t="str">
        <f t="shared" si="564"/>
        <v/>
      </c>
      <c r="E1225" s="1" t="str">
        <f t="shared" si="553"/>
        <v/>
      </c>
      <c r="F1225" s="32" t="str">
        <f t="shared" si="554"/>
        <v/>
      </c>
      <c r="G1225" s="1" t="str">
        <f t="shared" si="555"/>
        <v/>
      </c>
      <c r="H1225" s="1" t="str">
        <f t="shared" si="556"/>
        <v/>
      </c>
      <c r="I1225" s="1" t="str">
        <f t="shared" si="557"/>
        <v/>
      </c>
      <c r="J1225" s="1" t="str">
        <f t="shared" si="558"/>
        <v/>
      </c>
      <c r="K1225" s="1" t="str">
        <f t="shared" si="559"/>
        <v/>
      </c>
      <c r="L1225" s="1" t="str">
        <f ca="1">IF(COUNTBLANK($AO1225),IF(COUNTBLANK($D1225),"",OFFSET(ChannelSetup!$E$6,0,$D1225-1)),$AO1225)</f>
        <v/>
      </c>
      <c r="M1225" s="1" t="str">
        <f ca="1">IF(COUNTBLANK($AP1225),IF(COUNTBLANK($D1225),"",OFFSET(ChannelSetup!$E$7,0,$D1225-1)),$AP1225)</f>
        <v/>
      </c>
      <c r="N1225" s="1" t="str">
        <f ca="1">IF(COUNTBLANK($D1225),"",IF(COUNTBLANK($AI1225),OFFSET(ChannelSetup!$E$4,0,$D1225-1),$AI1225))</f>
        <v/>
      </c>
      <c r="O1225" s="1" t="str">
        <f t="shared" si="560"/>
        <v/>
      </c>
      <c r="Q1225" s="32">
        <f t="shared" si="566"/>
        <v>6</v>
      </c>
      <c r="R1225" s="32">
        <f t="shared" si="567"/>
        <v>4</v>
      </c>
      <c r="S1225" s="32">
        <f t="shared" si="568"/>
        <v>4</v>
      </c>
      <c r="T1225" s="32">
        <f t="shared" si="569"/>
        <v>2</v>
      </c>
      <c r="U1225" s="32">
        <f t="shared" si="570"/>
        <v>2</v>
      </c>
      <c r="V1225" s="32">
        <f t="shared" si="571"/>
        <v>2</v>
      </c>
      <c r="W1225" s="32">
        <f t="shared" si="572"/>
        <v>2</v>
      </c>
      <c r="X1225" s="32">
        <f t="shared" si="573"/>
        <v>2</v>
      </c>
      <c r="Y1225" s="32">
        <f t="shared" si="574"/>
        <v>2</v>
      </c>
      <c r="Z1225" s="32">
        <f t="shared" si="575"/>
        <v>2</v>
      </c>
      <c r="AA1225" s="32">
        <f t="shared" si="576"/>
        <v>2</v>
      </c>
      <c r="AB1225" s="32">
        <f t="shared" si="577"/>
        <v>2</v>
      </c>
      <c r="AD1225" s="64"/>
      <c r="AE1225" s="51"/>
      <c r="AF1225" s="51"/>
      <c r="AG1225" s="61"/>
      <c r="AH1225" s="62"/>
      <c r="AI1225" s="61"/>
      <c r="AJ1225" s="62"/>
      <c r="AK1225" s="61"/>
      <c r="AL1225" s="62"/>
      <c r="AM1225" s="60"/>
      <c r="AN1225" s="60"/>
      <c r="AO1225" s="60"/>
      <c r="AP1225" s="60"/>
      <c r="AQ1225" s="51"/>
      <c r="AT1225" s="39" t="str">
        <f t="shared" si="534"/>
        <v/>
      </c>
      <c r="AU1225" s="49" t="str">
        <f t="shared" si="535"/>
        <v/>
      </c>
      <c r="AV1225" s="41">
        <f t="shared" ca="1" si="547"/>
        <v>256</v>
      </c>
      <c r="AW1225" s="40">
        <f t="shared" ca="1" si="541"/>
        <v>1</v>
      </c>
      <c r="AX1225" s="41">
        <f t="shared" ca="1" si="536"/>
        <v>0</v>
      </c>
      <c r="AY1225" s="41">
        <f t="shared" ca="1" si="537"/>
        <v>0</v>
      </c>
      <c r="AZ1225" s="42">
        <f t="shared" ca="1" si="538"/>
        <v>1</v>
      </c>
      <c r="BA1225" s="47" t="str">
        <f t="shared" si="539"/>
        <v/>
      </c>
      <c r="BB1225" s="47" t="e">
        <f t="shared" si="540"/>
        <v>#VALUE!</v>
      </c>
      <c r="BC1225" s="47">
        <f t="shared" si="548"/>
        <v>0</v>
      </c>
      <c r="BD1225" s="47">
        <f t="shared" si="549"/>
        <v>0</v>
      </c>
      <c r="BE1225" s="47" t="e">
        <f t="shared" si="550"/>
        <v>#VALUE!</v>
      </c>
      <c r="BF1225" s="47" t="e">
        <f t="shared" si="551"/>
        <v>#VALUE!</v>
      </c>
      <c r="BG1225" s="47" t="e">
        <f t="shared" si="552"/>
        <v>#VALUE!</v>
      </c>
      <c r="BH1225" s="47" t="e">
        <f>MATCH($BA1225,NoteCommaRef!$B$4:$B$10,0)</f>
        <v>#N/A</v>
      </c>
      <c r="BI1225" s="47">
        <f>MATCH($BK1225,NoteCommaRef!$H$4:$H$1000,0)</f>
        <v>11</v>
      </c>
      <c r="BJ1225" s="47">
        <f>MATCH($BL1225,NoteCommaRef!$H$4:$H$1000,0)</f>
        <v>11</v>
      </c>
      <c r="BK1225" s="47">
        <f t="shared" si="542"/>
        <v>1</v>
      </c>
      <c r="BL1225" s="47">
        <f t="shared" si="543"/>
        <v>1</v>
      </c>
      <c r="BM1225" s="48">
        <f ca="1">IF(ISNA($BH1225),1,OFFSET(NoteCommaRef!$E$3,$BH1225,0))</f>
        <v>1</v>
      </c>
      <c r="BN1225" s="48">
        <f t="shared" si="544"/>
        <v>1</v>
      </c>
      <c r="BO1225" s="48">
        <f t="shared" si="545"/>
        <v>1</v>
      </c>
      <c r="BP1225" s="48">
        <f t="shared" si="546"/>
        <v>1</v>
      </c>
      <c r="BQ1225" s="48">
        <f ca="1">IF(ISNA($BI1225),1,OFFSET(NoteCommaRef!$K$3,$BI1225,0))</f>
        <v>1</v>
      </c>
      <c r="BR1225" s="48">
        <f ca="1">IF(ISNA($BJ1225),1,OFFSET(NoteCommaRef!$K$3,$BJ1225,0))</f>
        <v>1</v>
      </c>
    </row>
    <row r="1226" spans="3:70" x14ac:dyDescent="0.2">
      <c r="C1226" s="1" t="str">
        <f t="shared" si="563"/>
        <v/>
      </c>
      <c r="D1226" s="1" t="str">
        <f t="shared" si="564"/>
        <v/>
      </c>
      <c r="E1226" s="1" t="str">
        <f t="shared" si="553"/>
        <v/>
      </c>
      <c r="F1226" s="32" t="str">
        <f t="shared" si="554"/>
        <v/>
      </c>
      <c r="G1226" s="1" t="str">
        <f t="shared" si="555"/>
        <v/>
      </c>
      <c r="H1226" s="1" t="str">
        <f t="shared" si="556"/>
        <v/>
      </c>
      <c r="I1226" s="1" t="str">
        <f t="shared" si="557"/>
        <v/>
      </c>
      <c r="J1226" s="1" t="str">
        <f t="shared" si="558"/>
        <v/>
      </c>
      <c r="K1226" s="1" t="str">
        <f t="shared" si="559"/>
        <v/>
      </c>
      <c r="L1226" s="1" t="str">
        <f ca="1">IF(COUNTBLANK($AO1226),IF(COUNTBLANK($D1226),"",OFFSET(ChannelSetup!$E$6,0,$D1226-1)),$AO1226)</f>
        <v/>
      </c>
      <c r="M1226" s="1" t="str">
        <f ca="1">IF(COUNTBLANK($AP1226),IF(COUNTBLANK($D1226),"",OFFSET(ChannelSetup!$E$7,0,$D1226-1)),$AP1226)</f>
        <v/>
      </c>
      <c r="N1226" s="1" t="str">
        <f ca="1">IF(COUNTBLANK($D1226),"",IF(COUNTBLANK($AI1226),OFFSET(ChannelSetup!$E$4,0,$D1226-1),$AI1226))</f>
        <v/>
      </c>
      <c r="O1226" s="1" t="str">
        <f t="shared" si="560"/>
        <v/>
      </c>
      <c r="Q1226" s="32">
        <f t="shared" si="566"/>
        <v>6</v>
      </c>
      <c r="R1226" s="32">
        <f t="shared" si="567"/>
        <v>4</v>
      </c>
      <c r="S1226" s="32">
        <f t="shared" si="568"/>
        <v>4</v>
      </c>
      <c r="T1226" s="32">
        <f t="shared" si="569"/>
        <v>2</v>
      </c>
      <c r="U1226" s="32">
        <f t="shared" si="570"/>
        <v>2</v>
      </c>
      <c r="V1226" s="32">
        <f t="shared" si="571"/>
        <v>2</v>
      </c>
      <c r="W1226" s="32">
        <f t="shared" si="572"/>
        <v>2</v>
      </c>
      <c r="X1226" s="32">
        <f t="shared" si="573"/>
        <v>2</v>
      </c>
      <c r="Y1226" s="32">
        <f t="shared" si="574"/>
        <v>2</v>
      </c>
      <c r="Z1226" s="32">
        <f t="shared" si="575"/>
        <v>2</v>
      </c>
      <c r="AA1226" s="32">
        <f t="shared" si="576"/>
        <v>2</v>
      </c>
      <c r="AB1226" s="32">
        <f t="shared" si="577"/>
        <v>2</v>
      </c>
      <c r="AD1226" s="64"/>
      <c r="AE1226" s="51"/>
      <c r="AF1226" s="51"/>
      <c r="AG1226" s="61"/>
      <c r="AH1226" s="62"/>
      <c r="AI1226" s="61"/>
      <c r="AJ1226" s="62"/>
      <c r="AK1226" s="61"/>
      <c r="AL1226" s="62"/>
      <c r="AM1226" s="60"/>
      <c r="AN1226" s="60"/>
      <c r="AO1226" s="60"/>
      <c r="AP1226" s="60"/>
      <c r="AQ1226" s="51"/>
      <c r="AT1226" s="39" t="str">
        <f t="shared" si="534"/>
        <v/>
      </c>
      <c r="AU1226" s="49" t="str">
        <f t="shared" si="535"/>
        <v/>
      </c>
      <c r="AV1226" s="41">
        <f t="shared" ca="1" si="547"/>
        <v>256</v>
      </c>
      <c r="AW1226" s="40">
        <f t="shared" ca="1" si="541"/>
        <v>1</v>
      </c>
      <c r="AX1226" s="41">
        <f t="shared" ca="1" si="536"/>
        <v>0</v>
      </c>
      <c r="AY1226" s="41">
        <f t="shared" ca="1" si="537"/>
        <v>0</v>
      </c>
      <c r="AZ1226" s="42">
        <f t="shared" ca="1" si="538"/>
        <v>1</v>
      </c>
      <c r="BA1226" s="47" t="str">
        <f t="shared" si="539"/>
        <v/>
      </c>
      <c r="BB1226" s="47" t="e">
        <f t="shared" si="540"/>
        <v>#VALUE!</v>
      </c>
      <c r="BC1226" s="47">
        <f t="shared" si="548"/>
        <v>0</v>
      </c>
      <c r="BD1226" s="47">
        <f t="shared" si="549"/>
        <v>0</v>
      </c>
      <c r="BE1226" s="47" t="e">
        <f t="shared" si="550"/>
        <v>#VALUE!</v>
      </c>
      <c r="BF1226" s="47" t="e">
        <f t="shared" si="551"/>
        <v>#VALUE!</v>
      </c>
      <c r="BG1226" s="47" t="e">
        <f t="shared" si="552"/>
        <v>#VALUE!</v>
      </c>
      <c r="BH1226" s="47" t="e">
        <f>MATCH($BA1226,NoteCommaRef!$B$4:$B$10,0)</f>
        <v>#N/A</v>
      </c>
      <c r="BI1226" s="47">
        <f>MATCH($BK1226,NoteCommaRef!$H$4:$H$1000,0)</f>
        <v>11</v>
      </c>
      <c r="BJ1226" s="47">
        <f>MATCH($BL1226,NoteCommaRef!$H$4:$H$1000,0)</f>
        <v>11</v>
      </c>
      <c r="BK1226" s="47">
        <f t="shared" si="542"/>
        <v>1</v>
      </c>
      <c r="BL1226" s="47">
        <f t="shared" si="543"/>
        <v>1</v>
      </c>
      <c r="BM1226" s="48">
        <f ca="1">IF(ISNA($BH1226),1,OFFSET(NoteCommaRef!$E$3,$BH1226,0))</f>
        <v>1</v>
      </c>
      <c r="BN1226" s="48">
        <f t="shared" si="544"/>
        <v>1</v>
      </c>
      <c r="BO1226" s="48">
        <f t="shared" si="545"/>
        <v>1</v>
      </c>
      <c r="BP1226" s="48">
        <f t="shared" si="546"/>
        <v>1</v>
      </c>
      <c r="BQ1226" s="48">
        <f ca="1">IF(ISNA($BI1226),1,OFFSET(NoteCommaRef!$K$3,$BI1226,0))</f>
        <v>1</v>
      </c>
      <c r="BR1226" s="48">
        <f ca="1">IF(ISNA($BJ1226),1,OFFSET(NoteCommaRef!$K$3,$BJ1226,0))</f>
        <v>1</v>
      </c>
    </row>
    <row r="1227" spans="3:70" x14ac:dyDescent="0.2">
      <c r="C1227" s="1" t="str">
        <f t="shared" si="563"/>
        <v/>
      </c>
      <c r="D1227" s="1" t="str">
        <f t="shared" si="564"/>
        <v/>
      </c>
      <c r="E1227" s="1" t="str">
        <f t="shared" si="553"/>
        <v/>
      </c>
      <c r="F1227" s="32" t="str">
        <f t="shared" si="554"/>
        <v/>
      </c>
      <c r="G1227" s="1" t="str">
        <f t="shared" si="555"/>
        <v/>
      </c>
      <c r="H1227" s="1" t="str">
        <f t="shared" si="556"/>
        <v/>
      </c>
      <c r="I1227" s="1" t="str">
        <f t="shared" si="557"/>
        <v/>
      </c>
      <c r="J1227" s="1" t="str">
        <f t="shared" si="558"/>
        <v/>
      </c>
      <c r="K1227" s="1" t="str">
        <f t="shared" si="559"/>
        <v/>
      </c>
      <c r="L1227" s="1" t="str">
        <f ca="1">IF(COUNTBLANK($AO1227),IF(COUNTBLANK($D1227),"",OFFSET(ChannelSetup!$E$6,0,$D1227-1)),$AO1227)</f>
        <v/>
      </c>
      <c r="M1227" s="1" t="str">
        <f ca="1">IF(COUNTBLANK($AP1227),IF(COUNTBLANK($D1227),"",OFFSET(ChannelSetup!$E$7,0,$D1227-1)),$AP1227)</f>
        <v/>
      </c>
      <c r="N1227" s="1" t="str">
        <f ca="1">IF(COUNTBLANK($D1227),"",IF(COUNTBLANK($AI1227),OFFSET(ChannelSetup!$E$4,0,$D1227-1),$AI1227))</f>
        <v/>
      </c>
      <c r="O1227" s="1" t="str">
        <f t="shared" si="560"/>
        <v/>
      </c>
      <c r="Q1227" s="32">
        <f t="shared" si="566"/>
        <v>6</v>
      </c>
      <c r="R1227" s="32">
        <f t="shared" si="567"/>
        <v>4</v>
      </c>
      <c r="S1227" s="32">
        <f t="shared" si="568"/>
        <v>4</v>
      </c>
      <c r="T1227" s="32">
        <f t="shared" si="569"/>
        <v>2</v>
      </c>
      <c r="U1227" s="32">
        <f t="shared" si="570"/>
        <v>2</v>
      </c>
      <c r="V1227" s="32">
        <f t="shared" si="571"/>
        <v>2</v>
      </c>
      <c r="W1227" s="32">
        <f t="shared" si="572"/>
        <v>2</v>
      </c>
      <c r="X1227" s="32">
        <f t="shared" si="573"/>
        <v>2</v>
      </c>
      <c r="Y1227" s="32">
        <f t="shared" si="574"/>
        <v>2</v>
      </c>
      <c r="Z1227" s="32">
        <f t="shared" si="575"/>
        <v>2</v>
      </c>
      <c r="AA1227" s="32">
        <f t="shared" si="576"/>
        <v>2</v>
      </c>
      <c r="AB1227" s="32">
        <f t="shared" si="577"/>
        <v>2</v>
      </c>
      <c r="AD1227" s="64"/>
      <c r="AE1227" s="51"/>
      <c r="AF1227" s="51"/>
      <c r="AG1227" s="61"/>
      <c r="AH1227" s="62"/>
      <c r="AI1227" s="61"/>
      <c r="AJ1227" s="62"/>
      <c r="AK1227" s="61"/>
      <c r="AL1227" s="62"/>
      <c r="AM1227" s="60"/>
      <c r="AN1227" s="60"/>
      <c r="AO1227" s="60"/>
      <c r="AP1227" s="60"/>
      <c r="AQ1227" s="51"/>
      <c r="AT1227" s="39" t="str">
        <f t="shared" si="534"/>
        <v/>
      </c>
      <c r="AU1227" s="49" t="str">
        <f t="shared" si="535"/>
        <v/>
      </c>
      <c r="AV1227" s="41">
        <f t="shared" ca="1" si="547"/>
        <v>256</v>
      </c>
      <c r="AW1227" s="40">
        <f t="shared" ca="1" si="541"/>
        <v>1</v>
      </c>
      <c r="AX1227" s="41">
        <f t="shared" ca="1" si="536"/>
        <v>0</v>
      </c>
      <c r="AY1227" s="41">
        <f t="shared" ca="1" si="537"/>
        <v>0</v>
      </c>
      <c r="AZ1227" s="42">
        <f t="shared" ca="1" si="538"/>
        <v>1</v>
      </c>
      <c r="BA1227" s="47" t="str">
        <f t="shared" si="539"/>
        <v/>
      </c>
      <c r="BB1227" s="47" t="e">
        <f t="shared" si="540"/>
        <v>#VALUE!</v>
      </c>
      <c r="BC1227" s="47">
        <f t="shared" si="548"/>
        <v>0</v>
      </c>
      <c r="BD1227" s="47">
        <f t="shared" si="549"/>
        <v>0</v>
      </c>
      <c r="BE1227" s="47" t="e">
        <f t="shared" si="550"/>
        <v>#VALUE!</v>
      </c>
      <c r="BF1227" s="47" t="e">
        <f t="shared" si="551"/>
        <v>#VALUE!</v>
      </c>
      <c r="BG1227" s="47" t="e">
        <f t="shared" si="552"/>
        <v>#VALUE!</v>
      </c>
      <c r="BH1227" s="47" t="e">
        <f>MATCH($BA1227,NoteCommaRef!$B$4:$B$10,0)</f>
        <v>#N/A</v>
      </c>
      <c r="BI1227" s="47">
        <f>MATCH($BK1227,NoteCommaRef!$H$4:$H$1000,0)</f>
        <v>11</v>
      </c>
      <c r="BJ1227" s="47">
        <f>MATCH($BL1227,NoteCommaRef!$H$4:$H$1000,0)</f>
        <v>11</v>
      </c>
      <c r="BK1227" s="47">
        <f t="shared" si="542"/>
        <v>1</v>
      </c>
      <c r="BL1227" s="47">
        <f t="shared" si="543"/>
        <v>1</v>
      </c>
      <c r="BM1227" s="48">
        <f ca="1">IF(ISNA($BH1227),1,OFFSET(NoteCommaRef!$E$3,$BH1227,0))</f>
        <v>1</v>
      </c>
      <c r="BN1227" s="48">
        <f t="shared" si="544"/>
        <v>1</v>
      </c>
      <c r="BO1227" s="48">
        <f t="shared" si="545"/>
        <v>1</v>
      </c>
      <c r="BP1227" s="48">
        <f t="shared" si="546"/>
        <v>1</v>
      </c>
      <c r="BQ1227" s="48">
        <f ca="1">IF(ISNA($BI1227),1,OFFSET(NoteCommaRef!$K$3,$BI1227,0))</f>
        <v>1</v>
      </c>
      <c r="BR1227" s="48">
        <f ca="1">IF(ISNA($BJ1227),1,OFFSET(NoteCommaRef!$K$3,$BJ1227,0))</f>
        <v>1</v>
      </c>
    </row>
    <row r="1228" spans="3:70" x14ac:dyDescent="0.2">
      <c r="C1228" s="1" t="str">
        <f t="shared" si="563"/>
        <v/>
      </c>
      <c r="D1228" s="1" t="str">
        <f t="shared" si="564"/>
        <v/>
      </c>
      <c r="E1228" s="1" t="str">
        <f t="shared" si="553"/>
        <v/>
      </c>
      <c r="F1228" s="32" t="str">
        <f t="shared" si="554"/>
        <v/>
      </c>
      <c r="G1228" s="1" t="str">
        <f t="shared" si="555"/>
        <v/>
      </c>
      <c r="H1228" s="1" t="str">
        <f t="shared" si="556"/>
        <v/>
      </c>
      <c r="I1228" s="1" t="str">
        <f t="shared" si="557"/>
        <v/>
      </c>
      <c r="J1228" s="1" t="str">
        <f t="shared" si="558"/>
        <v/>
      </c>
      <c r="K1228" s="1" t="str">
        <f t="shared" si="559"/>
        <v/>
      </c>
      <c r="L1228" s="1" t="str">
        <f ca="1">IF(COUNTBLANK($AO1228),IF(COUNTBLANK($D1228),"",OFFSET(ChannelSetup!$E$6,0,$D1228-1)),$AO1228)</f>
        <v/>
      </c>
      <c r="M1228" s="1" t="str">
        <f ca="1">IF(COUNTBLANK($AP1228),IF(COUNTBLANK($D1228),"",OFFSET(ChannelSetup!$E$7,0,$D1228-1)),$AP1228)</f>
        <v/>
      </c>
      <c r="N1228" s="1" t="str">
        <f ca="1">IF(COUNTBLANK($D1228),"",IF(COUNTBLANK($AI1228),OFFSET(ChannelSetup!$E$4,0,$D1228-1),$AI1228))</f>
        <v/>
      </c>
      <c r="O1228" s="1" t="str">
        <f t="shared" si="560"/>
        <v/>
      </c>
      <c r="Q1228" s="32">
        <f t="shared" si="566"/>
        <v>6</v>
      </c>
      <c r="R1228" s="32">
        <f t="shared" si="567"/>
        <v>4</v>
      </c>
      <c r="S1228" s="32">
        <f t="shared" si="568"/>
        <v>4</v>
      </c>
      <c r="T1228" s="32">
        <f t="shared" si="569"/>
        <v>2</v>
      </c>
      <c r="U1228" s="32">
        <f t="shared" si="570"/>
        <v>2</v>
      </c>
      <c r="V1228" s="32">
        <f t="shared" si="571"/>
        <v>2</v>
      </c>
      <c r="W1228" s="32">
        <f t="shared" si="572"/>
        <v>2</v>
      </c>
      <c r="X1228" s="32">
        <f t="shared" si="573"/>
        <v>2</v>
      </c>
      <c r="Y1228" s="32">
        <f t="shared" si="574"/>
        <v>2</v>
      </c>
      <c r="Z1228" s="32">
        <f t="shared" si="575"/>
        <v>2</v>
      </c>
      <c r="AA1228" s="32">
        <f t="shared" si="576"/>
        <v>2</v>
      </c>
      <c r="AB1228" s="32">
        <f t="shared" si="577"/>
        <v>2</v>
      </c>
      <c r="AD1228" s="64"/>
      <c r="AE1228" s="51"/>
      <c r="AF1228" s="51"/>
      <c r="AG1228" s="61"/>
      <c r="AH1228" s="62"/>
      <c r="AI1228" s="61"/>
      <c r="AJ1228" s="62"/>
      <c r="AK1228" s="61"/>
      <c r="AL1228" s="62"/>
      <c r="AM1228" s="60"/>
      <c r="AN1228" s="60"/>
      <c r="AO1228" s="60"/>
      <c r="AP1228" s="60"/>
      <c r="AQ1228" s="51"/>
      <c r="AT1228" s="39" t="str">
        <f t="shared" si="534"/>
        <v/>
      </c>
      <c r="AU1228" s="49" t="str">
        <f t="shared" si="535"/>
        <v/>
      </c>
      <c r="AV1228" s="41">
        <f t="shared" ca="1" si="547"/>
        <v>256</v>
      </c>
      <c r="AW1228" s="40">
        <f t="shared" ca="1" si="541"/>
        <v>1</v>
      </c>
      <c r="AX1228" s="41">
        <f t="shared" ca="1" si="536"/>
        <v>0</v>
      </c>
      <c r="AY1228" s="41">
        <f t="shared" ca="1" si="537"/>
        <v>0</v>
      </c>
      <c r="AZ1228" s="42">
        <f t="shared" ca="1" si="538"/>
        <v>1</v>
      </c>
      <c r="BA1228" s="47" t="str">
        <f t="shared" si="539"/>
        <v/>
      </c>
      <c r="BB1228" s="47" t="e">
        <f t="shared" si="540"/>
        <v>#VALUE!</v>
      </c>
      <c r="BC1228" s="47">
        <f t="shared" si="548"/>
        <v>0</v>
      </c>
      <c r="BD1228" s="47">
        <f t="shared" si="549"/>
        <v>0</v>
      </c>
      <c r="BE1228" s="47" t="e">
        <f t="shared" si="550"/>
        <v>#VALUE!</v>
      </c>
      <c r="BF1228" s="47" t="e">
        <f t="shared" si="551"/>
        <v>#VALUE!</v>
      </c>
      <c r="BG1228" s="47" t="e">
        <f t="shared" si="552"/>
        <v>#VALUE!</v>
      </c>
      <c r="BH1228" s="47" t="e">
        <f>MATCH($BA1228,NoteCommaRef!$B$4:$B$10,0)</f>
        <v>#N/A</v>
      </c>
      <c r="BI1228" s="47">
        <f>MATCH($BK1228,NoteCommaRef!$H$4:$H$1000,0)</f>
        <v>11</v>
      </c>
      <c r="BJ1228" s="47">
        <f>MATCH($BL1228,NoteCommaRef!$H$4:$H$1000,0)</f>
        <v>11</v>
      </c>
      <c r="BK1228" s="47">
        <f t="shared" si="542"/>
        <v>1</v>
      </c>
      <c r="BL1228" s="47">
        <f t="shared" si="543"/>
        <v>1</v>
      </c>
      <c r="BM1228" s="48">
        <f ca="1">IF(ISNA($BH1228),1,OFFSET(NoteCommaRef!$E$3,$BH1228,0))</f>
        <v>1</v>
      </c>
      <c r="BN1228" s="48">
        <f t="shared" si="544"/>
        <v>1</v>
      </c>
      <c r="BO1228" s="48">
        <f t="shared" si="545"/>
        <v>1</v>
      </c>
      <c r="BP1228" s="48">
        <f t="shared" si="546"/>
        <v>1</v>
      </c>
      <c r="BQ1228" s="48">
        <f ca="1">IF(ISNA($BI1228),1,OFFSET(NoteCommaRef!$K$3,$BI1228,0))</f>
        <v>1</v>
      </c>
      <c r="BR1228" s="48">
        <f ca="1">IF(ISNA($BJ1228),1,OFFSET(NoteCommaRef!$K$3,$BJ1228,0))</f>
        <v>1</v>
      </c>
    </row>
    <row r="1229" spans="3:70" x14ac:dyDescent="0.2">
      <c r="C1229" s="1" t="str">
        <f t="shared" si="563"/>
        <v/>
      </c>
      <c r="D1229" s="1" t="str">
        <f t="shared" si="564"/>
        <v/>
      </c>
      <c r="E1229" s="1" t="str">
        <f t="shared" si="553"/>
        <v/>
      </c>
      <c r="F1229" s="32" t="str">
        <f t="shared" si="554"/>
        <v/>
      </c>
      <c r="G1229" s="1" t="str">
        <f t="shared" si="555"/>
        <v/>
      </c>
      <c r="H1229" s="1" t="str">
        <f t="shared" si="556"/>
        <v/>
      </c>
      <c r="I1229" s="1" t="str">
        <f t="shared" si="557"/>
        <v/>
      </c>
      <c r="J1229" s="1" t="str">
        <f t="shared" si="558"/>
        <v/>
      </c>
      <c r="K1229" s="1" t="str">
        <f t="shared" si="559"/>
        <v/>
      </c>
      <c r="L1229" s="1" t="str">
        <f ca="1">IF(COUNTBLANK($AO1229),IF(COUNTBLANK($D1229),"",OFFSET(ChannelSetup!$E$6,0,$D1229-1)),$AO1229)</f>
        <v/>
      </c>
      <c r="M1229" s="1" t="str">
        <f ca="1">IF(COUNTBLANK($AP1229),IF(COUNTBLANK($D1229),"",OFFSET(ChannelSetup!$E$7,0,$D1229-1)),$AP1229)</f>
        <v/>
      </c>
      <c r="N1229" s="1" t="str">
        <f ca="1">IF(COUNTBLANK($D1229),"",IF(COUNTBLANK($AI1229),OFFSET(ChannelSetup!$E$4,0,$D1229-1),$AI1229))</f>
        <v/>
      </c>
      <c r="O1229" s="1" t="str">
        <f t="shared" si="560"/>
        <v/>
      </c>
      <c r="Q1229" s="32">
        <f t="shared" si="566"/>
        <v>6</v>
      </c>
      <c r="R1229" s="32">
        <f t="shared" si="567"/>
        <v>4</v>
      </c>
      <c r="S1229" s="32">
        <f t="shared" si="568"/>
        <v>4</v>
      </c>
      <c r="T1229" s="32">
        <f t="shared" si="569"/>
        <v>2</v>
      </c>
      <c r="U1229" s="32">
        <f t="shared" si="570"/>
        <v>2</v>
      </c>
      <c r="V1229" s="32">
        <f t="shared" si="571"/>
        <v>2</v>
      </c>
      <c r="W1229" s="32">
        <f t="shared" si="572"/>
        <v>2</v>
      </c>
      <c r="X1229" s="32">
        <f t="shared" si="573"/>
        <v>2</v>
      </c>
      <c r="Y1229" s="32">
        <f t="shared" si="574"/>
        <v>2</v>
      </c>
      <c r="Z1229" s="32">
        <f t="shared" si="575"/>
        <v>2</v>
      </c>
      <c r="AA1229" s="32">
        <f t="shared" si="576"/>
        <v>2</v>
      </c>
      <c r="AB1229" s="32">
        <f t="shared" si="577"/>
        <v>2</v>
      </c>
      <c r="AD1229" s="64"/>
      <c r="AE1229" s="51"/>
      <c r="AF1229" s="51"/>
      <c r="AG1229" s="61"/>
      <c r="AH1229" s="62"/>
      <c r="AI1229" s="61"/>
      <c r="AJ1229" s="62"/>
      <c r="AK1229" s="61"/>
      <c r="AL1229" s="62"/>
      <c r="AM1229" s="60"/>
      <c r="AN1229" s="60"/>
      <c r="AO1229" s="60"/>
      <c r="AP1229" s="60"/>
      <c r="AQ1229" s="51"/>
      <c r="AT1229" s="39" t="str">
        <f t="shared" si="534"/>
        <v/>
      </c>
      <c r="AU1229" s="49" t="str">
        <f t="shared" si="535"/>
        <v/>
      </c>
      <c r="AV1229" s="41">
        <f t="shared" ca="1" si="547"/>
        <v>256</v>
      </c>
      <c r="AW1229" s="40">
        <f t="shared" ca="1" si="541"/>
        <v>1</v>
      </c>
      <c r="AX1229" s="41">
        <f t="shared" ca="1" si="536"/>
        <v>0</v>
      </c>
      <c r="AY1229" s="41">
        <f t="shared" ca="1" si="537"/>
        <v>0</v>
      </c>
      <c r="AZ1229" s="42">
        <f t="shared" ca="1" si="538"/>
        <v>1</v>
      </c>
      <c r="BA1229" s="47" t="str">
        <f t="shared" si="539"/>
        <v/>
      </c>
      <c r="BB1229" s="47" t="e">
        <f t="shared" si="540"/>
        <v>#VALUE!</v>
      </c>
      <c r="BC1229" s="47">
        <f t="shared" si="548"/>
        <v>0</v>
      </c>
      <c r="BD1229" s="47">
        <f t="shared" si="549"/>
        <v>0</v>
      </c>
      <c r="BE1229" s="47" t="e">
        <f t="shared" si="550"/>
        <v>#VALUE!</v>
      </c>
      <c r="BF1229" s="47" t="e">
        <f t="shared" si="551"/>
        <v>#VALUE!</v>
      </c>
      <c r="BG1229" s="47" t="e">
        <f t="shared" si="552"/>
        <v>#VALUE!</v>
      </c>
      <c r="BH1229" s="47" t="e">
        <f>MATCH($BA1229,NoteCommaRef!$B$4:$B$10,0)</f>
        <v>#N/A</v>
      </c>
      <c r="BI1229" s="47">
        <f>MATCH($BK1229,NoteCommaRef!$H$4:$H$1000,0)</f>
        <v>11</v>
      </c>
      <c r="BJ1229" s="47">
        <f>MATCH($BL1229,NoteCommaRef!$H$4:$H$1000,0)</f>
        <v>11</v>
      </c>
      <c r="BK1229" s="47">
        <f t="shared" si="542"/>
        <v>1</v>
      </c>
      <c r="BL1229" s="47">
        <f t="shared" si="543"/>
        <v>1</v>
      </c>
      <c r="BM1229" s="48">
        <f ca="1">IF(ISNA($BH1229),1,OFFSET(NoteCommaRef!$E$3,$BH1229,0))</f>
        <v>1</v>
      </c>
      <c r="BN1229" s="48">
        <f t="shared" si="544"/>
        <v>1</v>
      </c>
      <c r="BO1229" s="48">
        <f t="shared" si="545"/>
        <v>1</v>
      </c>
      <c r="BP1229" s="48">
        <f t="shared" si="546"/>
        <v>1</v>
      </c>
      <c r="BQ1229" s="48">
        <f ca="1">IF(ISNA($BI1229),1,OFFSET(NoteCommaRef!$K$3,$BI1229,0))</f>
        <v>1</v>
      </c>
      <c r="BR1229" s="48">
        <f ca="1">IF(ISNA($BJ1229),1,OFFSET(NoteCommaRef!$K$3,$BJ1229,0))</f>
        <v>1</v>
      </c>
    </row>
    <row r="1230" spans="3:70" x14ac:dyDescent="0.2">
      <c r="C1230" s="1" t="str">
        <f t="shared" si="563"/>
        <v/>
      </c>
      <c r="D1230" s="1" t="str">
        <f t="shared" si="564"/>
        <v/>
      </c>
      <c r="E1230" s="1" t="str">
        <f t="shared" si="553"/>
        <v/>
      </c>
      <c r="F1230" s="32" t="str">
        <f t="shared" si="554"/>
        <v/>
      </c>
      <c r="G1230" s="1" t="str">
        <f t="shared" si="555"/>
        <v/>
      </c>
      <c r="H1230" s="1" t="str">
        <f t="shared" si="556"/>
        <v/>
      </c>
      <c r="I1230" s="1" t="str">
        <f t="shared" si="557"/>
        <v/>
      </c>
      <c r="J1230" s="1" t="str">
        <f t="shared" si="558"/>
        <v/>
      </c>
      <c r="K1230" s="1" t="str">
        <f t="shared" si="559"/>
        <v/>
      </c>
      <c r="L1230" s="1" t="str">
        <f ca="1">IF(COUNTBLANK($AO1230),IF(COUNTBLANK($D1230),"",OFFSET(ChannelSetup!$E$6,0,$D1230-1)),$AO1230)</f>
        <v/>
      </c>
      <c r="M1230" s="1" t="str">
        <f ca="1">IF(COUNTBLANK($AP1230),IF(COUNTBLANK($D1230),"",OFFSET(ChannelSetup!$E$7,0,$D1230-1)),$AP1230)</f>
        <v/>
      </c>
      <c r="N1230" s="1" t="str">
        <f ca="1">IF(COUNTBLANK($D1230),"",IF(COUNTBLANK($AI1230),OFFSET(ChannelSetup!$E$4,0,$D1230-1),$AI1230))</f>
        <v/>
      </c>
      <c r="O1230" s="1" t="str">
        <f t="shared" si="560"/>
        <v/>
      </c>
      <c r="Q1230" s="32">
        <f t="shared" si="566"/>
        <v>6</v>
      </c>
      <c r="R1230" s="32">
        <f t="shared" si="567"/>
        <v>4</v>
      </c>
      <c r="S1230" s="32">
        <f t="shared" si="568"/>
        <v>4</v>
      </c>
      <c r="T1230" s="32">
        <f t="shared" si="569"/>
        <v>2</v>
      </c>
      <c r="U1230" s="32">
        <f t="shared" si="570"/>
        <v>2</v>
      </c>
      <c r="V1230" s="32">
        <f t="shared" si="571"/>
        <v>2</v>
      </c>
      <c r="W1230" s="32">
        <f t="shared" si="572"/>
        <v>2</v>
      </c>
      <c r="X1230" s="32">
        <f t="shared" si="573"/>
        <v>2</v>
      </c>
      <c r="Y1230" s="32">
        <f t="shared" si="574"/>
        <v>2</v>
      </c>
      <c r="Z1230" s="32">
        <f t="shared" si="575"/>
        <v>2</v>
      </c>
      <c r="AA1230" s="32">
        <f t="shared" si="576"/>
        <v>2</v>
      </c>
      <c r="AB1230" s="32">
        <f t="shared" si="577"/>
        <v>2</v>
      </c>
      <c r="AD1230" s="64"/>
      <c r="AE1230" s="51"/>
      <c r="AF1230" s="51"/>
      <c r="AG1230" s="61"/>
      <c r="AH1230" s="62"/>
      <c r="AI1230" s="61"/>
      <c r="AJ1230" s="62"/>
      <c r="AK1230" s="61"/>
      <c r="AL1230" s="62"/>
      <c r="AM1230" s="60"/>
      <c r="AN1230" s="60"/>
      <c r="AO1230" s="60"/>
      <c r="AP1230" s="60"/>
      <c r="AQ1230" s="51"/>
      <c r="AT1230" s="39" t="str">
        <f t="shared" si="534"/>
        <v/>
      </c>
      <c r="AU1230" s="49" t="str">
        <f t="shared" si="535"/>
        <v/>
      </c>
      <c r="AV1230" s="41">
        <f t="shared" ca="1" si="547"/>
        <v>256</v>
      </c>
      <c r="AW1230" s="40">
        <f t="shared" ca="1" si="541"/>
        <v>1</v>
      </c>
      <c r="AX1230" s="41">
        <f t="shared" ca="1" si="536"/>
        <v>0</v>
      </c>
      <c r="AY1230" s="41">
        <f t="shared" ca="1" si="537"/>
        <v>0</v>
      </c>
      <c r="AZ1230" s="42">
        <f t="shared" ca="1" si="538"/>
        <v>1</v>
      </c>
      <c r="BA1230" s="47" t="str">
        <f t="shared" si="539"/>
        <v/>
      </c>
      <c r="BB1230" s="47" t="e">
        <f t="shared" si="540"/>
        <v>#VALUE!</v>
      </c>
      <c r="BC1230" s="47">
        <f t="shared" si="548"/>
        <v>0</v>
      </c>
      <c r="BD1230" s="47">
        <f t="shared" si="549"/>
        <v>0</v>
      </c>
      <c r="BE1230" s="47" t="e">
        <f t="shared" si="550"/>
        <v>#VALUE!</v>
      </c>
      <c r="BF1230" s="47" t="e">
        <f t="shared" si="551"/>
        <v>#VALUE!</v>
      </c>
      <c r="BG1230" s="47" t="e">
        <f t="shared" si="552"/>
        <v>#VALUE!</v>
      </c>
      <c r="BH1230" s="47" t="e">
        <f>MATCH($BA1230,NoteCommaRef!$B$4:$B$10,0)</f>
        <v>#N/A</v>
      </c>
      <c r="BI1230" s="47">
        <f>MATCH($BK1230,NoteCommaRef!$H$4:$H$1000,0)</f>
        <v>11</v>
      </c>
      <c r="BJ1230" s="47">
        <f>MATCH($BL1230,NoteCommaRef!$H$4:$H$1000,0)</f>
        <v>11</v>
      </c>
      <c r="BK1230" s="47">
        <f t="shared" si="542"/>
        <v>1</v>
      </c>
      <c r="BL1230" s="47">
        <f t="shared" si="543"/>
        <v>1</v>
      </c>
      <c r="BM1230" s="48">
        <f ca="1">IF(ISNA($BH1230),1,OFFSET(NoteCommaRef!$E$3,$BH1230,0))</f>
        <v>1</v>
      </c>
      <c r="BN1230" s="48">
        <f t="shared" si="544"/>
        <v>1</v>
      </c>
      <c r="BO1230" s="48">
        <f t="shared" si="545"/>
        <v>1</v>
      </c>
      <c r="BP1230" s="48">
        <f t="shared" si="546"/>
        <v>1</v>
      </c>
      <c r="BQ1230" s="48">
        <f ca="1">IF(ISNA($BI1230),1,OFFSET(NoteCommaRef!$K$3,$BI1230,0))</f>
        <v>1</v>
      </c>
      <c r="BR1230" s="48">
        <f ca="1">IF(ISNA($BJ1230),1,OFFSET(NoteCommaRef!$K$3,$BJ1230,0))</f>
        <v>1</v>
      </c>
    </row>
    <row r="1231" spans="3:70" x14ac:dyDescent="0.2">
      <c r="C1231" s="1" t="str">
        <f t="shared" si="563"/>
        <v/>
      </c>
      <c r="D1231" s="1" t="str">
        <f t="shared" si="564"/>
        <v/>
      </c>
      <c r="E1231" s="1" t="str">
        <f t="shared" si="553"/>
        <v/>
      </c>
      <c r="F1231" s="32" t="str">
        <f t="shared" si="554"/>
        <v/>
      </c>
      <c r="G1231" s="1" t="str">
        <f t="shared" si="555"/>
        <v/>
      </c>
      <c r="H1231" s="1" t="str">
        <f t="shared" si="556"/>
        <v/>
      </c>
      <c r="I1231" s="1" t="str">
        <f t="shared" si="557"/>
        <v/>
      </c>
      <c r="J1231" s="1" t="str">
        <f t="shared" si="558"/>
        <v/>
      </c>
      <c r="K1231" s="1" t="str">
        <f t="shared" si="559"/>
        <v/>
      </c>
      <c r="L1231" s="1" t="str">
        <f ca="1">IF(COUNTBLANK($AO1231),IF(COUNTBLANK($D1231),"",OFFSET(ChannelSetup!$E$6,0,$D1231-1)),$AO1231)</f>
        <v/>
      </c>
      <c r="M1231" s="1" t="str">
        <f ca="1">IF(COUNTBLANK($AP1231),IF(COUNTBLANK($D1231),"",OFFSET(ChannelSetup!$E$7,0,$D1231-1)),$AP1231)</f>
        <v/>
      </c>
      <c r="N1231" s="1" t="str">
        <f ca="1">IF(COUNTBLANK($D1231),"",IF(COUNTBLANK($AI1231),OFFSET(ChannelSetup!$E$4,0,$D1231-1),$AI1231))</f>
        <v/>
      </c>
      <c r="O1231" s="1" t="str">
        <f t="shared" si="560"/>
        <v/>
      </c>
      <c r="Q1231" s="32">
        <f t="shared" si="566"/>
        <v>6</v>
      </c>
      <c r="R1231" s="32">
        <f t="shared" si="567"/>
        <v>4</v>
      </c>
      <c r="S1231" s="32">
        <f t="shared" si="568"/>
        <v>4</v>
      </c>
      <c r="T1231" s="32">
        <f t="shared" si="569"/>
        <v>2</v>
      </c>
      <c r="U1231" s="32">
        <f t="shared" si="570"/>
        <v>2</v>
      </c>
      <c r="V1231" s="32">
        <f t="shared" si="571"/>
        <v>2</v>
      </c>
      <c r="W1231" s="32">
        <f t="shared" si="572"/>
        <v>2</v>
      </c>
      <c r="X1231" s="32">
        <f t="shared" si="573"/>
        <v>2</v>
      </c>
      <c r="Y1231" s="32">
        <f t="shared" si="574"/>
        <v>2</v>
      </c>
      <c r="Z1231" s="32">
        <f t="shared" si="575"/>
        <v>2</v>
      </c>
      <c r="AA1231" s="32">
        <f t="shared" si="576"/>
        <v>2</v>
      </c>
      <c r="AB1231" s="32">
        <f t="shared" si="577"/>
        <v>2</v>
      </c>
      <c r="AD1231" s="64"/>
      <c r="AE1231" s="51"/>
      <c r="AF1231" s="51"/>
      <c r="AG1231" s="61"/>
      <c r="AH1231" s="62"/>
      <c r="AI1231" s="61"/>
      <c r="AJ1231" s="62"/>
      <c r="AK1231" s="61"/>
      <c r="AL1231" s="62"/>
      <c r="AM1231" s="60"/>
      <c r="AN1231" s="60"/>
      <c r="AO1231" s="60"/>
      <c r="AP1231" s="60"/>
      <c r="AQ1231" s="51"/>
      <c r="AT1231" s="39" t="str">
        <f t="shared" si="534"/>
        <v/>
      </c>
      <c r="AU1231" s="49" t="str">
        <f t="shared" si="535"/>
        <v/>
      </c>
      <c r="AV1231" s="41">
        <f t="shared" ca="1" si="547"/>
        <v>256</v>
      </c>
      <c r="AW1231" s="40">
        <f t="shared" ca="1" si="541"/>
        <v>1</v>
      </c>
      <c r="AX1231" s="41">
        <f t="shared" ca="1" si="536"/>
        <v>0</v>
      </c>
      <c r="AY1231" s="41">
        <f t="shared" ca="1" si="537"/>
        <v>0</v>
      </c>
      <c r="AZ1231" s="42">
        <f t="shared" ca="1" si="538"/>
        <v>1</v>
      </c>
      <c r="BA1231" s="47" t="str">
        <f t="shared" si="539"/>
        <v/>
      </c>
      <c r="BB1231" s="47" t="e">
        <f t="shared" si="540"/>
        <v>#VALUE!</v>
      </c>
      <c r="BC1231" s="47">
        <f t="shared" si="548"/>
        <v>0</v>
      </c>
      <c r="BD1231" s="47">
        <f t="shared" si="549"/>
        <v>0</v>
      </c>
      <c r="BE1231" s="47" t="e">
        <f t="shared" si="550"/>
        <v>#VALUE!</v>
      </c>
      <c r="BF1231" s="47" t="e">
        <f t="shared" si="551"/>
        <v>#VALUE!</v>
      </c>
      <c r="BG1231" s="47" t="e">
        <f t="shared" si="552"/>
        <v>#VALUE!</v>
      </c>
      <c r="BH1231" s="47" t="e">
        <f>MATCH($BA1231,NoteCommaRef!$B$4:$B$10,0)</f>
        <v>#N/A</v>
      </c>
      <c r="BI1231" s="47">
        <f>MATCH($BK1231,NoteCommaRef!$H$4:$H$1000,0)</f>
        <v>11</v>
      </c>
      <c r="BJ1231" s="47">
        <f>MATCH($BL1231,NoteCommaRef!$H$4:$H$1000,0)</f>
        <v>11</v>
      </c>
      <c r="BK1231" s="47">
        <f t="shared" si="542"/>
        <v>1</v>
      </c>
      <c r="BL1231" s="47">
        <f t="shared" si="543"/>
        <v>1</v>
      </c>
      <c r="BM1231" s="48">
        <f ca="1">IF(ISNA($BH1231),1,OFFSET(NoteCommaRef!$E$3,$BH1231,0))</f>
        <v>1</v>
      </c>
      <c r="BN1231" s="48">
        <f t="shared" si="544"/>
        <v>1</v>
      </c>
      <c r="BO1231" s="48">
        <f t="shared" si="545"/>
        <v>1</v>
      </c>
      <c r="BP1231" s="48">
        <f t="shared" si="546"/>
        <v>1</v>
      </c>
      <c r="BQ1231" s="48">
        <f ca="1">IF(ISNA($BI1231),1,OFFSET(NoteCommaRef!$K$3,$BI1231,0))</f>
        <v>1</v>
      </c>
      <c r="BR1231" s="48">
        <f ca="1">IF(ISNA($BJ1231),1,OFFSET(NoteCommaRef!$K$3,$BJ1231,0))</f>
        <v>1</v>
      </c>
    </row>
    <row r="1232" spans="3:70" x14ac:dyDescent="0.2">
      <c r="C1232" s="1" t="str">
        <f t="shared" si="563"/>
        <v/>
      </c>
      <c r="D1232" s="1" t="str">
        <f t="shared" si="564"/>
        <v/>
      </c>
      <c r="E1232" s="1" t="str">
        <f t="shared" si="553"/>
        <v/>
      </c>
      <c r="F1232" s="32" t="str">
        <f t="shared" si="554"/>
        <v/>
      </c>
      <c r="G1232" s="1" t="str">
        <f t="shared" si="555"/>
        <v/>
      </c>
      <c r="H1232" s="1" t="str">
        <f t="shared" si="556"/>
        <v/>
      </c>
      <c r="I1232" s="1" t="str">
        <f t="shared" si="557"/>
        <v/>
      </c>
      <c r="J1232" s="1" t="str">
        <f t="shared" si="558"/>
        <v/>
      </c>
      <c r="K1232" s="1" t="str">
        <f t="shared" si="559"/>
        <v/>
      </c>
      <c r="L1232" s="1" t="str">
        <f ca="1">IF(COUNTBLANK($AO1232),IF(COUNTBLANK($D1232),"",OFFSET(ChannelSetup!$E$6,0,$D1232-1)),$AO1232)</f>
        <v/>
      </c>
      <c r="M1232" s="1" t="str">
        <f ca="1">IF(COUNTBLANK($AP1232),IF(COUNTBLANK($D1232),"",OFFSET(ChannelSetup!$E$7,0,$D1232-1)),$AP1232)</f>
        <v/>
      </c>
      <c r="N1232" s="1" t="str">
        <f ca="1">IF(COUNTBLANK($D1232),"",IF(COUNTBLANK($AI1232),OFFSET(ChannelSetup!$E$4,0,$D1232-1),$AI1232))</f>
        <v/>
      </c>
      <c r="O1232" s="1" t="str">
        <f t="shared" si="560"/>
        <v/>
      </c>
      <c r="Q1232" s="32">
        <f t="shared" si="566"/>
        <v>6</v>
      </c>
      <c r="R1232" s="32">
        <f t="shared" si="567"/>
        <v>4</v>
      </c>
      <c r="S1232" s="32">
        <f t="shared" si="568"/>
        <v>4</v>
      </c>
      <c r="T1232" s="32">
        <f t="shared" si="569"/>
        <v>2</v>
      </c>
      <c r="U1232" s="32">
        <f t="shared" si="570"/>
        <v>2</v>
      </c>
      <c r="V1232" s="32">
        <f t="shared" si="571"/>
        <v>2</v>
      </c>
      <c r="W1232" s="32">
        <f t="shared" si="572"/>
        <v>2</v>
      </c>
      <c r="X1232" s="32">
        <f t="shared" si="573"/>
        <v>2</v>
      </c>
      <c r="Y1232" s="32">
        <f t="shared" si="574"/>
        <v>2</v>
      </c>
      <c r="Z1232" s="32">
        <f t="shared" si="575"/>
        <v>2</v>
      </c>
      <c r="AA1232" s="32">
        <f t="shared" si="576"/>
        <v>2</v>
      </c>
      <c r="AB1232" s="32">
        <f t="shared" si="577"/>
        <v>2</v>
      </c>
      <c r="AD1232" s="64"/>
      <c r="AE1232" s="51"/>
      <c r="AF1232" s="51"/>
      <c r="AG1232" s="61"/>
      <c r="AH1232" s="62"/>
      <c r="AI1232" s="61"/>
      <c r="AJ1232" s="62"/>
      <c r="AK1232" s="61"/>
      <c r="AL1232" s="62"/>
      <c r="AM1232" s="60"/>
      <c r="AN1232" s="60"/>
      <c r="AO1232" s="60"/>
      <c r="AP1232" s="60"/>
      <c r="AQ1232" s="51"/>
      <c r="AT1232" s="39" t="str">
        <f t="shared" si="534"/>
        <v/>
      </c>
      <c r="AU1232" s="49" t="str">
        <f t="shared" si="535"/>
        <v/>
      </c>
      <c r="AV1232" s="41">
        <f t="shared" ca="1" si="547"/>
        <v>256</v>
      </c>
      <c r="AW1232" s="40">
        <f t="shared" ca="1" si="541"/>
        <v>1</v>
      </c>
      <c r="AX1232" s="41">
        <f t="shared" ca="1" si="536"/>
        <v>0</v>
      </c>
      <c r="AY1232" s="41">
        <f t="shared" ca="1" si="537"/>
        <v>0</v>
      </c>
      <c r="AZ1232" s="42">
        <f t="shared" ca="1" si="538"/>
        <v>1</v>
      </c>
      <c r="BA1232" s="47" t="str">
        <f t="shared" si="539"/>
        <v/>
      </c>
      <c r="BB1232" s="47" t="e">
        <f t="shared" si="540"/>
        <v>#VALUE!</v>
      </c>
      <c r="BC1232" s="47">
        <f t="shared" si="548"/>
        <v>0</v>
      </c>
      <c r="BD1232" s="47">
        <f t="shared" si="549"/>
        <v>0</v>
      </c>
      <c r="BE1232" s="47" t="e">
        <f t="shared" si="550"/>
        <v>#VALUE!</v>
      </c>
      <c r="BF1232" s="47" t="e">
        <f t="shared" si="551"/>
        <v>#VALUE!</v>
      </c>
      <c r="BG1232" s="47" t="e">
        <f t="shared" si="552"/>
        <v>#VALUE!</v>
      </c>
      <c r="BH1232" s="47" t="e">
        <f>MATCH($BA1232,NoteCommaRef!$B$4:$B$10,0)</f>
        <v>#N/A</v>
      </c>
      <c r="BI1232" s="47">
        <f>MATCH($BK1232,NoteCommaRef!$H$4:$H$1000,0)</f>
        <v>11</v>
      </c>
      <c r="BJ1232" s="47">
        <f>MATCH($BL1232,NoteCommaRef!$H$4:$H$1000,0)</f>
        <v>11</v>
      </c>
      <c r="BK1232" s="47">
        <f t="shared" si="542"/>
        <v>1</v>
      </c>
      <c r="BL1232" s="47">
        <f t="shared" si="543"/>
        <v>1</v>
      </c>
      <c r="BM1232" s="48">
        <f ca="1">IF(ISNA($BH1232),1,OFFSET(NoteCommaRef!$E$3,$BH1232,0))</f>
        <v>1</v>
      </c>
      <c r="BN1232" s="48">
        <f t="shared" si="544"/>
        <v>1</v>
      </c>
      <c r="BO1232" s="48">
        <f t="shared" si="545"/>
        <v>1</v>
      </c>
      <c r="BP1232" s="48">
        <f t="shared" si="546"/>
        <v>1</v>
      </c>
      <c r="BQ1232" s="48">
        <f ca="1">IF(ISNA($BI1232),1,OFFSET(NoteCommaRef!$K$3,$BI1232,0))</f>
        <v>1</v>
      </c>
      <c r="BR1232" s="48">
        <f ca="1">IF(ISNA($BJ1232),1,OFFSET(NoteCommaRef!$K$3,$BJ1232,0))</f>
        <v>1</v>
      </c>
    </row>
    <row r="1233" spans="3:70" x14ac:dyDescent="0.2">
      <c r="C1233" s="1" t="str">
        <f t="shared" si="563"/>
        <v/>
      </c>
      <c r="D1233" s="1" t="str">
        <f t="shared" si="564"/>
        <v/>
      </c>
      <c r="E1233" s="1" t="str">
        <f t="shared" si="553"/>
        <v/>
      </c>
      <c r="F1233" s="32" t="str">
        <f t="shared" si="554"/>
        <v/>
      </c>
      <c r="G1233" s="1" t="str">
        <f t="shared" si="555"/>
        <v/>
      </c>
      <c r="H1233" s="1" t="str">
        <f t="shared" si="556"/>
        <v/>
      </c>
      <c r="I1233" s="1" t="str">
        <f t="shared" si="557"/>
        <v/>
      </c>
      <c r="J1233" s="1" t="str">
        <f t="shared" si="558"/>
        <v/>
      </c>
      <c r="K1233" s="1" t="str">
        <f t="shared" si="559"/>
        <v/>
      </c>
      <c r="L1233" s="1" t="str">
        <f ca="1">IF(COUNTBLANK($AO1233),IF(COUNTBLANK($D1233),"",OFFSET(ChannelSetup!$E$6,0,$D1233-1)),$AO1233)</f>
        <v/>
      </c>
      <c r="M1233" s="1" t="str">
        <f ca="1">IF(COUNTBLANK($AP1233),IF(COUNTBLANK($D1233),"",OFFSET(ChannelSetup!$E$7,0,$D1233-1)),$AP1233)</f>
        <v/>
      </c>
      <c r="N1233" s="1" t="str">
        <f ca="1">IF(COUNTBLANK($D1233),"",IF(COUNTBLANK($AI1233),OFFSET(ChannelSetup!$E$4,0,$D1233-1),$AI1233))</f>
        <v/>
      </c>
      <c r="O1233" s="1" t="str">
        <f t="shared" si="560"/>
        <v/>
      </c>
      <c r="Q1233" s="32">
        <f t="shared" si="566"/>
        <v>6</v>
      </c>
      <c r="R1233" s="32">
        <f t="shared" si="567"/>
        <v>4</v>
      </c>
      <c r="S1233" s="32">
        <f t="shared" si="568"/>
        <v>4</v>
      </c>
      <c r="T1233" s="32">
        <f t="shared" si="569"/>
        <v>2</v>
      </c>
      <c r="U1233" s="32">
        <f t="shared" si="570"/>
        <v>2</v>
      </c>
      <c r="V1233" s="32">
        <f t="shared" si="571"/>
        <v>2</v>
      </c>
      <c r="W1233" s="32">
        <f t="shared" si="572"/>
        <v>2</v>
      </c>
      <c r="X1233" s="32">
        <f t="shared" si="573"/>
        <v>2</v>
      </c>
      <c r="Y1233" s="32">
        <f t="shared" si="574"/>
        <v>2</v>
      </c>
      <c r="Z1233" s="32">
        <f t="shared" si="575"/>
        <v>2</v>
      </c>
      <c r="AA1233" s="32">
        <f t="shared" si="576"/>
        <v>2</v>
      </c>
      <c r="AB1233" s="32">
        <f t="shared" si="577"/>
        <v>2</v>
      </c>
      <c r="AD1233" s="64"/>
      <c r="AE1233" s="51"/>
      <c r="AF1233" s="51"/>
      <c r="AG1233" s="61"/>
      <c r="AH1233" s="62"/>
      <c r="AI1233" s="61"/>
      <c r="AJ1233" s="62"/>
      <c r="AK1233" s="61"/>
      <c r="AL1233" s="62"/>
      <c r="AM1233" s="60"/>
      <c r="AN1233" s="60"/>
      <c r="AO1233" s="60"/>
      <c r="AP1233" s="60"/>
      <c r="AQ1233" s="51"/>
      <c r="AT1233" s="39" t="str">
        <f t="shared" si="534"/>
        <v/>
      </c>
      <c r="AU1233" s="49" t="str">
        <f t="shared" si="535"/>
        <v/>
      </c>
      <c r="AV1233" s="41">
        <f t="shared" ca="1" si="547"/>
        <v>256</v>
      </c>
      <c r="AW1233" s="40">
        <f t="shared" ca="1" si="541"/>
        <v>1</v>
      </c>
      <c r="AX1233" s="41">
        <f t="shared" ca="1" si="536"/>
        <v>0</v>
      </c>
      <c r="AY1233" s="41">
        <f t="shared" ca="1" si="537"/>
        <v>0</v>
      </c>
      <c r="AZ1233" s="42">
        <f t="shared" ca="1" si="538"/>
        <v>1</v>
      </c>
      <c r="BA1233" s="47" t="str">
        <f t="shared" si="539"/>
        <v/>
      </c>
      <c r="BB1233" s="47" t="e">
        <f t="shared" si="540"/>
        <v>#VALUE!</v>
      </c>
      <c r="BC1233" s="47">
        <f t="shared" si="548"/>
        <v>0</v>
      </c>
      <c r="BD1233" s="47">
        <f t="shared" si="549"/>
        <v>0</v>
      </c>
      <c r="BE1233" s="47" t="e">
        <f t="shared" si="550"/>
        <v>#VALUE!</v>
      </c>
      <c r="BF1233" s="47" t="e">
        <f t="shared" si="551"/>
        <v>#VALUE!</v>
      </c>
      <c r="BG1233" s="47" t="e">
        <f t="shared" si="552"/>
        <v>#VALUE!</v>
      </c>
      <c r="BH1233" s="47" t="e">
        <f>MATCH($BA1233,NoteCommaRef!$B$4:$B$10,0)</f>
        <v>#N/A</v>
      </c>
      <c r="BI1233" s="47">
        <f>MATCH($BK1233,NoteCommaRef!$H$4:$H$1000,0)</f>
        <v>11</v>
      </c>
      <c r="BJ1233" s="47">
        <f>MATCH($BL1233,NoteCommaRef!$H$4:$H$1000,0)</f>
        <v>11</v>
      </c>
      <c r="BK1233" s="47">
        <f t="shared" si="542"/>
        <v>1</v>
      </c>
      <c r="BL1233" s="47">
        <f t="shared" si="543"/>
        <v>1</v>
      </c>
      <c r="BM1233" s="48">
        <f ca="1">IF(ISNA($BH1233),1,OFFSET(NoteCommaRef!$E$3,$BH1233,0))</f>
        <v>1</v>
      </c>
      <c r="BN1233" s="48">
        <f t="shared" si="544"/>
        <v>1</v>
      </c>
      <c r="BO1233" s="48">
        <f t="shared" si="545"/>
        <v>1</v>
      </c>
      <c r="BP1233" s="48">
        <f t="shared" si="546"/>
        <v>1</v>
      </c>
      <c r="BQ1233" s="48">
        <f ca="1">IF(ISNA($BI1233),1,OFFSET(NoteCommaRef!$K$3,$BI1233,0))</f>
        <v>1</v>
      </c>
      <c r="BR1233" s="48">
        <f ca="1">IF(ISNA($BJ1233),1,OFFSET(NoteCommaRef!$K$3,$BJ1233,0))</f>
        <v>1</v>
      </c>
    </row>
    <row r="1234" spans="3:70" x14ac:dyDescent="0.2">
      <c r="C1234" s="1" t="str">
        <f t="shared" si="563"/>
        <v/>
      </c>
      <c r="D1234" s="1" t="str">
        <f t="shared" si="564"/>
        <v/>
      </c>
      <c r="E1234" s="1" t="str">
        <f t="shared" si="553"/>
        <v/>
      </c>
      <c r="F1234" s="32" t="str">
        <f t="shared" si="554"/>
        <v/>
      </c>
      <c r="G1234" s="1" t="str">
        <f t="shared" si="555"/>
        <v/>
      </c>
      <c r="H1234" s="1" t="str">
        <f t="shared" si="556"/>
        <v/>
      </c>
      <c r="I1234" s="1" t="str">
        <f t="shared" si="557"/>
        <v/>
      </c>
      <c r="J1234" s="1" t="str">
        <f t="shared" si="558"/>
        <v/>
      </c>
      <c r="K1234" s="1" t="str">
        <f t="shared" si="559"/>
        <v/>
      </c>
      <c r="L1234" s="1" t="str">
        <f ca="1">IF(COUNTBLANK($AO1234),IF(COUNTBLANK($D1234),"",OFFSET(ChannelSetup!$E$6,0,$D1234-1)),$AO1234)</f>
        <v/>
      </c>
      <c r="M1234" s="1" t="str">
        <f ca="1">IF(COUNTBLANK($AP1234),IF(COUNTBLANK($D1234),"",OFFSET(ChannelSetup!$E$7,0,$D1234-1)),$AP1234)</f>
        <v/>
      </c>
      <c r="N1234" s="1" t="str">
        <f ca="1">IF(COUNTBLANK($D1234),"",IF(COUNTBLANK($AI1234),OFFSET(ChannelSetup!$E$4,0,$D1234-1),$AI1234))</f>
        <v/>
      </c>
      <c r="O1234" s="1" t="str">
        <f t="shared" si="560"/>
        <v/>
      </c>
      <c r="Q1234" s="32">
        <f t="shared" si="566"/>
        <v>6</v>
      </c>
      <c r="R1234" s="32">
        <f t="shared" si="567"/>
        <v>4</v>
      </c>
      <c r="S1234" s="32">
        <f t="shared" si="568"/>
        <v>4</v>
      </c>
      <c r="T1234" s="32">
        <f t="shared" si="569"/>
        <v>2</v>
      </c>
      <c r="U1234" s="32">
        <f t="shared" si="570"/>
        <v>2</v>
      </c>
      <c r="V1234" s="32">
        <f t="shared" si="571"/>
        <v>2</v>
      </c>
      <c r="W1234" s="32">
        <f t="shared" si="572"/>
        <v>2</v>
      </c>
      <c r="X1234" s="32">
        <f t="shared" si="573"/>
        <v>2</v>
      </c>
      <c r="Y1234" s="32">
        <f t="shared" si="574"/>
        <v>2</v>
      </c>
      <c r="Z1234" s="32">
        <f t="shared" si="575"/>
        <v>2</v>
      </c>
      <c r="AA1234" s="32">
        <f t="shared" si="576"/>
        <v>2</v>
      </c>
      <c r="AB1234" s="32">
        <f t="shared" si="577"/>
        <v>2</v>
      </c>
      <c r="AD1234" s="64"/>
      <c r="AE1234" s="51"/>
      <c r="AF1234" s="51"/>
      <c r="AG1234" s="61"/>
      <c r="AH1234" s="62"/>
      <c r="AI1234" s="61"/>
      <c r="AJ1234" s="62"/>
      <c r="AK1234" s="61"/>
      <c r="AL1234" s="62"/>
      <c r="AM1234" s="60"/>
      <c r="AN1234" s="60"/>
      <c r="AO1234" s="60"/>
      <c r="AP1234" s="60"/>
      <c r="AQ1234" s="51"/>
      <c r="AT1234" s="39" t="str">
        <f t="shared" si="534"/>
        <v/>
      </c>
      <c r="AU1234" s="49" t="str">
        <f t="shared" si="535"/>
        <v/>
      </c>
      <c r="AV1234" s="41">
        <f t="shared" ca="1" si="547"/>
        <v>256</v>
      </c>
      <c r="AW1234" s="40">
        <f t="shared" ca="1" si="541"/>
        <v>1</v>
      </c>
      <c r="AX1234" s="41">
        <f t="shared" ca="1" si="536"/>
        <v>0</v>
      </c>
      <c r="AY1234" s="41">
        <f t="shared" ca="1" si="537"/>
        <v>0</v>
      </c>
      <c r="AZ1234" s="42">
        <f t="shared" ca="1" si="538"/>
        <v>1</v>
      </c>
      <c r="BA1234" s="47" t="str">
        <f t="shared" si="539"/>
        <v/>
      </c>
      <c r="BB1234" s="47" t="e">
        <f t="shared" si="540"/>
        <v>#VALUE!</v>
      </c>
      <c r="BC1234" s="47">
        <f t="shared" si="548"/>
        <v>0</v>
      </c>
      <c r="BD1234" s="47">
        <f t="shared" si="549"/>
        <v>0</v>
      </c>
      <c r="BE1234" s="47" t="e">
        <f t="shared" si="550"/>
        <v>#VALUE!</v>
      </c>
      <c r="BF1234" s="47" t="e">
        <f t="shared" si="551"/>
        <v>#VALUE!</v>
      </c>
      <c r="BG1234" s="47" t="e">
        <f t="shared" si="552"/>
        <v>#VALUE!</v>
      </c>
      <c r="BH1234" s="47" t="e">
        <f>MATCH($BA1234,NoteCommaRef!$B$4:$B$10,0)</f>
        <v>#N/A</v>
      </c>
      <c r="BI1234" s="47">
        <f>MATCH($BK1234,NoteCommaRef!$H$4:$H$1000,0)</f>
        <v>11</v>
      </c>
      <c r="BJ1234" s="47">
        <f>MATCH($BL1234,NoteCommaRef!$H$4:$H$1000,0)</f>
        <v>11</v>
      </c>
      <c r="BK1234" s="47">
        <f t="shared" si="542"/>
        <v>1</v>
      </c>
      <c r="BL1234" s="47">
        <f t="shared" si="543"/>
        <v>1</v>
      </c>
      <c r="BM1234" s="48">
        <f ca="1">IF(ISNA($BH1234),1,OFFSET(NoteCommaRef!$E$3,$BH1234,0))</f>
        <v>1</v>
      </c>
      <c r="BN1234" s="48">
        <f t="shared" si="544"/>
        <v>1</v>
      </c>
      <c r="BO1234" s="48">
        <f t="shared" si="545"/>
        <v>1</v>
      </c>
      <c r="BP1234" s="48">
        <f t="shared" si="546"/>
        <v>1</v>
      </c>
      <c r="BQ1234" s="48">
        <f ca="1">IF(ISNA($BI1234),1,OFFSET(NoteCommaRef!$K$3,$BI1234,0))</f>
        <v>1</v>
      </c>
      <c r="BR1234" s="48">
        <f ca="1">IF(ISNA($BJ1234),1,OFFSET(NoteCommaRef!$K$3,$BJ1234,0))</f>
        <v>1</v>
      </c>
    </row>
    <row r="1235" spans="3:70" x14ac:dyDescent="0.2">
      <c r="C1235" s="1" t="str">
        <f t="shared" si="563"/>
        <v/>
      </c>
      <c r="D1235" s="1" t="str">
        <f t="shared" si="564"/>
        <v/>
      </c>
      <c r="E1235" s="1" t="str">
        <f t="shared" si="553"/>
        <v/>
      </c>
      <c r="F1235" s="32" t="str">
        <f t="shared" si="554"/>
        <v/>
      </c>
      <c r="G1235" s="1" t="str">
        <f t="shared" si="555"/>
        <v/>
      </c>
      <c r="H1235" s="1" t="str">
        <f t="shared" si="556"/>
        <v/>
      </c>
      <c r="I1235" s="1" t="str">
        <f t="shared" si="557"/>
        <v/>
      </c>
      <c r="J1235" s="1" t="str">
        <f t="shared" si="558"/>
        <v/>
      </c>
      <c r="K1235" s="1" t="str">
        <f t="shared" si="559"/>
        <v/>
      </c>
      <c r="L1235" s="1" t="str">
        <f ca="1">IF(COUNTBLANK($AO1235),IF(COUNTBLANK($D1235),"",OFFSET(ChannelSetup!$E$6,0,$D1235-1)),$AO1235)</f>
        <v/>
      </c>
      <c r="M1235" s="1" t="str">
        <f ca="1">IF(COUNTBLANK($AP1235),IF(COUNTBLANK($D1235),"",OFFSET(ChannelSetup!$E$7,0,$D1235-1)),$AP1235)</f>
        <v/>
      </c>
      <c r="N1235" s="1" t="str">
        <f ca="1">IF(COUNTBLANK($D1235),"",IF(COUNTBLANK($AI1235),OFFSET(ChannelSetup!$E$4,0,$D1235-1),$AI1235))</f>
        <v/>
      </c>
      <c r="O1235" s="1" t="str">
        <f t="shared" si="560"/>
        <v/>
      </c>
      <c r="Q1235" s="32">
        <f t="shared" si="566"/>
        <v>6</v>
      </c>
      <c r="R1235" s="32">
        <f t="shared" si="567"/>
        <v>4</v>
      </c>
      <c r="S1235" s="32">
        <f t="shared" si="568"/>
        <v>4</v>
      </c>
      <c r="T1235" s="32">
        <f t="shared" si="569"/>
        <v>2</v>
      </c>
      <c r="U1235" s="32">
        <f t="shared" si="570"/>
        <v>2</v>
      </c>
      <c r="V1235" s="32">
        <f t="shared" si="571"/>
        <v>2</v>
      </c>
      <c r="W1235" s="32">
        <f t="shared" si="572"/>
        <v>2</v>
      </c>
      <c r="X1235" s="32">
        <f t="shared" si="573"/>
        <v>2</v>
      </c>
      <c r="Y1235" s="32">
        <f t="shared" si="574"/>
        <v>2</v>
      </c>
      <c r="Z1235" s="32">
        <f t="shared" si="575"/>
        <v>2</v>
      </c>
      <c r="AA1235" s="32">
        <f t="shared" si="576"/>
        <v>2</v>
      </c>
      <c r="AB1235" s="32">
        <f t="shared" si="577"/>
        <v>2</v>
      </c>
      <c r="AD1235" s="64"/>
      <c r="AE1235" s="51"/>
      <c r="AF1235" s="51"/>
      <c r="AG1235" s="61"/>
      <c r="AH1235" s="62"/>
      <c r="AI1235" s="61"/>
      <c r="AJ1235" s="62"/>
      <c r="AK1235" s="61"/>
      <c r="AL1235" s="62"/>
      <c r="AM1235" s="60"/>
      <c r="AN1235" s="60"/>
      <c r="AO1235" s="60"/>
      <c r="AP1235" s="60"/>
      <c r="AQ1235" s="51"/>
      <c r="AT1235" s="39" t="str">
        <f t="shared" si="534"/>
        <v/>
      </c>
      <c r="AU1235" s="49" t="str">
        <f t="shared" si="535"/>
        <v/>
      </c>
      <c r="AV1235" s="41">
        <f t="shared" ca="1" si="547"/>
        <v>256</v>
      </c>
      <c r="AW1235" s="40">
        <f t="shared" ca="1" si="541"/>
        <v>1</v>
      </c>
      <c r="AX1235" s="41">
        <f t="shared" ca="1" si="536"/>
        <v>0</v>
      </c>
      <c r="AY1235" s="41">
        <f t="shared" ca="1" si="537"/>
        <v>0</v>
      </c>
      <c r="AZ1235" s="42">
        <f t="shared" ca="1" si="538"/>
        <v>1</v>
      </c>
      <c r="BA1235" s="47" t="str">
        <f t="shared" si="539"/>
        <v/>
      </c>
      <c r="BB1235" s="47" t="e">
        <f t="shared" si="540"/>
        <v>#VALUE!</v>
      </c>
      <c r="BC1235" s="47">
        <f t="shared" si="548"/>
        <v>0</v>
      </c>
      <c r="BD1235" s="47">
        <f t="shared" si="549"/>
        <v>0</v>
      </c>
      <c r="BE1235" s="47" t="e">
        <f t="shared" si="550"/>
        <v>#VALUE!</v>
      </c>
      <c r="BF1235" s="47" t="e">
        <f t="shared" si="551"/>
        <v>#VALUE!</v>
      </c>
      <c r="BG1235" s="47" t="e">
        <f t="shared" si="552"/>
        <v>#VALUE!</v>
      </c>
      <c r="BH1235" s="47" t="e">
        <f>MATCH($BA1235,NoteCommaRef!$B$4:$B$10,0)</f>
        <v>#N/A</v>
      </c>
      <c r="BI1235" s="47">
        <f>MATCH($BK1235,NoteCommaRef!$H$4:$H$1000,0)</f>
        <v>11</v>
      </c>
      <c r="BJ1235" s="47">
        <f>MATCH($BL1235,NoteCommaRef!$H$4:$H$1000,0)</f>
        <v>11</v>
      </c>
      <c r="BK1235" s="47">
        <f t="shared" si="542"/>
        <v>1</v>
      </c>
      <c r="BL1235" s="47">
        <f t="shared" si="543"/>
        <v>1</v>
      </c>
      <c r="BM1235" s="48">
        <f ca="1">IF(ISNA($BH1235),1,OFFSET(NoteCommaRef!$E$3,$BH1235,0))</f>
        <v>1</v>
      </c>
      <c r="BN1235" s="48">
        <f t="shared" si="544"/>
        <v>1</v>
      </c>
      <c r="BO1235" s="48">
        <f t="shared" si="545"/>
        <v>1</v>
      </c>
      <c r="BP1235" s="48">
        <f t="shared" si="546"/>
        <v>1</v>
      </c>
      <c r="BQ1235" s="48">
        <f ca="1">IF(ISNA($BI1235),1,OFFSET(NoteCommaRef!$K$3,$BI1235,0))</f>
        <v>1</v>
      </c>
      <c r="BR1235" s="48">
        <f ca="1">IF(ISNA($BJ1235),1,OFFSET(NoteCommaRef!$K$3,$BJ1235,0))</f>
        <v>1</v>
      </c>
    </row>
    <row r="1236" spans="3:70" x14ac:dyDescent="0.2">
      <c r="C1236" s="1" t="str">
        <f t="shared" si="563"/>
        <v/>
      </c>
      <c r="D1236" s="1" t="str">
        <f t="shared" si="564"/>
        <v/>
      </c>
      <c r="E1236" s="1" t="str">
        <f t="shared" si="553"/>
        <v/>
      </c>
      <c r="F1236" s="32" t="str">
        <f t="shared" si="554"/>
        <v/>
      </c>
      <c r="G1236" s="1" t="str">
        <f t="shared" si="555"/>
        <v/>
      </c>
      <c r="H1236" s="1" t="str">
        <f t="shared" si="556"/>
        <v/>
      </c>
      <c r="I1236" s="1" t="str">
        <f t="shared" si="557"/>
        <v/>
      </c>
      <c r="J1236" s="1" t="str">
        <f t="shared" si="558"/>
        <v/>
      </c>
      <c r="K1236" s="1" t="str">
        <f t="shared" si="559"/>
        <v/>
      </c>
      <c r="L1236" s="1" t="str">
        <f ca="1">IF(COUNTBLANK($AO1236),IF(COUNTBLANK($D1236),"",OFFSET(ChannelSetup!$E$6,0,$D1236-1)),$AO1236)</f>
        <v/>
      </c>
      <c r="M1236" s="1" t="str">
        <f ca="1">IF(COUNTBLANK($AP1236),IF(COUNTBLANK($D1236),"",OFFSET(ChannelSetup!$E$7,0,$D1236-1)),$AP1236)</f>
        <v/>
      </c>
      <c r="N1236" s="1" t="str">
        <f ca="1">IF(COUNTBLANK($D1236),"",IF(COUNTBLANK($AI1236),OFFSET(ChannelSetup!$E$4,0,$D1236-1),$AI1236))</f>
        <v/>
      </c>
      <c r="O1236" s="1" t="str">
        <f t="shared" si="560"/>
        <v/>
      </c>
      <c r="Q1236" s="32">
        <f t="shared" si="566"/>
        <v>6</v>
      </c>
      <c r="R1236" s="32">
        <f t="shared" si="567"/>
        <v>4</v>
      </c>
      <c r="S1236" s="32">
        <f t="shared" si="568"/>
        <v>4</v>
      </c>
      <c r="T1236" s="32">
        <f t="shared" si="569"/>
        <v>2</v>
      </c>
      <c r="U1236" s="32">
        <f t="shared" si="570"/>
        <v>2</v>
      </c>
      <c r="V1236" s="32">
        <f t="shared" si="571"/>
        <v>2</v>
      </c>
      <c r="W1236" s="32">
        <f t="shared" si="572"/>
        <v>2</v>
      </c>
      <c r="X1236" s="32">
        <f t="shared" si="573"/>
        <v>2</v>
      </c>
      <c r="Y1236" s="32">
        <f t="shared" si="574"/>
        <v>2</v>
      </c>
      <c r="Z1236" s="32">
        <f t="shared" si="575"/>
        <v>2</v>
      </c>
      <c r="AA1236" s="32">
        <f t="shared" si="576"/>
        <v>2</v>
      </c>
      <c r="AB1236" s="32">
        <f t="shared" si="577"/>
        <v>2</v>
      </c>
      <c r="AD1236" s="64"/>
      <c r="AE1236" s="51"/>
      <c r="AF1236" s="51"/>
      <c r="AG1236" s="61"/>
      <c r="AH1236" s="62"/>
      <c r="AI1236" s="61"/>
      <c r="AJ1236" s="62"/>
      <c r="AK1236" s="61"/>
      <c r="AL1236" s="62"/>
      <c r="AM1236" s="60"/>
      <c r="AN1236" s="60"/>
      <c r="AO1236" s="60"/>
      <c r="AP1236" s="60"/>
      <c r="AQ1236" s="51"/>
      <c r="AT1236" s="39" t="str">
        <f t="shared" si="534"/>
        <v/>
      </c>
      <c r="AU1236" s="49" t="str">
        <f t="shared" si="535"/>
        <v/>
      </c>
      <c r="AV1236" s="41">
        <f t="shared" ca="1" si="547"/>
        <v>256</v>
      </c>
      <c r="AW1236" s="40">
        <f t="shared" ca="1" si="541"/>
        <v>1</v>
      </c>
      <c r="AX1236" s="41">
        <f t="shared" ca="1" si="536"/>
        <v>0</v>
      </c>
      <c r="AY1236" s="41">
        <f t="shared" ca="1" si="537"/>
        <v>0</v>
      </c>
      <c r="AZ1236" s="42">
        <f t="shared" ca="1" si="538"/>
        <v>1</v>
      </c>
      <c r="BA1236" s="47" t="str">
        <f t="shared" si="539"/>
        <v/>
      </c>
      <c r="BB1236" s="47" t="e">
        <f t="shared" si="540"/>
        <v>#VALUE!</v>
      </c>
      <c r="BC1236" s="47">
        <f t="shared" si="548"/>
        <v>0</v>
      </c>
      <c r="BD1236" s="47">
        <f t="shared" si="549"/>
        <v>0</v>
      </c>
      <c r="BE1236" s="47" t="e">
        <f t="shared" si="550"/>
        <v>#VALUE!</v>
      </c>
      <c r="BF1236" s="47" t="e">
        <f t="shared" si="551"/>
        <v>#VALUE!</v>
      </c>
      <c r="BG1236" s="47" t="e">
        <f t="shared" si="552"/>
        <v>#VALUE!</v>
      </c>
      <c r="BH1236" s="47" t="e">
        <f>MATCH($BA1236,NoteCommaRef!$B$4:$B$10,0)</f>
        <v>#N/A</v>
      </c>
      <c r="BI1236" s="47">
        <f>MATCH($BK1236,NoteCommaRef!$H$4:$H$1000,0)</f>
        <v>11</v>
      </c>
      <c r="BJ1236" s="47">
        <f>MATCH($BL1236,NoteCommaRef!$H$4:$H$1000,0)</f>
        <v>11</v>
      </c>
      <c r="BK1236" s="47">
        <f t="shared" si="542"/>
        <v>1</v>
      </c>
      <c r="BL1236" s="47">
        <f t="shared" si="543"/>
        <v>1</v>
      </c>
      <c r="BM1236" s="48">
        <f ca="1">IF(ISNA($BH1236),1,OFFSET(NoteCommaRef!$E$3,$BH1236,0))</f>
        <v>1</v>
      </c>
      <c r="BN1236" s="48">
        <f t="shared" si="544"/>
        <v>1</v>
      </c>
      <c r="BO1236" s="48">
        <f t="shared" si="545"/>
        <v>1</v>
      </c>
      <c r="BP1236" s="48">
        <f t="shared" si="546"/>
        <v>1</v>
      </c>
      <c r="BQ1236" s="48">
        <f ca="1">IF(ISNA($BI1236),1,OFFSET(NoteCommaRef!$K$3,$BI1236,0))</f>
        <v>1</v>
      </c>
      <c r="BR1236" s="48">
        <f ca="1">IF(ISNA($BJ1236),1,OFFSET(NoteCommaRef!$K$3,$BJ1236,0))</f>
        <v>1</v>
      </c>
    </row>
    <row r="1237" spans="3:70" x14ac:dyDescent="0.2">
      <c r="C1237" s="1" t="str">
        <f t="shared" si="563"/>
        <v/>
      </c>
      <c r="D1237" s="1" t="str">
        <f t="shared" si="564"/>
        <v/>
      </c>
      <c r="E1237" s="1" t="str">
        <f t="shared" si="553"/>
        <v/>
      </c>
      <c r="F1237" s="32" t="str">
        <f t="shared" si="554"/>
        <v/>
      </c>
      <c r="G1237" s="1" t="str">
        <f t="shared" si="555"/>
        <v/>
      </c>
      <c r="H1237" s="1" t="str">
        <f t="shared" si="556"/>
        <v/>
      </c>
      <c r="I1237" s="1" t="str">
        <f t="shared" si="557"/>
        <v/>
      </c>
      <c r="J1237" s="1" t="str">
        <f t="shared" si="558"/>
        <v/>
      </c>
      <c r="K1237" s="1" t="str">
        <f t="shared" si="559"/>
        <v/>
      </c>
      <c r="L1237" s="1" t="str">
        <f ca="1">IF(COUNTBLANK($AO1237),IF(COUNTBLANK($D1237),"",OFFSET(ChannelSetup!$E$6,0,$D1237-1)),$AO1237)</f>
        <v/>
      </c>
      <c r="M1237" s="1" t="str">
        <f ca="1">IF(COUNTBLANK($AP1237),IF(COUNTBLANK($D1237),"",OFFSET(ChannelSetup!$E$7,0,$D1237-1)),$AP1237)</f>
        <v/>
      </c>
      <c r="N1237" s="1" t="str">
        <f ca="1">IF(COUNTBLANK($D1237),"",IF(COUNTBLANK($AI1237),OFFSET(ChannelSetup!$E$4,0,$D1237-1),$AI1237))</f>
        <v/>
      </c>
      <c r="O1237" s="1" t="str">
        <f t="shared" si="560"/>
        <v/>
      </c>
      <c r="Q1237" s="32">
        <f t="shared" si="566"/>
        <v>6</v>
      </c>
      <c r="R1237" s="32">
        <f t="shared" si="567"/>
        <v>4</v>
      </c>
      <c r="S1237" s="32">
        <f t="shared" si="568"/>
        <v>4</v>
      </c>
      <c r="T1237" s="32">
        <f t="shared" si="569"/>
        <v>2</v>
      </c>
      <c r="U1237" s="32">
        <f t="shared" si="570"/>
        <v>2</v>
      </c>
      <c r="V1237" s="32">
        <f t="shared" si="571"/>
        <v>2</v>
      </c>
      <c r="W1237" s="32">
        <f t="shared" si="572"/>
        <v>2</v>
      </c>
      <c r="X1237" s="32">
        <f t="shared" si="573"/>
        <v>2</v>
      </c>
      <c r="Y1237" s="32">
        <f t="shared" si="574"/>
        <v>2</v>
      </c>
      <c r="Z1237" s="32">
        <f t="shared" si="575"/>
        <v>2</v>
      </c>
      <c r="AA1237" s="32">
        <f t="shared" si="576"/>
        <v>2</v>
      </c>
      <c r="AB1237" s="32">
        <f t="shared" si="577"/>
        <v>2</v>
      </c>
      <c r="AD1237" s="64"/>
      <c r="AE1237" s="51"/>
      <c r="AF1237" s="51"/>
      <c r="AG1237" s="61"/>
      <c r="AH1237" s="62"/>
      <c r="AI1237" s="61"/>
      <c r="AJ1237" s="62"/>
      <c r="AK1237" s="61"/>
      <c r="AL1237" s="62"/>
      <c r="AM1237" s="60"/>
      <c r="AN1237" s="60"/>
      <c r="AO1237" s="60"/>
      <c r="AP1237" s="60"/>
      <c r="AQ1237" s="51"/>
      <c r="AT1237" s="39" t="str">
        <f t="shared" si="534"/>
        <v/>
      </c>
      <c r="AU1237" s="49" t="str">
        <f t="shared" si="535"/>
        <v/>
      </c>
      <c r="AV1237" s="41">
        <f t="shared" ca="1" si="547"/>
        <v>256</v>
      </c>
      <c r="AW1237" s="40">
        <f t="shared" ca="1" si="541"/>
        <v>1</v>
      </c>
      <c r="AX1237" s="41">
        <f t="shared" ca="1" si="536"/>
        <v>0</v>
      </c>
      <c r="AY1237" s="41">
        <f t="shared" ca="1" si="537"/>
        <v>0</v>
      </c>
      <c r="AZ1237" s="42">
        <f t="shared" ca="1" si="538"/>
        <v>1</v>
      </c>
      <c r="BA1237" s="47" t="str">
        <f t="shared" si="539"/>
        <v/>
      </c>
      <c r="BB1237" s="47" t="e">
        <f t="shared" si="540"/>
        <v>#VALUE!</v>
      </c>
      <c r="BC1237" s="47">
        <f t="shared" si="548"/>
        <v>0</v>
      </c>
      <c r="BD1237" s="47">
        <f t="shared" si="549"/>
        <v>0</v>
      </c>
      <c r="BE1237" s="47" t="e">
        <f t="shared" si="550"/>
        <v>#VALUE!</v>
      </c>
      <c r="BF1237" s="47" t="e">
        <f t="shared" si="551"/>
        <v>#VALUE!</v>
      </c>
      <c r="BG1237" s="47" t="e">
        <f t="shared" si="552"/>
        <v>#VALUE!</v>
      </c>
      <c r="BH1237" s="47" t="e">
        <f>MATCH($BA1237,NoteCommaRef!$B$4:$B$10,0)</f>
        <v>#N/A</v>
      </c>
      <c r="BI1237" s="47">
        <f>MATCH($BK1237,NoteCommaRef!$H$4:$H$1000,0)</f>
        <v>11</v>
      </c>
      <c r="BJ1237" s="47">
        <f>MATCH($BL1237,NoteCommaRef!$H$4:$H$1000,0)</f>
        <v>11</v>
      </c>
      <c r="BK1237" s="47">
        <f t="shared" si="542"/>
        <v>1</v>
      </c>
      <c r="BL1237" s="47">
        <f t="shared" si="543"/>
        <v>1</v>
      </c>
      <c r="BM1237" s="48">
        <f ca="1">IF(ISNA($BH1237),1,OFFSET(NoteCommaRef!$E$3,$BH1237,0))</f>
        <v>1</v>
      </c>
      <c r="BN1237" s="48">
        <f t="shared" si="544"/>
        <v>1</v>
      </c>
      <c r="BO1237" s="48">
        <f t="shared" si="545"/>
        <v>1</v>
      </c>
      <c r="BP1237" s="48">
        <f t="shared" si="546"/>
        <v>1</v>
      </c>
      <c r="BQ1237" s="48">
        <f ca="1">IF(ISNA($BI1237),1,OFFSET(NoteCommaRef!$K$3,$BI1237,0))</f>
        <v>1</v>
      </c>
      <c r="BR1237" s="48">
        <f ca="1">IF(ISNA($BJ1237),1,OFFSET(NoteCommaRef!$K$3,$BJ1237,0))</f>
        <v>1</v>
      </c>
    </row>
    <row r="1238" spans="3:70" x14ac:dyDescent="0.2">
      <c r="C1238" s="1" t="str">
        <f t="shared" si="563"/>
        <v/>
      </c>
      <c r="D1238" s="1" t="str">
        <f t="shared" si="564"/>
        <v/>
      </c>
      <c r="E1238" s="1" t="str">
        <f t="shared" si="553"/>
        <v/>
      </c>
      <c r="F1238" s="32" t="str">
        <f t="shared" si="554"/>
        <v/>
      </c>
      <c r="G1238" s="1" t="str">
        <f t="shared" si="555"/>
        <v/>
      </c>
      <c r="H1238" s="1" t="str">
        <f t="shared" si="556"/>
        <v/>
      </c>
      <c r="I1238" s="1" t="str">
        <f t="shared" si="557"/>
        <v/>
      </c>
      <c r="J1238" s="1" t="str">
        <f t="shared" si="558"/>
        <v/>
      </c>
      <c r="K1238" s="1" t="str">
        <f t="shared" si="559"/>
        <v/>
      </c>
      <c r="L1238" s="1" t="str">
        <f ca="1">IF(COUNTBLANK($AO1238),IF(COUNTBLANK($D1238),"",OFFSET(ChannelSetup!$E$6,0,$D1238-1)),$AO1238)</f>
        <v/>
      </c>
      <c r="M1238" s="1" t="str">
        <f ca="1">IF(COUNTBLANK($AP1238),IF(COUNTBLANK($D1238),"",OFFSET(ChannelSetup!$E$7,0,$D1238-1)),$AP1238)</f>
        <v/>
      </c>
      <c r="N1238" s="1" t="str">
        <f ca="1">IF(COUNTBLANK($D1238),"",IF(COUNTBLANK($AI1238),OFFSET(ChannelSetup!$E$4,0,$D1238-1),$AI1238))</f>
        <v/>
      </c>
      <c r="O1238" s="1" t="str">
        <f t="shared" si="560"/>
        <v/>
      </c>
      <c r="Q1238" s="32">
        <f t="shared" si="566"/>
        <v>6</v>
      </c>
      <c r="R1238" s="32">
        <f t="shared" si="567"/>
        <v>4</v>
      </c>
      <c r="S1238" s="32">
        <f t="shared" si="568"/>
        <v>4</v>
      </c>
      <c r="T1238" s="32">
        <f t="shared" si="569"/>
        <v>2</v>
      </c>
      <c r="U1238" s="32">
        <f t="shared" si="570"/>
        <v>2</v>
      </c>
      <c r="V1238" s="32">
        <f t="shared" si="571"/>
        <v>2</v>
      </c>
      <c r="W1238" s="32">
        <f t="shared" si="572"/>
        <v>2</v>
      </c>
      <c r="X1238" s="32">
        <f t="shared" si="573"/>
        <v>2</v>
      </c>
      <c r="Y1238" s="32">
        <f t="shared" si="574"/>
        <v>2</v>
      </c>
      <c r="Z1238" s="32">
        <f t="shared" si="575"/>
        <v>2</v>
      </c>
      <c r="AA1238" s="32">
        <f t="shared" si="576"/>
        <v>2</v>
      </c>
      <c r="AB1238" s="32">
        <f t="shared" si="577"/>
        <v>2</v>
      </c>
      <c r="AD1238" s="64"/>
      <c r="AE1238" s="51"/>
      <c r="AF1238" s="51"/>
      <c r="AG1238" s="61"/>
      <c r="AH1238" s="62"/>
      <c r="AI1238" s="61"/>
      <c r="AJ1238" s="62"/>
      <c r="AK1238" s="61"/>
      <c r="AL1238" s="62"/>
      <c r="AM1238" s="60"/>
      <c r="AN1238" s="60"/>
      <c r="AO1238" s="60"/>
      <c r="AP1238" s="60"/>
      <c r="AQ1238" s="51"/>
      <c r="AT1238" s="39" t="str">
        <f t="shared" ref="AT1238:AT1301" si="578">IF(OR(ISNA(BI1238),ISNA(BJ1238)),"ERR","")</f>
        <v/>
      </c>
      <c r="AU1238" s="49" t="str">
        <f t="shared" ref="AU1238:AU1301" si="579">""&amp;AG1238</f>
        <v/>
      </c>
      <c r="AV1238" s="41">
        <f t="shared" ca="1" si="547"/>
        <v>256</v>
      </c>
      <c r="AW1238" s="40">
        <f t="shared" ca="1" si="541"/>
        <v>1</v>
      </c>
      <c r="AX1238" s="41">
        <f t="shared" ref="AX1238:AX1301" ca="1" si="580">1200*LOG(AW1238,2)</f>
        <v>0</v>
      </c>
      <c r="AY1238" s="41">
        <f t="shared" ref="AY1238:AY1301" ca="1" si="581">MOD(AX1238,1200)</f>
        <v>0</v>
      </c>
      <c r="AZ1238" s="42">
        <f t="shared" ref="AZ1238:AZ1301" ca="1" si="582">AW1238</f>
        <v>1</v>
      </c>
      <c r="BA1238" s="47" t="str">
        <f t="shared" ref="BA1238:BA1301" si="583">LEFT(AU1238,1)</f>
        <v/>
      </c>
      <c r="BB1238" s="47" t="e">
        <f t="shared" ref="BB1238:BB1301" si="584">RIGHT(AU1238,1)-4</f>
        <v>#VALUE!</v>
      </c>
      <c r="BC1238" s="47">
        <f t="shared" si="548"/>
        <v>0</v>
      </c>
      <c r="BD1238" s="47">
        <f t="shared" si="549"/>
        <v>0</v>
      </c>
      <c r="BE1238" s="47" t="e">
        <f t="shared" si="550"/>
        <v>#VALUE!</v>
      </c>
      <c r="BF1238" s="47" t="e">
        <f t="shared" si="551"/>
        <v>#VALUE!</v>
      </c>
      <c r="BG1238" s="47" t="e">
        <f t="shared" si="552"/>
        <v>#VALUE!</v>
      </c>
      <c r="BH1238" s="47" t="e">
        <f>MATCH($BA1238,NoteCommaRef!$B$4:$B$10,0)</f>
        <v>#N/A</v>
      </c>
      <c r="BI1238" s="47">
        <f>MATCH($BK1238,NoteCommaRef!$H$4:$H$1000,0)</f>
        <v>11</v>
      </c>
      <c r="BJ1238" s="47">
        <f>MATCH($BL1238,NoteCommaRef!$H$4:$H$1000,0)</f>
        <v>11</v>
      </c>
      <c r="BK1238" s="47">
        <f t="shared" si="542"/>
        <v>1</v>
      </c>
      <c r="BL1238" s="47">
        <f t="shared" si="543"/>
        <v>1</v>
      </c>
      <c r="BM1238" s="48">
        <f ca="1">IF(ISNA($BH1238),1,OFFSET(NoteCommaRef!$E$3,$BH1238,0))</f>
        <v>1</v>
      </c>
      <c r="BN1238" s="48">
        <f t="shared" si="544"/>
        <v>1</v>
      </c>
      <c r="BO1238" s="48">
        <f t="shared" si="545"/>
        <v>1</v>
      </c>
      <c r="BP1238" s="48">
        <f t="shared" si="546"/>
        <v>1</v>
      </c>
      <c r="BQ1238" s="48">
        <f ca="1">IF(ISNA($BI1238),1,OFFSET(NoteCommaRef!$K$3,$BI1238,0))</f>
        <v>1</v>
      </c>
      <c r="BR1238" s="48">
        <f ca="1">IF(ISNA($BJ1238),1,OFFSET(NoteCommaRef!$K$3,$BJ1238,0))</f>
        <v>1</v>
      </c>
    </row>
    <row r="1239" spans="3:70" x14ac:dyDescent="0.2">
      <c r="C1239" s="1" t="str">
        <f t="shared" si="563"/>
        <v/>
      </c>
      <c r="D1239" s="1" t="str">
        <f t="shared" si="564"/>
        <v/>
      </c>
      <c r="E1239" s="1" t="str">
        <f t="shared" si="553"/>
        <v/>
      </c>
      <c r="F1239" s="32" t="str">
        <f t="shared" si="554"/>
        <v/>
      </c>
      <c r="G1239" s="1" t="str">
        <f t="shared" si="555"/>
        <v/>
      </c>
      <c r="H1239" s="1" t="str">
        <f t="shared" si="556"/>
        <v/>
      </c>
      <c r="I1239" s="1" t="str">
        <f t="shared" si="557"/>
        <v/>
      </c>
      <c r="J1239" s="1" t="str">
        <f t="shared" si="558"/>
        <v/>
      </c>
      <c r="K1239" s="1" t="str">
        <f t="shared" si="559"/>
        <v/>
      </c>
      <c r="L1239" s="1" t="str">
        <f ca="1">IF(COUNTBLANK($AO1239),IF(COUNTBLANK($D1239),"",OFFSET(ChannelSetup!$E$6,0,$D1239-1)),$AO1239)</f>
        <v/>
      </c>
      <c r="M1239" s="1" t="str">
        <f ca="1">IF(COUNTBLANK($AP1239),IF(COUNTBLANK($D1239),"",OFFSET(ChannelSetup!$E$7,0,$D1239-1)),$AP1239)</f>
        <v/>
      </c>
      <c r="N1239" s="1" t="str">
        <f ca="1">IF(COUNTBLANK($D1239),"",IF(COUNTBLANK($AI1239),OFFSET(ChannelSetup!$E$4,0,$D1239-1),$AI1239))</f>
        <v/>
      </c>
      <c r="O1239" s="1" t="str">
        <f t="shared" si="560"/>
        <v/>
      </c>
      <c r="Q1239" s="32">
        <f t="shared" si="566"/>
        <v>6</v>
      </c>
      <c r="R1239" s="32">
        <f t="shared" si="567"/>
        <v>4</v>
      </c>
      <c r="S1239" s="32">
        <f t="shared" si="568"/>
        <v>4</v>
      </c>
      <c r="T1239" s="32">
        <f t="shared" si="569"/>
        <v>2</v>
      </c>
      <c r="U1239" s="32">
        <f t="shared" si="570"/>
        <v>2</v>
      </c>
      <c r="V1239" s="32">
        <f t="shared" si="571"/>
        <v>2</v>
      </c>
      <c r="W1239" s="32">
        <f t="shared" si="572"/>
        <v>2</v>
      </c>
      <c r="X1239" s="32">
        <f t="shared" si="573"/>
        <v>2</v>
      </c>
      <c r="Y1239" s="32">
        <f t="shared" si="574"/>
        <v>2</v>
      </c>
      <c r="Z1239" s="32">
        <f t="shared" si="575"/>
        <v>2</v>
      </c>
      <c r="AA1239" s="32">
        <f t="shared" si="576"/>
        <v>2</v>
      </c>
      <c r="AB1239" s="32">
        <f t="shared" si="577"/>
        <v>2</v>
      </c>
      <c r="AD1239" s="64"/>
      <c r="AE1239" s="51"/>
      <c r="AF1239" s="51"/>
      <c r="AG1239" s="61"/>
      <c r="AH1239" s="62"/>
      <c r="AI1239" s="61"/>
      <c r="AJ1239" s="62"/>
      <c r="AK1239" s="61"/>
      <c r="AL1239" s="62"/>
      <c r="AM1239" s="60"/>
      <c r="AN1239" s="60"/>
      <c r="AO1239" s="60"/>
      <c r="AP1239" s="60"/>
      <c r="AQ1239" s="51"/>
      <c r="AT1239" s="39" t="str">
        <f t="shared" si="578"/>
        <v/>
      </c>
      <c r="AU1239" s="49" t="str">
        <f t="shared" si="579"/>
        <v/>
      </c>
      <c r="AV1239" s="41">
        <f t="shared" ca="1" si="547"/>
        <v>256</v>
      </c>
      <c r="AW1239" s="40">
        <f t="shared" ca="1" si="541"/>
        <v>1</v>
      </c>
      <c r="AX1239" s="41">
        <f t="shared" ca="1" si="580"/>
        <v>0</v>
      </c>
      <c r="AY1239" s="41">
        <f t="shared" ca="1" si="581"/>
        <v>0</v>
      </c>
      <c r="AZ1239" s="42">
        <f t="shared" ca="1" si="582"/>
        <v>1</v>
      </c>
      <c r="BA1239" s="47" t="str">
        <f t="shared" si="583"/>
        <v/>
      </c>
      <c r="BB1239" s="47" t="e">
        <f t="shared" si="584"/>
        <v>#VALUE!</v>
      </c>
      <c r="BC1239" s="47">
        <f t="shared" si="548"/>
        <v>0</v>
      </c>
      <c r="BD1239" s="47">
        <f t="shared" si="549"/>
        <v>0</v>
      </c>
      <c r="BE1239" s="47" t="e">
        <f t="shared" si="550"/>
        <v>#VALUE!</v>
      </c>
      <c r="BF1239" s="47" t="e">
        <f t="shared" si="551"/>
        <v>#VALUE!</v>
      </c>
      <c r="BG1239" s="47" t="e">
        <f t="shared" si="552"/>
        <v>#VALUE!</v>
      </c>
      <c r="BH1239" s="47" t="e">
        <f>MATCH($BA1239,NoteCommaRef!$B$4:$B$10,0)</f>
        <v>#N/A</v>
      </c>
      <c r="BI1239" s="47">
        <f>MATCH($BK1239,NoteCommaRef!$H$4:$H$1000,0)</f>
        <v>11</v>
      </c>
      <c r="BJ1239" s="47">
        <f>MATCH($BL1239,NoteCommaRef!$H$4:$H$1000,0)</f>
        <v>11</v>
      </c>
      <c r="BK1239" s="47">
        <f t="shared" si="542"/>
        <v>1</v>
      </c>
      <c r="BL1239" s="47">
        <f t="shared" si="543"/>
        <v>1</v>
      </c>
      <c r="BM1239" s="48">
        <f ca="1">IF(ISNA($BH1239),1,OFFSET(NoteCommaRef!$E$3,$BH1239,0))</f>
        <v>1</v>
      </c>
      <c r="BN1239" s="48">
        <f t="shared" si="544"/>
        <v>1</v>
      </c>
      <c r="BO1239" s="48">
        <f t="shared" si="545"/>
        <v>1</v>
      </c>
      <c r="BP1239" s="48">
        <f t="shared" si="546"/>
        <v>1</v>
      </c>
      <c r="BQ1239" s="48">
        <f ca="1">IF(ISNA($BI1239),1,OFFSET(NoteCommaRef!$K$3,$BI1239,0))</f>
        <v>1</v>
      </c>
      <c r="BR1239" s="48">
        <f ca="1">IF(ISNA($BJ1239),1,OFFSET(NoteCommaRef!$K$3,$BJ1239,0))</f>
        <v>1</v>
      </c>
    </row>
    <row r="1240" spans="3:70" x14ac:dyDescent="0.2">
      <c r="C1240" s="1" t="str">
        <f t="shared" si="563"/>
        <v/>
      </c>
      <c r="D1240" s="1" t="str">
        <f t="shared" si="564"/>
        <v/>
      </c>
      <c r="E1240" s="1" t="str">
        <f t="shared" si="553"/>
        <v/>
      </c>
      <c r="F1240" s="32" t="str">
        <f t="shared" si="554"/>
        <v/>
      </c>
      <c r="G1240" s="1" t="str">
        <f t="shared" si="555"/>
        <v/>
      </c>
      <c r="H1240" s="1" t="str">
        <f t="shared" si="556"/>
        <v/>
      </c>
      <c r="I1240" s="1" t="str">
        <f t="shared" si="557"/>
        <v/>
      </c>
      <c r="J1240" s="1" t="str">
        <f t="shared" si="558"/>
        <v/>
      </c>
      <c r="K1240" s="1" t="str">
        <f t="shared" si="559"/>
        <v/>
      </c>
      <c r="L1240" s="1" t="str">
        <f ca="1">IF(COUNTBLANK($AO1240),IF(COUNTBLANK($D1240),"",OFFSET(ChannelSetup!$E$6,0,$D1240-1)),$AO1240)</f>
        <v/>
      </c>
      <c r="M1240" s="1" t="str">
        <f ca="1">IF(COUNTBLANK($AP1240),IF(COUNTBLANK($D1240),"",OFFSET(ChannelSetup!$E$7,0,$D1240-1)),$AP1240)</f>
        <v/>
      </c>
      <c r="N1240" s="1" t="str">
        <f ca="1">IF(COUNTBLANK($D1240),"",IF(COUNTBLANK($AI1240),OFFSET(ChannelSetup!$E$4,0,$D1240-1),$AI1240))</f>
        <v/>
      </c>
      <c r="O1240" s="1" t="str">
        <f t="shared" si="560"/>
        <v/>
      </c>
      <c r="Q1240" s="32">
        <f t="shared" si="566"/>
        <v>6</v>
      </c>
      <c r="R1240" s="32">
        <f t="shared" si="567"/>
        <v>4</v>
      </c>
      <c r="S1240" s="32">
        <f t="shared" si="568"/>
        <v>4</v>
      </c>
      <c r="T1240" s="32">
        <f t="shared" si="569"/>
        <v>2</v>
      </c>
      <c r="U1240" s="32">
        <f t="shared" si="570"/>
        <v>2</v>
      </c>
      <c r="V1240" s="32">
        <f t="shared" si="571"/>
        <v>2</v>
      </c>
      <c r="W1240" s="32">
        <f t="shared" si="572"/>
        <v>2</v>
      </c>
      <c r="X1240" s="32">
        <f t="shared" si="573"/>
        <v>2</v>
      </c>
      <c r="Y1240" s="32">
        <f t="shared" si="574"/>
        <v>2</v>
      </c>
      <c r="Z1240" s="32">
        <f t="shared" si="575"/>
        <v>2</v>
      </c>
      <c r="AA1240" s="32">
        <f t="shared" si="576"/>
        <v>2</v>
      </c>
      <c r="AB1240" s="32">
        <f t="shared" si="577"/>
        <v>2</v>
      </c>
      <c r="AD1240" s="64"/>
      <c r="AE1240" s="51"/>
      <c r="AF1240" s="51"/>
      <c r="AG1240" s="61"/>
      <c r="AH1240" s="62"/>
      <c r="AI1240" s="61"/>
      <c r="AJ1240" s="62"/>
      <c r="AK1240" s="61"/>
      <c r="AL1240" s="62"/>
      <c r="AM1240" s="60"/>
      <c r="AN1240" s="60"/>
      <c r="AO1240" s="60"/>
      <c r="AP1240" s="60"/>
      <c r="AQ1240" s="51"/>
      <c r="AT1240" s="39" t="str">
        <f t="shared" si="578"/>
        <v/>
      </c>
      <c r="AU1240" s="49" t="str">
        <f t="shared" si="579"/>
        <v/>
      </c>
      <c r="AV1240" s="41">
        <f t="shared" ca="1" si="547"/>
        <v>256</v>
      </c>
      <c r="AW1240" s="40">
        <f t="shared" ca="1" si="541"/>
        <v>1</v>
      </c>
      <c r="AX1240" s="41">
        <f t="shared" ca="1" si="580"/>
        <v>0</v>
      </c>
      <c r="AY1240" s="41">
        <f t="shared" ca="1" si="581"/>
        <v>0</v>
      </c>
      <c r="AZ1240" s="42">
        <f t="shared" ca="1" si="582"/>
        <v>1</v>
      </c>
      <c r="BA1240" s="47" t="str">
        <f t="shared" si="583"/>
        <v/>
      </c>
      <c r="BB1240" s="47" t="e">
        <f t="shared" si="584"/>
        <v>#VALUE!</v>
      </c>
      <c r="BC1240" s="47">
        <f t="shared" si="548"/>
        <v>0</v>
      </c>
      <c r="BD1240" s="47">
        <f t="shared" si="549"/>
        <v>0</v>
      </c>
      <c r="BE1240" s="47" t="e">
        <f t="shared" si="550"/>
        <v>#VALUE!</v>
      </c>
      <c r="BF1240" s="47" t="e">
        <f t="shared" si="551"/>
        <v>#VALUE!</v>
      </c>
      <c r="BG1240" s="47" t="e">
        <f t="shared" si="552"/>
        <v>#VALUE!</v>
      </c>
      <c r="BH1240" s="47" t="e">
        <f>MATCH($BA1240,NoteCommaRef!$B$4:$B$10,0)</f>
        <v>#N/A</v>
      </c>
      <c r="BI1240" s="47">
        <f>MATCH($BK1240,NoteCommaRef!$H$4:$H$1000,0)</f>
        <v>11</v>
      </c>
      <c r="BJ1240" s="47">
        <f>MATCH($BL1240,NoteCommaRef!$H$4:$H$1000,0)</f>
        <v>11</v>
      </c>
      <c r="BK1240" s="47">
        <f t="shared" si="542"/>
        <v>1</v>
      </c>
      <c r="BL1240" s="47">
        <f t="shared" si="543"/>
        <v>1</v>
      </c>
      <c r="BM1240" s="48">
        <f ca="1">IF(ISNA($BH1240),1,OFFSET(NoteCommaRef!$E$3,$BH1240,0))</f>
        <v>1</v>
      </c>
      <c r="BN1240" s="48">
        <f t="shared" si="544"/>
        <v>1</v>
      </c>
      <c r="BO1240" s="48">
        <f t="shared" si="545"/>
        <v>1</v>
      </c>
      <c r="BP1240" s="48">
        <f t="shared" si="546"/>
        <v>1</v>
      </c>
      <c r="BQ1240" s="48">
        <f ca="1">IF(ISNA($BI1240),1,OFFSET(NoteCommaRef!$K$3,$BI1240,0))</f>
        <v>1</v>
      </c>
      <c r="BR1240" s="48">
        <f ca="1">IF(ISNA($BJ1240),1,OFFSET(NoteCommaRef!$K$3,$BJ1240,0))</f>
        <v>1</v>
      </c>
    </row>
    <row r="1241" spans="3:70" x14ac:dyDescent="0.2">
      <c r="C1241" s="1" t="str">
        <f t="shared" si="563"/>
        <v/>
      </c>
      <c r="D1241" s="1" t="str">
        <f t="shared" si="564"/>
        <v/>
      </c>
      <c r="E1241" s="1" t="str">
        <f t="shared" si="553"/>
        <v/>
      </c>
      <c r="F1241" s="32" t="str">
        <f t="shared" si="554"/>
        <v/>
      </c>
      <c r="G1241" s="1" t="str">
        <f t="shared" si="555"/>
        <v/>
      </c>
      <c r="H1241" s="1" t="str">
        <f t="shared" si="556"/>
        <v/>
      </c>
      <c r="I1241" s="1" t="str">
        <f t="shared" si="557"/>
        <v/>
      </c>
      <c r="J1241" s="1" t="str">
        <f t="shared" si="558"/>
        <v/>
      </c>
      <c r="K1241" s="1" t="str">
        <f t="shared" si="559"/>
        <v/>
      </c>
      <c r="L1241" s="1" t="str">
        <f ca="1">IF(COUNTBLANK($AO1241),IF(COUNTBLANK($D1241),"",OFFSET(ChannelSetup!$E$6,0,$D1241-1)),$AO1241)</f>
        <v/>
      </c>
      <c r="M1241" s="1" t="str">
        <f ca="1">IF(COUNTBLANK($AP1241),IF(COUNTBLANK($D1241),"",OFFSET(ChannelSetup!$E$7,0,$D1241-1)),$AP1241)</f>
        <v/>
      </c>
      <c r="N1241" s="1" t="str">
        <f ca="1">IF(COUNTBLANK($D1241),"",IF(COUNTBLANK($AI1241),OFFSET(ChannelSetup!$E$4,0,$D1241-1),$AI1241))</f>
        <v/>
      </c>
      <c r="O1241" s="1" t="str">
        <f t="shared" si="560"/>
        <v/>
      </c>
      <c r="Q1241" s="32">
        <f t="shared" si="566"/>
        <v>6</v>
      </c>
      <c r="R1241" s="32">
        <f t="shared" si="567"/>
        <v>4</v>
      </c>
      <c r="S1241" s="32">
        <f t="shared" si="568"/>
        <v>4</v>
      </c>
      <c r="T1241" s="32">
        <f t="shared" si="569"/>
        <v>2</v>
      </c>
      <c r="U1241" s="32">
        <f t="shared" si="570"/>
        <v>2</v>
      </c>
      <c r="V1241" s="32">
        <f t="shared" si="571"/>
        <v>2</v>
      </c>
      <c r="W1241" s="32">
        <f t="shared" si="572"/>
        <v>2</v>
      </c>
      <c r="X1241" s="32">
        <f t="shared" si="573"/>
        <v>2</v>
      </c>
      <c r="Y1241" s="32">
        <f t="shared" si="574"/>
        <v>2</v>
      </c>
      <c r="Z1241" s="32">
        <f t="shared" si="575"/>
        <v>2</v>
      </c>
      <c r="AA1241" s="32">
        <f t="shared" si="576"/>
        <v>2</v>
      </c>
      <c r="AB1241" s="32">
        <f t="shared" si="577"/>
        <v>2</v>
      </c>
      <c r="AD1241" s="64"/>
      <c r="AE1241" s="51"/>
      <c r="AF1241" s="51"/>
      <c r="AG1241" s="61"/>
      <c r="AH1241" s="62"/>
      <c r="AI1241" s="61"/>
      <c r="AJ1241" s="62"/>
      <c r="AK1241" s="61"/>
      <c r="AL1241" s="62"/>
      <c r="AM1241" s="60"/>
      <c r="AN1241" s="60"/>
      <c r="AO1241" s="60"/>
      <c r="AP1241" s="60"/>
      <c r="AQ1241" s="51"/>
      <c r="AT1241" s="39" t="str">
        <f t="shared" si="578"/>
        <v/>
      </c>
      <c r="AU1241" s="49" t="str">
        <f t="shared" si="579"/>
        <v/>
      </c>
      <c r="AV1241" s="41">
        <f t="shared" ca="1" si="547"/>
        <v>256</v>
      </c>
      <c r="AW1241" s="40">
        <f t="shared" ca="1" si="541"/>
        <v>1</v>
      </c>
      <c r="AX1241" s="41">
        <f t="shared" ca="1" si="580"/>
        <v>0</v>
      </c>
      <c r="AY1241" s="41">
        <f t="shared" ca="1" si="581"/>
        <v>0</v>
      </c>
      <c r="AZ1241" s="42">
        <f t="shared" ca="1" si="582"/>
        <v>1</v>
      </c>
      <c r="BA1241" s="47" t="str">
        <f t="shared" si="583"/>
        <v/>
      </c>
      <c r="BB1241" s="47" t="e">
        <f t="shared" si="584"/>
        <v>#VALUE!</v>
      </c>
      <c r="BC1241" s="47">
        <f t="shared" si="548"/>
        <v>0</v>
      </c>
      <c r="BD1241" s="47">
        <f t="shared" si="549"/>
        <v>0</v>
      </c>
      <c r="BE1241" s="47" t="e">
        <f t="shared" si="550"/>
        <v>#VALUE!</v>
      </c>
      <c r="BF1241" s="47" t="e">
        <f t="shared" si="551"/>
        <v>#VALUE!</v>
      </c>
      <c r="BG1241" s="47" t="e">
        <f t="shared" si="552"/>
        <v>#VALUE!</v>
      </c>
      <c r="BH1241" s="47" t="e">
        <f>MATCH($BA1241,NoteCommaRef!$B$4:$B$10,0)</f>
        <v>#N/A</v>
      </c>
      <c r="BI1241" s="47">
        <f>MATCH($BK1241,NoteCommaRef!$H$4:$H$1000,0)</f>
        <v>11</v>
      </c>
      <c r="BJ1241" s="47">
        <f>MATCH($BL1241,NoteCommaRef!$H$4:$H$1000,0)</f>
        <v>11</v>
      </c>
      <c r="BK1241" s="47">
        <f t="shared" si="542"/>
        <v>1</v>
      </c>
      <c r="BL1241" s="47">
        <f t="shared" si="543"/>
        <v>1</v>
      </c>
      <c r="BM1241" s="48">
        <f ca="1">IF(ISNA($BH1241),1,OFFSET(NoteCommaRef!$E$3,$BH1241,0))</f>
        <v>1</v>
      </c>
      <c r="BN1241" s="48">
        <f t="shared" si="544"/>
        <v>1</v>
      </c>
      <c r="BO1241" s="48">
        <f t="shared" si="545"/>
        <v>1</v>
      </c>
      <c r="BP1241" s="48">
        <f t="shared" si="546"/>
        <v>1</v>
      </c>
      <c r="BQ1241" s="48">
        <f ca="1">IF(ISNA($BI1241),1,OFFSET(NoteCommaRef!$K$3,$BI1241,0))</f>
        <v>1</v>
      </c>
      <c r="BR1241" s="48">
        <f ca="1">IF(ISNA($BJ1241),1,OFFSET(NoteCommaRef!$K$3,$BJ1241,0))</f>
        <v>1</v>
      </c>
    </row>
    <row r="1242" spans="3:70" x14ac:dyDescent="0.2">
      <c r="C1242" s="1" t="str">
        <f t="shared" si="563"/>
        <v/>
      </c>
      <c r="D1242" s="1" t="str">
        <f t="shared" si="564"/>
        <v/>
      </c>
      <c r="E1242" s="1" t="str">
        <f t="shared" si="553"/>
        <v/>
      </c>
      <c r="F1242" s="32" t="str">
        <f t="shared" si="554"/>
        <v/>
      </c>
      <c r="G1242" s="1" t="str">
        <f t="shared" si="555"/>
        <v/>
      </c>
      <c r="H1242" s="1" t="str">
        <f t="shared" si="556"/>
        <v/>
      </c>
      <c r="I1242" s="1" t="str">
        <f t="shared" si="557"/>
        <v/>
      </c>
      <c r="J1242" s="1" t="str">
        <f t="shared" si="558"/>
        <v/>
      </c>
      <c r="K1242" s="1" t="str">
        <f t="shared" si="559"/>
        <v/>
      </c>
      <c r="L1242" s="1" t="str">
        <f ca="1">IF(COUNTBLANK($AO1242),IF(COUNTBLANK($D1242),"",OFFSET(ChannelSetup!$E$6,0,$D1242-1)),$AO1242)</f>
        <v/>
      </c>
      <c r="M1242" s="1" t="str">
        <f ca="1">IF(COUNTBLANK($AP1242),IF(COUNTBLANK($D1242),"",OFFSET(ChannelSetup!$E$7,0,$D1242-1)),$AP1242)</f>
        <v/>
      </c>
      <c r="N1242" s="1" t="str">
        <f ca="1">IF(COUNTBLANK($D1242),"",IF(COUNTBLANK($AI1242),OFFSET(ChannelSetup!$E$4,0,$D1242-1),$AI1242))</f>
        <v/>
      </c>
      <c r="O1242" s="1" t="str">
        <f t="shared" si="560"/>
        <v/>
      </c>
      <c r="Q1242" s="32">
        <f t="shared" si="566"/>
        <v>6</v>
      </c>
      <c r="R1242" s="32">
        <f t="shared" si="567"/>
        <v>4</v>
      </c>
      <c r="S1242" s="32">
        <f t="shared" si="568"/>
        <v>4</v>
      </c>
      <c r="T1242" s="32">
        <f t="shared" si="569"/>
        <v>2</v>
      </c>
      <c r="U1242" s="32">
        <f t="shared" si="570"/>
        <v>2</v>
      </c>
      <c r="V1242" s="32">
        <f t="shared" si="571"/>
        <v>2</v>
      </c>
      <c r="W1242" s="32">
        <f t="shared" si="572"/>
        <v>2</v>
      </c>
      <c r="X1242" s="32">
        <f t="shared" si="573"/>
        <v>2</v>
      </c>
      <c r="Y1242" s="32">
        <f t="shared" si="574"/>
        <v>2</v>
      </c>
      <c r="Z1242" s="32">
        <f t="shared" si="575"/>
        <v>2</v>
      </c>
      <c r="AA1242" s="32">
        <f t="shared" si="576"/>
        <v>2</v>
      </c>
      <c r="AB1242" s="32">
        <f t="shared" si="577"/>
        <v>2</v>
      </c>
      <c r="AD1242" s="64"/>
      <c r="AE1242" s="51"/>
      <c r="AF1242" s="51"/>
      <c r="AG1242" s="61"/>
      <c r="AH1242" s="62"/>
      <c r="AI1242" s="61"/>
      <c r="AJ1242" s="62"/>
      <c r="AK1242" s="61"/>
      <c r="AL1242" s="62"/>
      <c r="AM1242" s="60"/>
      <c r="AN1242" s="60"/>
      <c r="AO1242" s="60"/>
      <c r="AP1242" s="60"/>
      <c r="AQ1242" s="51"/>
      <c r="AT1242" s="39" t="str">
        <f t="shared" si="578"/>
        <v/>
      </c>
      <c r="AU1242" s="49" t="str">
        <f t="shared" si="579"/>
        <v/>
      </c>
      <c r="AV1242" s="41">
        <f t="shared" ca="1" si="547"/>
        <v>256</v>
      </c>
      <c r="AW1242" s="40">
        <f t="shared" ca="1" si="541"/>
        <v>1</v>
      </c>
      <c r="AX1242" s="41">
        <f t="shared" ca="1" si="580"/>
        <v>0</v>
      </c>
      <c r="AY1242" s="41">
        <f t="shared" ca="1" si="581"/>
        <v>0</v>
      </c>
      <c r="AZ1242" s="42">
        <f t="shared" ca="1" si="582"/>
        <v>1</v>
      </c>
      <c r="BA1242" s="47" t="str">
        <f t="shared" si="583"/>
        <v/>
      </c>
      <c r="BB1242" s="47" t="e">
        <f t="shared" si="584"/>
        <v>#VALUE!</v>
      </c>
      <c r="BC1242" s="47">
        <f t="shared" si="548"/>
        <v>0</v>
      </c>
      <c r="BD1242" s="47">
        <f t="shared" si="549"/>
        <v>0</v>
      </c>
      <c r="BE1242" s="47" t="e">
        <f t="shared" si="550"/>
        <v>#VALUE!</v>
      </c>
      <c r="BF1242" s="47" t="e">
        <f t="shared" si="551"/>
        <v>#VALUE!</v>
      </c>
      <c r="BG1242" s="47" t="e">
        <f t="shared" si="552"/>
        <v>#VALUE!</v>
      </c>
      <c r="BH1242" s="47" t="e">
        <f>MATCH($BA1242,NoteCommaRef!$B$4:$B$10,0)</f>
        <v>#N/A</v>
      </c>
      <c r="BI1242" s="47">
        <f>MATCH($BK1242,NoteCommaRef!$H$4:$H$1000,0)</f>
        <v>11</v>
      </c>
      <c r="BJ1242" s="47">
        <f>MATCH($BL1242,NoteCommaRef!$H$4:$H$1000,0)</f>
        <v>11</v>
      </c>
      <c r="BK1242" s="47">
        <f t="shared" si="542"/>
        <v>1</v>
      </c>
      <c r="BL1242" s="47">
        <f t="shared" si="543"/>
        <v>1</v>
      </c>
      <c r="BM1242" s="48">
        <f ca="1">IF(ISNA($BH1242),1,OFFSET(NoteCommaRef!$E$3,$BH1242,0))</f>
        <v>1</v>
      </c>
      <c r="BN1242" s="48">
        <f t="shared" si="544"/>
        <v>1</v>
      </c>
      <c r="BO1242" s="48">
        <f t="shared" si="545"/>
        <v>1</v>
      </c>
      <c r="BP1242" s="48">
        <f t="shared" si="546"/>
        <v>1</v>
      </c>
      <c r="BQ1242" s="48">
        <f ca="1">IF(ISNA($BI1242),1,OFFSET(NoteCommaRef!$K$3,$BI1242,0))</f>
        <v>1</v>
      </c>
      <c r="BR1242" s="48">
        <f ca="1">IF(ISNA($BJ1242),1,OFFSET(NoteCommaRef!$K$3,$BJ1242,0))</f>
        <v>1</v>
      </c>
    </row>
    <row r="1243" spans="3:70" x14ac:dyDescent="0.2">
      <c r="C1243" s="1" t="str">
        <f t="shared" si="563"/>
        <v/>
      </c>
      <c r="D1243" s="1" t="str">
        <f t="shared" si="564"/>
        <v/>
      </c>
      <c r="E1243" s="1" t="str">
        <f t="shared" si="553"/>
        <v/>
      </c>
      <c r="F1243" s="32" t="str">
        <f t="shared" si="554"/>
        <v/>
      </c>
      <c r="G1243" s="1" t="str">
        <f t="shared" si="555"/>
        <v/>
      </c>
      <c r="H1243" s="1" t="str">
        <f t="shared" si="556"/>
        <v/>
      </c>
      <c r="I1243" s="1" t="str">
        <f t="shared" si="557"/>
        <v/>
      </c>
      <c r="J1243" s="1" t="str">
        <f t="shared" si="558"/>
        <v/>
      </c>
      <c r="K1243" s="1" t="str">
        <f t="shared" si="559"/>
        <v/>
      </c>
      <c r="L1243" s="1" t="str">
        <f ca="1">IF(COUNTBLANK($AO1243),IF(COUNTBLANK($D1243),"",OFFSET(ChannelSetup!$E$6,0,$D1243-1)),$AO1243)</f>
        <v/>
      </c>
      <c r="M1243" s="1" t="str">
        <f ca="1">IF(COUNTBLANK($AP1243),IF(COUNTBLANK($D1243),"",OFFSET(ChannelSetup!$E$7,0,$D1243-1)),$AP1243)</f>
        <v/>
      </c>
      <c r="N1243" s="1" t="str">
        <f ca="1">IF(COUNTBLANK($D1243),"",IF(COUNTBLANK($AI1243),OFFSET(ChannelSetup!$E$4,0,$D1243-1),$AI1243))</f>
        <v/>
      </c>
      <c r="O1243" s="1" t="str">
        <f t="shared" si="560"/>
        <v/>
      </c>
      <c r="Q1243" s="32">
        <f t="shared" si="566"/>
        <v>6</v>
      </c>
      <c r="R1243" s="32">
        <f t="shared" si="567"/>
        <v>4</v>
      </c>
      <c r="S1243" s="32">
        <f t="shared" si="568"/>
        <v>4</v>
      </c>
      <c r="T1243" s="32">
        <f t="shared" si="569"/>
        <v>2</v>
      </c>
      <c r="U1243" s="32">
        <f t="shared" si="570"/>
        <v>2</v>
      </c>
      <c r="V1243" s="32">
        <f t="shared" si="571"/>
        <v>2</v>
      </c>
      <c r="W1243" s="32">
        <f t="shared" si="572"/>
        <v>2</v>
      </c>
      <c r="X1243" s="32">
        <f t="shared" si="573"/>
        <v>2</v>
      </c>
      <c r="Y1243" s="32">
        <f t="shared" si="574"/>
        <v>2</v>
      </c>
      <c r="Z1243" s="32">
        <f t="shared" si="575"/>
        <v>2</v>
      </c>
      <c r="AA1243" s="32">
        <f t="shared" si="576"/>
        <v>2</v>
      </c>
      <c r="AB1243" s="32">
        <f t="shared" si="577"/>
        <v>2</v>
      </c>
      <c r="AD1243" s="64"/>
      <c r="AE1243" s="51"/>
      <c r="AF1243" s="51"/>
      <c r="AG1243" s="61"/>
      <c r="AH1243" s="62"/>
      <c r="AI1243" s="61"/>
      <c r="AJ1243" s="62"/>
      <c r="AK1243" s="61"/>
      <c r="AL1243" s="62"/>
      <c r="AM1243" s="60"/>
      <c r="AN1243" s="60"/>
      <c r="AO1243" s="60"/>
      <c r="AP1243" s="60"/>
      <c r="AQ1243" s="51"/>
      <c r="AT1243" s="39" t="str">
        <f t="shared" si="578"/>
        <v/>
      </c>
      <c r="AU1243" s="49" t="str">
        <f t="shared" si="579"/>
        <v/>
      </c>
      <c r="AV1243" s="41">
        <f t="shared" ca="1" si="547"/>
        <v>256</v>
      </c>
      <c r="AW1243" s="40">
        <f t="shared" ca="1" si="541"/>
        <v>1</v>
      </c>
      <c r="AX1243" s="41">
        <f t="shared" ca="1" si="580"/>
        <v>0</v>
      </c>
      <c r="AY1243" s="41">
        <f t="shared" ca="1" si="581"/>
        <v>0</v>
      </c>
      <c r="AZ1243" s="42">
        <f t="shared" ca="1" si="582"/>
        <v>1</v>
      </c>
      <c r="BA1243" s="47" t="str">
        <f t="shared" si="583"/>
        <v/>
      </c>
      <c r="BB1243" s="47" t="e">
        <f t="shared" si="584"/>
        <v>#VALUE!</v>
      </c>
      <c r="BC1243" s="47">
        <f t="shared" si="548"/>
        <v>0</v>
      </c>
      <c r="BD1243" s="47">
        <f t="shared" si="549"/>
        <v>0</v>
      </c>
      <c r="BE1243" s="47" t="e">
        <f t="shared" si="550"/>
        <v>#VALUE!</v>
      </c>
      <c r="BF1243" s="47" t="e">
        <f t="shared" si="551"/>
        <v>#VALUE!</v>
      </c>
      <c r="BG1243" s="47" t="e">
        <f t="shared" si="552"/>
        <v>#VALUE!</v>
      </c>
      <c r="BH1243" s="47" t="e">
        <f>MATCH($BA1243,NoteCommaRef!$B$4:$B$10,0)</f>
        <v>#N/A</v>
      </c>
      <c r="BI1243" s="47">
        <f>MATCH($BK1243,NoteCommaRef!$H$4:$H$1000,0)</f>
        <v>11</v>
      </c>
      <c r="BJ1243" s="47">
        <f>MATCH($BL1243,NoteCommaRef!$H$4:$H$1000,0)</f>
        <v>11</v>
      </c>
      <c r="BK1243" s="47">
        <f t="shared" si="542"/>
        <v>1</v>
      </c>
      <c r="BL1243" s="47">
        <f t="shared" si="543"/>
        <v>1</v>
      </c>
      <c r="BM1243" s="48">
        <f ca="1">IF(ISNA($BH1243),1,OFFSET(NoteCommaRef!$E$3,$BH1243,0))</f>
        <v>1</v>
      </c>
      <c r="BN1243" s="48">
        <f t="shared" si="544"/>
        <v>1</v>
      </c>
      <c r="BO1243" s="48">
        <f t="shared" si="545"/>
        <v>1</v>
      </c>
      <c r="BP1243" s="48">
        <f t="shared" si="546"/>
        <v>1</v>
      </c>
      <c r="BQ1243" s="48">
        <f ca="1">IF(ISNA($BI1243),1,OFFSET(NoteCommaRef!$K$3,$BI1243,0))</f>
        <v>1</v>
      </c>
      <c r="BR1243" s="48">
        <f ca="1">IF(ISNA($BJ1243),1,OFFSET(NoteCommaRef!$K$3,$BJ1243,0))</f>
        <v>1</v>
      </c>
    </row>
    <row r="1244" spans="3:70" x14ac:dyDescent="0.2">
      <c r="C1244" s="1" t="str">
        <f t="shared" si="563"/>
        <v/>
      </c>
      <c r="D1244" s="1" t="str">
        <f t="shared" si="564"/>
        <v/>
      </c>
      <c r="E1244" s="1" t="str">
        <f t="shared" si="553"/>
        <v/>
      </c>
      <c r="F1244" s="32" t="str">
        <f t="shared" si="554"/>
        <v/>
      </c>
      <c r="G1244" s="1" t="str">
        <f t="shared" si="555"/>
        <v/>
      </c>
      <c r="H1244" s="1" t="str">
        <f t="shared" si="556"/>
        <v/>
      </c>
      <c r="I1244" s="1" t="str">
        <f t="shared" si="557"/>
        <v/>
      </c>
      <c r="J1244" s="1" t="str">
        <f t="shared" si="558"/>
        <v/>
      </c>
      <c r="K1244" s="1" t="str">
        <f t="shared" si="559"/>
        <v/>
      </c>
      <c r="L1244" s="1" t="str">
        <f ca="1">IF(COUNTBLANK($AO1244),IF(COUNTBLANK($D1244),"",OFFSET(ChannelSetup!$E$6,0,$D1244-1)),$AO1244)</f>
        <v/>
      </c>
      <c r="M1244" s="1" t="str">
        <f ca="1">IF(COUNTBLANK($AP1244),IF(COUNTBLANK($D1244),"",OFFSET(ChannelSetup!$E$7,0,$D1244-1)),$AP1244)</f>
        <v/>
      </c>
      <c r="N1244" s="1" t="str">
        <f ca="1">IF(COUNTBLANK($D1244),"",IF(COUNTBLANK($AI1244),OFFSET(ChannelSetup!$E$4,0,$D1244-1),$AI1244))</f>
        <v/>
      </c>
      <c r="O1244" s="1" t="str">
        <f t="shared" si="560"/>
        <v/>
      </c>
      <c r="Q1244" s="32">
        <f t="shared" si="566"/>
        <v>6</v>
      </c>
      <c r="R1244" s="32">
        <f t="shared" si="567"/>
        <v>4</v>
      </c>
      <c r="S1244" s="32">
        <f t="shared" si="568"/>
        <v>4</v>
      </c>
      <c r="T1244" s="32">
        <f t="shared" si="569"/>
        <v>2</v>
      </c>
      <c r="U1244" s="32">
        <f t="shared" si="570"/>
        <v>2</v>
      </c>
      <c r="V1244" s="32">
        <f t="shared" si="571"/>
        <v>2</v>
      </c>
      <c r="W1244" s="32">
        <f t="shared" si="572"/>
        <v>2</v>
      </c>
      <c r="X1244" s="32">
        <f t="shared" si="573"/>
        <v>2</v>
      </c>
      <c r="Y1244" s="32">
        <f t="shared" si="574"/>
        <v>2</v>
      </c>
      <c r="Z1244" s="32">
        <f t="shared" si="575"/>
        <v>2</v>
      </c>
      <c r="AA1244" s="32">
        <f t="shared" si="576"/>
        <v>2</v>
      </c>
      <c r="AB1244" s="32">
        <f t="shared" si="577"/>
        <v>2</v>
      </c>
      <c r="AD1244" s="64"/>
      <c r="AE1244" s="51"/>
      <c r="AF1244" s="51"/>
      <c r="AG1244" s="61"/>
      <c r="AH1244" s="62"/>
      <c r="AI1244" s="61"/>
      <c r="AJ1244" s="62"/>
      <c r="AK1244" s="61"/>
      <c r="AL1244" s="62"/>
      <c r="AM1244" s="60"/>
      <c r="AN1244" s="60"/>
      <c r="AO1244" s="60"/>
      <c r="AP1244" s="60"/>
      <c r="AQ1244" s="51"/>
      <c r="AT1244" s="39" t="str">
        <f t="shared" si="578"/>
        <v/>
      </c>
      <c r="AU1244" s="49" t="str">
        <f t="shared" si="579"/>
        <v/>
      </c>
      <c r="AV1244" s="41">
        <f t="shared" ca="1" si="547"/>
        <v>256</v>
      </c>
      <c r="AW1244" s="40">
        <f t="shared" ca="1" si="541"/>
        <v>1</v>
      </c>
      <c r="AX1244" s="41">
        <f t="shared" ca="1" si="580"/>
        <v>0</v>
      </c>
      <c r="AY1244" s="41">
        <f t="shared" ca="1" si="581"/>
        <v>0</v>
      </c>
      <c r="AZ1244" s="42">
        <f t="shared" ca="1" si="582"/>
        <v>1</v>
      </c>
      <c r="BA1244" s="47" t="str">
        <f t="shared" si="583"/>
        <v/>
      </c>
      <c r="BB1244" s="47" t="e">
        <f t="shared" si="584"/>
        <v>#VALUE!</v>
      </c>
      <c r="BC1244" s="47">
        <f t="shared" si="548"/>
        <v>0</v>
      </c>
      <c r="BD1244" s="47">
        <f t="shared" si="549"/>
        <v>0</v>
      </c>
      <c r="BE1244" s="47" t="e">
        <f t="shared" si="550"/>
        <v>#VALUE!</v>
      </c>
      <c r="BF1244" s="47" t="e">
        <f t="shared" si="551"/>
        <v>#VALUE!</v>
      </c>
      <c r="BG1244" s="47" t="e">
        <f t="shared" si="552"/>
        <v>#VALUE!</v>
      </c>
      <c r="BH1244" s="47" t="e">
        <f>MATCH($BA1244,NoteCommaRef!$B$4:$B$10,0)</f>
        <v>#N/A</v>
      </c>
      <c r="BI1244" s="47">
        <f>MATCH($BK1244,NoteCommaRef!$H$4:$H$1000,0)</f>
        <v>11</v>
      </c>
      <c r="BJ1244" s="47">
        <f>MATCH($BL1244,NoteCommaRef!$H$4:$H$1000,0)</f>
        <v>11</v>
      </c>
      <c r="BK1244" s="47">
        <f t="shared" si="542"/>
        <v>1</v>
      </c>
      <c r="BL1244" s="47">
        <f t="shared" si="543"/>
        <v>1</v>
      </c>
      <c r="BM1244" s="48">
        <f ca="1">IF(ISNA($BH1244),1,OFFSET(NoteCommaRef!$E$3,$BH1244,0))</f>
        <v>1</v>
      </c>
      <c r="BN1244" s="48">
        <f t="shared" si="544"/>
        <v>1</v>
      </c>
      <c r="BO1244" s="48">
        <f t="shared" si="545"/>
        <v>1</v>
      </c>
      <c r="BP1244" s="48">
        <f t="shared" si="546"/>
        <v>1</v>
      </c>
      <c r="BQ1244" s="48">
        <f ca="1">IF(ISNA($BI1244),1,OFFSET(NoteCommaRef!$K$3,$BI1244,0))</f>
        <v>1</v>
      </c>
      <c r="BR1244" s="48">
        <f ca="1">IF(ISNA($BJ1244),1,OFFSET(NoteCommaRef!$K$3,$BJ1244,0))</f>
        <v>1</v>
      </c>
    </row>
    <row r="1245" spans="3:70" x14ac:dyDescent="0.2">
      <c r="C1245" s="1" t="str">
        <f t="shared" si="563"/>
        <v/>
      </c>
      <c r="D1245" s="1" t="str">
        <f t="shared" si="564"/>
        <v/>
      </c>
      <c r="E1245" s="1" t="str">
        <f t="shared" si="553"/>
        <v/>
      </c>
      <c r="F1245" s="32" t="str">
        <f t="shared" si="554"/>
        <v/>
      </c>
      <c r="G1245" s="1" t="str">
        <f t="shared" si="555"/>
        <v/>
      </c>
      <c r="H1245" s="1" t="str">
        <f t="shared" si="556"/>
        <v/>
      </c>
      <c r="I1245" s="1" t="str">
        <f t="shared" si="557"/>
        <v/>
      </c>
      <c r="J1245" s="1" t="str">
        <f t="shared" si="558"/>
        <v/>
      </c>
      <c r="K1245" s="1" t="str">
        <f t="shared" si="559"/>
        <v/>
      </c>
      <c r="L1245" s="1" t="str">
        <f ca="1">IF(COUNTBLANK($AO1245),IF(COUNTBLANK($D1245),"",OFFSET(ChannelSetup!$E$6,0,$D1245-1)),$AO1245)</f>
        <v/>
      </c>
      <c r="M1245" s="1" t="str">
        <f ca="1">IF(COUNTBLANK($AP1245),IF(COUNTBLANK($D1245),"",OFFSET(ChannelSetup!$E$7,0,$D1245-1)),$AP1245)</f>
        <v/>
      </c>
      <c r="N1245" s="1" t="str">
        <f ca="1">IF(COUNTBLANK($D1245),"",IF(COUNTBLANK($AI1245),OFFSET(ChannelSetup!$E$4,0,$D1245-1),$AI1245))</f>
        <v/>
      </c>
      <c r="O1245" s="1" t="str">
        <f t="shared" si="560"/>
        <v/>
      </c>
      <c r="Q1245" s="32">
        <f t="shared" si="566"/>
        <v>6</v>
      </c>
      <c r="R1245" s="32">
        <f t="shared" si="567"/>
        <v>4</v>
      </c>
      <c r="S1245" s="32">
        <f t="shared" si="568"/>
        <v>4</v>
      </c>
      <c r="T1245" s="32">
        <f t="shared" si="569"/>
        <v>2</v>
      </c>
      <c r="U1245" s="32">
        <f t="shared" si="570"/>
        <v>2</v>
      </c>
      <c r="V1245" s="32">
        <f t="shared" si="571"/>
        <v>2</v>
      </c>
      <c r="W1245" s="32">
        <f t="shared" si="572"/>
        <v>2</v>
      </c>
      <c r="X1245" s="32">
        <f t="shared" si="573"/>
        <v>2</v>
      </c>
      <c r="Y1245" s="32">
        <f t="shared" si="574"/>
        <v>2</v>
      </c>
      <c r="Z1245" s="32">
        <f t="shared" si="575"/>
        <v>2</v>
      </c>
      <c r="AA1245" s="32">
        <f t="shared" si="576"/>
        <v>2</v>
      </c>
      <c r="AB1245" s="32">
        <f t="shared" si="577"/>
        <v>2</v>
      </c>
      <c r="AD1245" s="64"/>
      <c r="AE1245" s="51"/>
      <c r="AF1245" s="51"/>
      <c r="AG1245" s="61"/>
      <c r="AH1245" s="62"/>
      <c r="AI1245" s="61"/>
      <c r="AJ1245" s="62"/>
      <c r="AK1245" s="61"/>
      <c r="AL1245" s="62"/>
      <c r="AM1245" s="60"/>
      <c r="AN1245" s="60"/>
      <c r="AO1245" s="60"/>
      <c r="AP1245" s="60"/>
      <c r="AQ1245" s="51"/>
      <c r="AT1245" s="39" t="str">
        <f t="shared" si="578"/>
        <v/>
      </c>
      <c r="AU1245" s="49" t="str">
        <f t="shared" si="579"/>
        <v/>
      </c>
      <c r="AV1245" s="41">
        <f t="shared" ca="1" si="547"/>
        <v>256</v>
      </c>
      <c r="AW1245" s="40">
        <f t="shared" ca="1" si="541"/>
        <v>1</v>
      </c>
      <c r="AX1245" s="41">
        <f t="shared" ca="1" si="580"/>
        <v>0</v>
      </c>
      <c r="AY1245" s="41">
        <f t="shared" ca="1" si="581"/>
        <v>0</v>
      </c>
      <c r="AZ1245" s="42">
        <f t="shared" ca="1" si="582"/>
        <v>1</v>
      </c>
      <c r="BA1245" s="47" t="str">
        <f t="shared" si="583"/>
        <v/>
      </c>
      <c r="BB1245" s="47" t="e">
        <f t="shared" si="584"/>
        <v>#VALUE!</v>
      </c>
      <c r="BC1245" s="47">
        <f t="shared" si="548"/>
        <v>0</v>
      </c>
      <c r="BD1245" s="47">
        <f t="shared" si="549"/>
        <v>0</v>
      </c>
      <c r="BE1245" s="47" t="e">
        <f t="shared" si="550"/>
        <v>#VALUE!</v>
      </c>
      <c r="BF1245" s="47" t="e">
        <f t="shared" si="551"/>
        <v>#VALUE!</v>
      </c>
      <c r="BG1245" s="47" t="e">
        <f t="shared" si="552"/>
        <v>#VALUE!</v>
      </c>
      <c r="BH1245" s="47" t="e">
        <f>MATCH($BA1245,NoteCommaRef!$B$4:$B$10,0)</f>
        <v>#N/A</v>
      </c>
      <c r="BI1245" s="47">
        <f>MATCH($BK1245,NoteCommaRef!$H$4:$H$1000,0)</f>
        <v>11</v>
      </c>
      <c r="BJ1245" s="47">
        <f>MATCH($BL1245,NoteCommaRef!$H$4:$H$1000,0)</f>
        <v>11</v>
      </c>
      <c r="BK1245" s="47">
        <f t="shared" si="542"/>
        <v>1</v>
      </c>
      <c r="BL1245" s="47">
        <f t="shared" si="543"/>
        <v>1</v>
      </c>
      <c r="BM1245" s="48">
        <f ca="1">IF(ISNA($BH1245),1,OFFSET(NoteCommaRef!$E$3,$BH1245,0))</f>
        <v>1</v>
      </c>
      <c r="BN1245" s="48">
        <f t="shared" si="544"/>
        <v>1</v>
      </c>
      <c r="BO1245" s="48">
        <f t="shared" si="545"/>
        <v>1</v>
      </c>
      <c r="BP1245" s="48">
        <f t="shared" si="546"/>
        <v>1</v>
      </c>
      <c r="BQ1245" s="48">
        <f ca="1">IF(ISNA($BI1245),1,OFFSET(NoteCommaRef!$K$3,$BI1245,0))</f>
        <v>1</v>
      </c>
      <c r="BR1245" s="48">
        <f ca="1">IF(ISNA($BJ1245),1,OFFSET(NoteCommaRef!$K$3,$BJ1245,0))</f>
        <v>1</v>
      </c>
    </row>
    <row r="1246" spans="3:70" x14ac:dyDescent="0.2">
      <c r="C1246" s="1" t="str">
        <f t="shared" si="563"/>
        <v/>
      </c>
      <c r="D1246" s="1" t="str">
        <f t="shared" si="564"/>
        <v/>
      </c>
      <c r="E1246" s="1" t="str">
        <f t="shared" si="553"/>
        <v/>
      </c>
      <c r="F1246" s="32" t="str">
        <f t="shared" si="554"/>
        <v/>
      </c>
      <c r="G1246" s="1" t="str">
        <f t="shared" si="555"/>
        <v/>
      </c>
      <c r="H1246" s="1" t="str">
        <f t="shared" si="556"/>
        <v/>
      </c>
      <c r="I1246" s="1" t="str">
        <f t="shared" si="557"/>
        <v/>
      </c>
      <c r="J1246" s="1" t="str">
        <f t="shared" si="558"/>
        <v/>
      </c>
      <c r="K1246" s="1" t="str">
        <f t="shared" si="559"/>
        <v/>
      </c>
      <c r="L1246" s="1" t="str">
        <f ca="1">IF(COUNTBLANK($AO1246),IF(COUNTBLANK($D1246),"",OFFSET(ChannelSetup!$E$6,0,$D1246-1)),$AO1246)</f>
        <v/>
      </c>
      <c r="M1246" s="1" t="str">
        <f ca="1">IF(COUNTBLANK($AP1246),IF(COUNTBLANK($D1246),"",OFFSET(ChannelSetup!$E$7,0,$D1246-1)),$AP1246)</f>
        <v/>
      </c>
      <c r="N1246" s="1" t="str">
        <f ca="1">IF(COUNTBLANK($D1246),"",IF(COUNTBLANK($AI1246),OFFSET(ChannelSetup!$E$4,0,$D1246-1),$AI1246))</f>
        <v/>
      </c>
      <c r="O1246" s="1" t="str">
        <f t="shared" si="560"/>
        <v/>
      </c>
      <c r="Q1246" s="32">
        <f t="shared" si="566"/>
        <v>6</v>
      </c>
      <c r="R1246" s="32">
        <f t="shared" si="567"/>
        <v>4</v>
      </c>
      <c r="S1246" s="32">
        <f t="shared" si="568"/>
        <v>4</v>
      </c>
      <c r="T1246" s="32">
        <f t="shared" si="569"/>
        <v>2</v>
      </c>
      <c r="U1246" s="32">
        <f t="shared" si="570"/>
        <v>2</v>
      </c>
      <c r="V1246" s="32">
        <f t="shared" si="571"/>
        <v>2</v>
      </c>
      <c r="W1246" s="32">
        <f t="shared" si="572"/>
        <v>2</v>
      </c>
      <c r="X1246" s="32">
        <f t="shared" si="573"/>
        <v>2</v>
      </c>
      <c r="Y1246" s="32">
        <f t="shared" si="574"/>
        <v>2</v>
      </c>
      <c r="Z1246" s="32">
        <f t="shared" si="575"/>
        <v>2</v>
      </c>
      <c r="AA1246" s="32">
        <f t="shared" si="576"/>
        <v>2</v>
      </c>
      <c r="AB1246" s="32">
        <f t="shared" si="577"/>
        <v>2</v>
      </c>
      <c r="AD1246" s="64"/>
      <c r="AE1246" s="51"/>
      <c r="AF1246" s="51"/>
      <c r="AG1246" s="61"/>
      <c r="AH1246" s="62"/>
      <c r="AI1246" s="61"/>
      <c r="AJ1246" s="62"/>
      <c r="AK1246" s="61"/>
      <c r="AL1246" s="62"/>
      <c r="AM1246" s="60"/>
      <c r="AN1246" s="60"/>
      <c r="AO1246" s="60"/>
      <c r="AP1246" s="60"/>
      <c r="AQ1246" s="51"/>
      <c r="AT1246" s="39" t="str">
        <f t="shared" si="578"/>
        <v/>
      </c>
      <c r="AU1246" s="49" t="str">
        <f t="shared" si="579"/>
        <v/>
      </c>
      <c r="AV1246" s="41">
        <f t="shared" ca="1" si="547"/>
        <v>256</v>
      </c>
      <c r="AW1246" s="40">
        <f t="shared" ca="1" si="541"/>
        <v>1</v>
      </c>
      <c r="AX1246" s="41">
        <f t="shared" ca="1" si="580"/>
        <v>0</v>
      </c>
      <c r="AY1246" s="41">
        <f t="shared" ca="1" si="581"/>
        <v>0</v>
      </c>
      <c r="AZ1246" s="42">
        <f t="shared" ca="1" si="582"/>
        <v>1</v>
      </c>
      <c r="BA1246" s="47" t="str">
        <f t="shared" si="583"/>
        <v/>
      </c>
      <c r="BB1246" s="47" t="e">
        <f t="shared" si="584"/>
        <v>#VALUE!</v>
      </c>
      <c r="BC1246" s="47">
        <f t="shared" si="548"/>
        <v>0</v>
      </c>
      <c r="BD1246" s="47">
        <f t="shared" si="549"/>
        <v>0</v>
      </c>
      <c r="BE1246" s="47" t="e">
        <f t="shared" si="550"/>
        <v>#VALUE!</v>
      </c>
      <c r="BF1246" s="47" t="e">
        <f t="shared" si="551"/>
        <v>#VALUE!</v>
      </c>
      <c r="BG1246" s="47" t="e">
        <f t="shared" si="552"/>
        <v>#VALUE!</v>
      </c>
      <c r="BH1246" s="47" t="e">
        <f>MATCH($BA1246,NoteCommaRef!$B$4:$B$10,0)</f>
        <v>#N/A</v>
      </c>
      <c r="BI1246" s="47">
        <f>MATCH($BK1246,NoteCommaRef!$H$4:$H$1000,0)</f>
        <v>11</v>
      </c>
      <c r="BJ1246" s="47">
        <f>MATCH($BL1246,NoteCommaRef!$H$4:$H$1000,0)</f>
        <v>11</v>
      </c>
      <c r="BK1246" s="47">
        <f t="shared" si="542"/>
        <v>1</v>
      </c>
      <c r="BL1246" s="47">
        <f t="shared" si="543"/>
        <v>1</v>
      </c>
      <c r="BM1246" s="48">
        <f ca="1">IF(ISNA($BH1246),1,OFFSET(NoteCommaRef!$E$3,$BH1246,0))</f>
        <v>1</v>
      </c>
      <c r="BN1246" s="48">
        <f t="shared" si="544"/>
        <v>1</v>
      </c>
      <c r="BO1246" s="48">
        <f t="shared" si="545"/>
        <v>1</v>
      </c>
      <c r="BP1246" s="48">
        <f t="shared" si="546"/>
        <v>1</v>
      </c>
      <c r="BQ1246" s="48">
        <f ca="1">IF(ISNA($BI1246),1,OFFSET(NoteCommaRef!$K$3,$BI1246,0))</f>
        <v>1</v>
      </c>
      <c r="BR1246" s="48">
        <f ca="1">IF(ISNA($BJ1246),1,OFFSET(NoteCommaRef!$K$3,$BJ1246,0))</f>
        <v>1</v>
      </c>
    </row>
    <row r="1247" spans="3:70" x14ac:dyDescent="0.2">
      <c r="C1247" s="1" t="str">
        <f t="shared" si="563"/>
        <v/>
      </c>
      <c r="D1247" s="1" t="str">
        <f t="shared" si="564"/>
        <v/>
      </c>
      <c r="E1247" s="1" t="str">
        <f t="shared" si="553"/>
        <v/>
      </c>
      <c r="F1247" s="32" t="str">
        <f t="shared" si="554"/>
        <v/>
      </c>
      <c r="G1247" s="1" t="str">
        <f t="shared" si="555"/>
        <v/>
      </c>
      <c r="H1247" s="1" t="str">
        <f t="shared" si="556"/>
        <v/>
      </c>
      <c r="I1247" s="1" t="str">
        <f t="shared" si="557"/>
        <v/>
      </c>
      <c r="J1247" s="1" t="str">
        <f t="shared" si="558"/>
        <v/>
      </c>
      <c r="K1247" s="1" t="str">
        <f t="shared" si="559"/>
        <v/>
      </c>
      <c r="L1247" s="1" t="str">
        <f ca="1">IF(COUNTBLANK($AO1247),IF(COUNTBLANK($D1247),"",OFFSET(ChannelSetup!$E$6,0,$D1247-1)),$AO1247)</f>
        <v/>
      </c>
      <c r="M1247" s="1" t="str">
        <f ca="1">IF(COUNTBLANK($AP1247),IF(COUNTBLANK($D1247),"",OFFSET(ChannelSetup!$E$7,0,$D1247-1)),$AP1247)</f>
        <v/>
      </c>
      <c r="N1247" s="1" t="str">
        <f ca="1">IF(COUNTBLANK($D1247),"",IF(COUNTBLANK($AI1247),OFFSET(ChannelSetup!$E$4,0,$D1247-1),$AI1247))</f>
        <v/>
      </c>
      <c r="O1247" s="1" t="str">
        <f t="shared" si="560"/>
        <v/>
      </c>
      <c r="Q1247" s="32">
        <f t="shared" si="566"/>
        <v>6</v>
      </c>
      <c r="R1247" s="32">
        <f t="shared" si="567"/>
        <v>4</v>
      </c>
      <c r="S1247" s="32">
        <f t="shared" si="568"/>
        <v>4</v>
      </c>
      <c r="T1247" s="32">
        <f t="shared" si="569"/>
        <v>2</v>
      </c>
      <c r="U1247" s="32">
        <f t="shared" si="570"/>
        <v>2</v>
      </c>
      <c r="V1247" s="32">
        <f t="shared" si="571"/>
        <v>2</v>
      </c>
      <c r="W1247" s="32">
        <f t="shared" si="572"/>
        <v>2</v>
      </c>
      <c r="X1247" s="32">
        <f t="shared" si="573"/>
        <v>2</v>
      </c>
      <c r="Y1247" s="32">
        <f t="shared" si="574"/>
        <v>2</v>
      </c>
      <c r="Z1247" s="32">
        <f t="shared" si="575"/>
        <v>2</v>
      </c>
      <c r="AA1247" s="32">
        <f t="shared" si="576"/>
        <v>2</v>
      </c>
      <c r="AB1247" s="32">
        <f t="shared" si="577"/>
        <v>2</v>
      </c>
      <c r="AD1247" s="64"/>
      <c r="AE1247" s="51"/>
      <c r="AF1247" s="51"/>
      <c r="AG1247" s="61"/>
      <c r="AH1247" s="62"/>
      <c r="AI1247" s="61"/>
      <c r="AJ1247" s="62"/>
      <c r="AK1247" s="61"/>
      <c r="AL1247" s="62"/>
      <c r="AM1247" s="60"/>
      <c r="AN1247" s="60"/>
      <c r="AO1247" s="60"/>
      <c r="AP1247" s="60"/>
      <c r="AQ1247" s="51"/>
      <c r="AT1247" s="39" t="str">
        <f t="shared" si="578"/>
        <v/>
      </c>
      <c r="AU1247" s="49" t="str">
        <f t="shared" si="579"/>
        <v/>
      </c>
      <c r="AV1247" s="41">
        <f t="shared" ca="1" si="547"/>
        <v>256</v>
      </c>
      <c r="AW1247" s="40">
        <f t="shared" ca="1" si="541"/>
        <v>1</v>
      </c>
      <c r="AX1247" s="41">
        <f t="shared" ca="1" si="580"/>
        <v>0</v>
      </c>
      <c r="AY1247" s="41">
        <f t="shared" ca="1" si="581"/>
        <v>0</v>
      </c>
      <c r="AZ1247" s="42">
        <f t="shared" ca="1" si="582"/>
        <v>1</v>
      </c>
      <c r="BA1247" s="47" t="str">
        <f t="shared" si="583"/>
        <v/>
      </c>
      <c r="BB1247" s="47" t="e">
        <f t="shared" si="584"/>
        <v>#VALUE!</v>
      </c>
      <c r="BC1247" s="47">
        <f t="shared" si="548"/>
        <v>0</v>
      </c>
      <c r="BD1247" s="47">
        <f t="shared" si="549"/>
        <v>0</v>
      </c>
      <c r="BE1247" s="47" t="e">
        <f t="shared" si="550"/>
        <v>#VALUE!</v>
      </c>
      <c r="BF1247" s="47" t="e">
        <f t="shared" si="551"/>
        <v>#VALUE!</v>
      </c>
      <c r="BG1247" s="47" t="e">
        <f t="shared" si="552"/>
        <v>#VALUE!</v>
      </c>
      <c r="BH1247" s="47" t="e">
        <f>MATCH($BA1247,NoteCommaRef!$B$4:$B$10,0)</f>
        <v>#N/A</v>
      </c>
      <c r="BI1247" s="47">
        <f>MATCH($BK1247,NoteCommaRef!$H$4:$H$1000,0)</f>
        <v>11</v>
      </c>
      <c r="BJ1247" s="47">
        <f>MATCH($BL1247,NoteCommaRef!$H$4:$H$1000,0)</f>
        <v>11</v>
      </c>
      <c r="BK1247" s="47">
        <f t="shared" si="542"/>
        <v>1</v>
      </c>
      <c r="BL1247" s="47">
        <f t="shared" si="543"/>
        <v>1</v>
      </c>
      <c r="BM1247" s="48">
        <f ca="1">IF(ISNA($BH1247),1,OFFSET(NoteCommaRef!$E$3,$BH1247,0))</f>
        <v>1</v>
      </c>
      <c r="BN1247" s="48">
        <f t="shared" si="544"/>
        <v>1</v>
      </c>
      <c r="BO1247" s="48">
        <f t="shared" si="545"/>
        <v>1</v>
      </c>
      <c r="BP1247" s="48">
        <f t="shared" si="546"/>
        <v>1</v>
      </c>
      <c r="BQ1247" s="48">
        <f ca="1">IF(ISNA($BI1247),1,OFFSET(NoteCommaRef!$K$3,$BI1247,0))</f>
        <v>1</v>
      </c>
      <c r="BR1247" s="48">
        <f ca="1">IF(ISNA($BJ1247),1,OFFSET(NoteCommaRef!$K$3,$BJ1247,0))</f>
        <v>1</v>
      </c>
    </row>
    <row r="1248" spans="3:70" x14ac:dyDescent="0.2">
      <c r="C1248" s="1" t="str">
        <f t="shared" si="563"/>
        <v/>
      </c>
      <c r="D1248" s="1" t="str">
        <f t="shared" si="564"/>
        <v/>
      </c>
      <c r="E1248" s="1" t="str">
        <f t="shared" si="553"/>
        <v/>
      </c>
      <c r="F1248" s="32" t="str">
        <f t="shared" si="554"/>
        <v/>
      </c>
      <c r="G1248" s="1" t="str">
        <f t="shared" si="555"/>
        <v/>
      </c>
      <c r="H1248" s="1" t="str">
        <f t="shared" si="556"/>
        <v/>
      </c>
      <c r="I1248" s="1" t="str">
        <f t="shared" si="557"/>
        <v/>
      </c>
      <c r="J1248" s="1" t="str">
        <f t="shared" si="558"/>
        <v/>
      </c>
      <c r="K1248" s="1" t="str">
        <f t="shared" si="559"/>
        <v/>
      </c>
      <c r="L1248" s="1" t="str">
        <f ca="1">IF(COUNTBLANK($AO1248),IF(COUNTBLANK($D1248),"",OFFSET(ChannelSetup!$E$6,0,$D1248-1)),$AO1248)</f>
        <v/>
      </c>
      <c r="M1248" s="1" t="str">
        <f ca="1">IF(COUNTBLANK($AP1248),IF(COUNTBLANK($D1248),"",OFFSET(ChannelSetup!$E$7,0,$D1248-1)),$AP1248)</f>
        <v/>
      </c>
      <c r="N1248" s="1" t="str">
        <f ca="1">IF(COUNTBLANK($D1248),"",IF(COUNTBLANK($AI1248),OFFSET(ChannelSetup!$E$4,0,$D1248-1),$AI1248))</f>
        <v/>
      </c>
      <c r="O1248" s="1" t="str">
        <f t="shared" si="560"/>
        <v/>
      </c>
      <c r="Q1248" s="32">
        <f t="shared" si="566"/>
        <v>6</v>
      </c>
      <c r="R1248" s="32">
        <f t="shared" si="567"/>
        <v>4</v>
      </c>
      <c r="S1248" s="32">
        <f t="shared" si="568"/>
        <v>4</v>
      </c>
      <c r="T1248" s="32">
        <f t="shared" si="569"/>
        <v>2</v>
      </c>
      <c r="U1248" s="32">
        <f t="shared" si="570"/>
        <v>2</v>
      </c>
      <c r="V1248" s="32">
        <f t="shared" si="571"/>
        <v>2</v>
      </c>
      <c r="W1248" s="32">
        <f t="shared" si="572"/>
        <v>2</v>
      </c>
      <c r="X1248" s="32">
        <f t="shared" si="573"/>
        <v>2</v>
      </c>
      <c r="Y1248" s="32">
        <f t="shared" si="574"/>
        <v>2</v>
      </c>
      <c r="Z1248" s="32">
        <f t="shared" si="575"/>
        <v>2</v>
      </c>
      <c r="AA1248" s="32">
        <f t="shared" si="576"/>
        <v>2</v>
      </c>
      <c r="AB1248" s="32">
        <f t="shared" si="577"/>
        <v>2</v>
      </c>
      <c r="AD1248" s="64"/>
      <c r="AE1248" s="51"/>
      <c r="AF1248" s="51"/>
      <c r="AG1248" s="61"/>
      <c r="AH1248" s="62"/>
      <c r="AI1248" s="61"/>
      <c r="AJ1248" s="62"/>
      <c r="AK1248" s="61"/>
      <c r="AL1248" s="62"/>
      <c r="AM1248" s="60"/>
      <c r="AN1248" s="60"/>
      <c r="AO1248" s="60"/>
      <c r="AP1248" s="60"/>
      <c r="AQ1248" s="51"/>
      <c r="AT1248" s="39" t="str">
        <f t="shared" si="578"/>
        <v/>
      </c>
      <c r="AU1248" s="49" t="str">
        <f t="shared" si="579"/>
        <v/>
      </c>
      <c r="AV1248" s="41">
        <f t="shared" ca="1" si="547"/>
        <v>256</v>
      </c>
      <c r="AW1248" s="40">
        <f t="shared" ca="1" si="541"/>
        <v>1</v>
      </c>
      <c r="AX1248" s="41">
        <f t="shared" ca="1" si="580"/>
        <v>0</v>
      </c>
      <c r="AY1248" s="41">
        <f t="shared" ca="1" si="581"/>
        <v>0</v>
      </c>
      <c r="AZ1248" s="42">
        <f t="shared" ca="1" si="582"/>
        <v>1</v>
      </c>
      <c r="BA1248" s="47" t="str">
        <f t="shared" si="583"/>
        <v/>
      </c>
      <c r="BB1248" s="47" t="e">
        <f t="shared" si="584"/>
        <v>#VALUE!</v>
      </c>
      <c r="BC1248" s="47">
        <f t="shared" si="548"/>
        <v>0</v>
      </c>
      <c r="BD1248" s="47">
        <f t="shared" si="549"/>
        <v>0</v>
      </c>
      <c r="BE1248" s="47" t="e">
        <f t="shared" si="550"/>
        <v>#VALUE!</v>
      </c>
      <c r="BF1248" s="47" t="e">
        <f t="shared" si="551"/>
        <v>#VALUE!</v>
      </c>
      <c r="BG1248" s="47" t="e">
        <f t="shared" si="552"/>
        <v>#VALUE!</v>
      </c>
      <c r="BH1248" s="47" t="e">
        <f>MATCH($BA1248,NoteCommaRef!$B$4:$B$10,0)</f>
        <v>#N/A</v>
      </c>
      <c r="BI1248" s="47">
        <f>MATCH($BK1248,NoteCommaRef!$H$4:$H$1000,0)</f>
        <v>11</v>
      </c>
      <c r="BJ1248" s="47">
        <f>MATCH($BL1248,NoteCommaRef!$H$4:$H$1000,0)</f>
        <v>11</v>
      </c>
      <c r="BK1248" s="47">
        <f t="shared" si="542"/>
        <v>1</v>
      </c>
      <c r="BL1248" s="47">
        <f t="shared" si="543"/>
        <v>1</v>
      </c>
      <c r="BM1248" s="48">
        <f ca="1">IF(ISNA($BH1248),1,OFFSET(NoteCommaRef!$E$3,$BH1248,0))</f>
        <v>1</v>
      </c>
      <c r="BN1248" s="48">
        <f t="shared" si="544"/>
        <v>1</v>
      </c>
      <c r="BO1248" s="48">
        <f t="shared" si="545"/>
        <v>1</v>
      </c>
      <c r="BP1248" s="48">
        <f t="shared" si="546"/>
        <v>1</v>
      </c>
      <c r="BQ1248" s="48">
        <f ca="1">IF(ISNA($BI1248),1,OFFSET(NoteCommaRef!$K$3,$BI1248,0))</f>
        <v>1</v>
      </c>
      <c r="BR1248" s="48">
        <f ca="1">IF(ISNA($BJ1248),1,OFFSET(NoteCommaRef!$K$3,$BJ1248,0))</f>
        <v>1</v>
      </c>
    </row>
    <row r="1249" spans="3:70" x14ac:dyDescent="0.2">
      <c r="C1249" s="1" t="str">
        <f t="shared" si="563"/>
        <v/>
      </c>
      <c r="D1249" s="1" t="str">
        <f t="shared" si="564"/>
        <v/>
      </c>
      <c r="E1249" s="1" t="str">
        <f t="shared" si="553"/>
        <v/>
      </c>
      <c r="F1249" s="32" t="str">
        <f t="shared" si="554"/>
        <v/>
      </c>
      <c r="G1249" s="1" t="str">
        <f t="shared" si="555"/>
        <v/>
      </c>
      <c r="H1249" s="1" t="str">
        <f t="shared" si="556"/>
        <v/>
      </c>
      <c r="I1249" s="1" t="str">
        <f t="shared" si="557"/>
        <v/>
      </c>
      <c r="J1249" s="1" t="str">
        <f t="shared" si="558"/>
        <v/>
      </c>
      <c r="K1249" s="1" t="str">
        <f t="shared" si="559"/>
        <v/>
      </c>
      <c r="L1249" s="1" t="str">
        <f ca="1">IF(COUNTBLANK($AO1249),IF(COUNTBLANK($D1249),"",OFFSET(ChannelSetup!$E$6,0,$D1249-1)),$AO1249)</f>
        <v/>
      </c>
      <c r="M1249" s="1" t="str">
        <f ca="1">IF(COUNTBLANK($AP1249),IF(COUNTBLANK($D1249),"",OFFSET(ChannelSetup!$E$7,0,$D1249-1)),$AP1249)</f>
        <v/>
      </c>
      <c r="N1249" s="1" t="str">
        <f ca="1">IF(COUNTBLANK($D1249),"",IF(COUNTBLANK($AI1249),OFFSET(ChannelSetup!$E$4,0,$D1249-1),$AI1249))</f>
        <v/>
      </c>
      <c r="O1249" s="1" t="str">
        <f t="shared" si="560"/>
        <v/>
      </c>
      <c r="Q1249" s="32">
        <f t="shared" si="566"/>
        <v>6</v>
      </c>
      <c r="R1249" s="32">
        <f t="shared" si="567"/>
        <v>4</v>
      </c>
      <c r="S1249" s="32">
        <f t="shared" si="568"/>
        <v>4</v>
      </c>
      <c r="T1249" s="32">
        <f t="shared" si="569"/>
        <v>2</v>
      </c>
      <c r="U1249" s="32">
        <f t="shared" si="570"/>
        <v>2</v>
      </c>
      <c r="V1249" s="32">
        <f t="shared" si="571"/>
        <v>2</v>
      </c>
      <c r="W1249" s="32">
        <f t="shared" si="572"/>
        <v>2</v>
      </c>
      <c r="X1249" s="32">
        <f t="shared" si="573"/>
        <v>2</v>
      </c>
      <c r="Y1249" s="32">
        <f t="shared" si="574"/>
        <v>2</v>
      </c>
      <c r="Z1249" s="32">
        <f t="shared" si="575"/>
        <v>2</v>
      </c>
      <c r="AA1249" s="32">
        <f t="shared" si="576"/>
        <v>2</v>
      </c>
      <c r="AB1249" s="32">
        <f t="shared" si="577"/>
        <v>2</v>
      </c>
      <c r="AD1249" s="64"/>
      <c r="AE1249" s="51"/>
      <c r="AF1249" s="51"/>
      <c r="AG1249" s="61"/>
      <c r="AH1249" s="62"/>
      <c r="AI1249" s="61"/>
      <c r="AJ1249" s="62"/>
      <c r="AK1249" s="61"/>
      <c r="AL1249" s="62"/>
      <c r="AM1249" s="60"/>
      <c r="AN1249" s="60"/>
      <c r="AO1249" s="60"/>
      <c r="AP1249" s="60"/>
      <c r="AQ1249" s="51"/>
      <c r="AT1249" s="39" t="str">
        <f t="shared" si="578"/>
        <v/>
      </c>
      <c r="AU1249" s="49" t="str">
        <f t="shared" si="579"/>
        <v/>
      </c>
      <c r="AV1249" s="41">
        <f t="shared" ca="1" si="547"/>
        <v>256</v>
      </c>
      <c r="AW1249" s="40">
        <f t="shared" ca="1" si="541"/>
        <v>1</v>
      </c>
      <c r="AX1249" s="41">
        <f t="shared" ca="1" si="580"/>
        <v>0</v>
      </c>
      <c r="AY1249" s="41">
        <f t="shared" ca="1" si="581"/>
        <v>0</v>
      </c>
      <c r="AZ1249" s="42">
        <f t="shared" ca="1" si="582"/>
        <v>1</v>
      </c>
      <c r="BA1249" s="47" t="str">
        <f t="shared" si="583"/>
        <v/>
      </c>
      <c r="BB1249" s="47" t="e">
        <f t="shared" si="584"/>
        <v>#VALUE!</v>
      </c>
      <c r="BC1249" s="47">
        <f t="shared" si="548"/>
        <v>0</v>
      </c>
      <c r="BD1249" s="47">
        <f t="shared" si="549"/>
        <v>0</v>
      </c>
      <c r="BE1249" s="47" t="e">
        <f t="shared" si="550"/>
        <v>#VALUE!</v>
      </c>
      <c r="BF1249" s="47" t="e">
        <f t="shared" si="551"/>
        <v>#VALUE!</v>
      </c>
      <c r="BG1249" s="47" t="e">
        <f t="shared" si="552"/>
        <v>#VALUE!</v>
      </c>
      <c r="BH1249" s="47" t="e">
        <f>MATCH($BA1249,NoteCommaRef!$B$4:$B$10,0)</f>
        <v>#N/A</v>
      </c>
      <c r="BI1249" s="47">
        <f>MATCH($BK1249,NoteCommaRef!$H$4:$H$1000,0)</f>
        <v>11</v>
      </c>
      <c r="BJ1249" s="47">
        <f>MATCH($BL1249,NoteCommaRef!$H$4:$H$1000,0)</f>
        <v>11</v>
      </c>
      <c r="BK1249" s="47">
        <f t="shared" si="542"/>
        <v>1</v>
      </c>
      <c r="BL1249" s="47">
        <f t="shared" si="543"/>
        <v>1</v>
      </c>
      <c r="BM1249" s="48">
        <f ca="1">IF(ISNA($BH1249),1,OFFSET(NoteCommaRef!$E$3,$BH1249,0))</f>
        <v>1</v>
      </c>
      <c r="BN1249" s="48">
        <f t="shared" si="544"/>
        <v>1</v>
      </c>
      <c r="BO1249" s="48">
        <f t="shared" si="545"/>
        <v>1</v>
      </c>
      <c r="BP1249" s="48">
        <f t="shared" si="546"/>
        <v>1</v>
      </c>
      <c r="BQ1249" s="48">
        <f ca="1">IF(ISNA($BI1249),1,OFFSET(NoteCommaRef!$K$3,$BI1249,0))</f>
        <v>1</v>
      </c>
      <c r="BR1249" s="48">
        <f ca="1">IF(ISNA($BJ1249),1,OFFSET(NoteCommaRef!$K$3,$BJ1249,0))</f>
        <v>1</v>
      </c>
    </row>
    <row r="1250" spans="3:70" x14ac:dyDescent="0.2">
      <c r="C1250" s="1" t="str">
        <f t="shared" si="563"/>
        <v/>
      </c>
      <c r="D1250" s="1" t="str">
        <f t="shared" si="564"/>
        <v/>
      </c>
      <c r="E1250" s="1" t="str">
        <f t="shared" si="553"/>
        <v/>
      </c>
      <c r="F1250" s="32" t="str">
        <f t="shared" si="554"/>
        <v/>
      </c>
      <c r="G1250" s="1" t="str">
        <f t="shared" si="555"/>
        <v/>
      </c>
      <c r="H1250" s="1" t="str">
        <f t="shared" si="556"/>
        <v/>
      </c>
      <c r="I1250" s="1" t="str">
        <f t="shared" si="557"/>
        <v/>
      </c>
      <c r="J1250" s="1" t="str">
        <f t="shared" si="558"/>
        <v/>
      </c>
      <c r="K1250" s="1" t="str">
        <f t="shared" si="559"/>
        <v/>
      </c>
      <c r="L1250" s="1" t="str">
        <f ca="1">IF(COUNTBLANK($AO1250),IF(COUNTBLANK($D1250),"",OFFSET(ChannelSetup!$E$6,0,$D1250-1)),$AO1250)</f>
        <v/>
      </c>
      <c r="M1250" s="1" t="str">
        <f ca="1">IF(COUNTBLANK($AP1250),IF(COUNTBLANK($D1250),"",OFFSET(ChannelSetup!$E$7,0,$D1250-1)),$AP1250)</f>
        <v/>
      </c>
      <c r="N1250" s="1" t="str">
        <f ca="1">IF(COUNTBLANK($D1250),"",IF(COUNTBLANK($AI1250),OFFSET(ChannelSetup!$E$4,0,$D1250-1),$AI1250))</f>
        <v/>
      </c>
      <c r="O1250" s="1" t="str">
        <f t="shared" si="560"/>
        <v/>
      </c>
      <c r="Q1250" s="32">
        <f t="shared" si="566"/>
        <v>6</v>
      </c>
      <c r="R1250" s="32">
        <f t="shared" si="567"/>
        <v>4</v>
      </c>
      <c r="S1250" s="32">
        <f t="shared" si="568"/>
        <v>4</v>
      </c>
      <c r="T1250" s="32">
        <f t="shared" si="569"/>
        <v>2</v>
      </c>
      <c r="U1250" s="32">
        <f t="shared" si="570"/>
        <v>2</v>
      </c>
      <c r="V1250" s="32">
        <f t="shared" si="571"/>
        <v>2</v>
      </c>
      <c r="W1250" s="32">
        <f t="shared" si="572"/>
        <v>2</v>
      </c>
      <c r="X1250" s="32">
        <f t="shared" si="573"/>
        <v>2</v>
      </c>
      <c r="Y1250" s="32">
        <f t="shared" si="574"/>
        <v>2</v>
      </c>
      <c r="Z1250" s="32">
        <f t="shared" si="575"/>
        <v>2</v>
      </c>
      <c r="AA1250" s="32">
        <f t="shared" si="576"/>
        <v>2</v>
      </c>
      <c r="AB1250" s="32">
        <f t="shared" si="577"/>
        <v>2</v>
      </c>
      <c r="AD1250" s="64"/>
      <c r="AE1250" s="51"/>
      <c r="AF1250" s="51"/>
      <c r="AG1250" s="61"/>
      <c r="AH1250" s="62"/>
      <c r="AI1250" s="61"/>
      <c r="AJ1250" s="62"/>
      <c r="AK1250" s="61"/>
      <c r="AL1250" s="62"/>
      <c r="AM1250" s="60"/>
      <c r="AN1250" s="60"/>
      <c r="AO1250" s="60"/>
      <c r="AP1250" s="60"/>
      <c r="AQ1250" s="51"/>
      <c r="AT1250" s="39" t="str">
        <f t="shared" si="578"/>
        <v/>
      </c>
      <c r="AU1250" s="49" t="str">
        <f t="shared" si="579"/>
        <v/>
      </c>
      <c r="AV1250" s="41">
        <f t="shared" ca="1" si="547"/>
        <v>256</v>
      </c>
      <c r="AW1250" s="40">
        <f t="shared" ca="1" si="541"/>
        <v>1</v>
      </c>
      <c r="AX1250" s="41">
        <f t="shared" ca="1" si="580"/>
        <v>0</v>
      </c>
      <c r="AY1250" s="41">
        <f t="shared" ca="1" si="581"/>
        <v>0</v>
      </c>
      <c r="AZ1250" s="42">
        <f t="shared" ca="1" si="582"/>
        <v>1</v>
      </c>
      <c r="BA1250" s="47" t="str">
        <f t="shared" si="583"/>
        <v/>
      </c>
      <c r="BB1250" s="47" t="e">
        <f t="shared" si="584"/>
        <v>#VALUE!</v>
      </c>
      <c r="BC1250" s="47">
        <f t="shared" si="548"/>
        <v>0</v>
      </c>
      <c r="BD1250" s="47">
        <f t="shared" si="549"/>
        <v>0</v>
      </c>
      <c r="BE1250" s="47" t="e">
        <f t="shared" si="550"/>
        <v>#VALUE!</v>
      </c>
      <c r="BF1250" s="47" t="e">
        <f t="shared" si="551"/>
        <v>#VALUE!</v>
      </c>
      <c r="BG1250" s="47" t="e">
        <f t="shared" si="552"/>
        <v>#VALUE!</v>
      </c>
      <c r="BH1250" s="47" t="e">
        <f>MATCH($BA1250,NoteCommaRef!$B$4:$B$10,0)</f>
        <v>#N/A</v>
      </c>
      <c r="BI1250" s="47">
        <f>MATCH($BK1250,NoteCommaRef!$H$4:$H$1000,0)</f>
        <v>11</v>
      </c>
      <c r="BJ1250" s="47">
        <f>MATCH($BL1250,NoteCommaRef!$H$4:$H$1000,0)</f>
        <v>11</v>
      </c>
      <c r="BK1250" s="47">
        <f t="shared" si="542"/>
        <v>1</v>
      </c>
      <c r="BL1250" s="47">
        <f t="shared" si="543"/>
        <v>1</v>
      </c>
      <c r="BM1250" s="48">
        <f ca="1">IF(ISNA($BH1250),1,OFFSET(NoteCommaRef!$E$3,$BH1250,0))</f>
        <v>1</v>
      </c>
      <c r="BN1250" s="48">
        <f t="shared" si="544"/>
        <v>1</v>
      </c>
      <c r="BO1250" s="48">
        <f t="shared" si="545"/>
        <v>1</v>
      </c>
      <c r="BP1250" s="48">
        <f t="shared" si="546"/>
        <v>1</v>
      </c>
      <c r="BQ1250" s="48">
        <f ca="1">IF(ISNA($BI1250),1,OFFSET(NoteCommaRef!$K$3,$BI1250,0))</f>
        <v>1</v>
      </c>
      <c r="BR1250" s="48">
        <f ca="1">IF(ISNA($BJ1250),1,OFFSET(NoteCommaRef!$K$3,$BJ1250,0))</f>
        <v>1</v>
      </c>
    </row>
    <row r="1251" spans="3:70" x14ac:dyDescent="0.2">
      <c r="C1251" s="1" t="str">
        <f t="shared" si="563"/>
        <v/>
      </c>
      <c r="D1251" s="1" t="str">
        <f t="shared" si="564"/>
        <v/>
      </c>
      <c r="E1251" s="1" t="str">
        <f t="shared" si="553"/>
        <v/>
      </c>
      <c r="F1251" s="32" t="str">
        <f t="shared" si="554"/>
        <v/>
      </c>
      <c r="G1251" s="1" t="str">
        <f t="shared" si="555"/>
        <v/>
      </c>
      <c r="H1251" s="1" t="str">
        <f t="shared" si="556"/>
        <v/>
      </c>
      <c r="I1251" s="1" t="str">
        <f t="shared" si="557"/>
        <v/>
      </c>
      <c r="J1251" s="1" t="str">
        <f t="shared" si="558"/>
        <v/>
      </c>
      <c r="K1251" s="1" t="str">
        <f t="shared" si="559"/>
        <v/>
      </c>
      <c r="L1251" s="1" t="str">
        <f ca="1">IF(COUNTBLANK($AO1251),IF(COUNTBLANK($D1251),"",OFFSET(ChannelSetup!$E$6,0,$D1251-1)),$AO1251)</f>
        <v/>
      </c>
      <c r="M1251" s="1" t="str">
        <f ca="1">IF(COUNTBLANK($AP1251),IF(COUNTBLANK($D1251),"",OFFSET(ChannelSetup!$E$7,0,$D1251-1)),$AP1251)</f>
        <v/>
      </c>
      <c r="N1251" s="1" t="str">
        <f ca="1">IF(COUNTBLANK($D1251),"",IF(COUNTBLANK($AI1251),OFFSET(ChannelSetup!$E$4,0,$D1251-1),$AI1251))</f>
        <v/>
      </c>
      <c r="O1251" s="1" t="str">
        <f t="shared" si="560"/>
        <v/>
      </c>
      <c r="Q1251" s="32">
        <f t="shared" si="566"/>
        <v>6</v>
      </c>
      <c r="R1251" s="32">
        <f t="shared" si="567"/>
        <v>4</v>
      </c>
      <c r="S1251" s="32">
        <f t="shared" si="568"/>
        <v>4</v>
      </c>
      <c r="T1251" s="32">
        <f t="shared" si="569"/>
        <v>2</v>
      </c>
      <c r="U1251" s="32">
        <f t="shared" si="570"/>
        <v>2</v>
      </c>
      <c r="V1251" s="32">
        <f t="shared" si="571"/>
        <v>2</v>
      </c>
      <c r="W1251" s="32">
        <f t="shared" si="572"/>
        <v>2</v>
      </c>
      <c r="X1251" s="32">
        <f t="shared" si="573"/>
        <v>2</v>
      </c>
      <c r="Y1251" s="32">
        <f t="shared" si="574"/>
        <v>2</v>
      </c>
      <c r="Z1251" s="32">
        <f t="shared" si="575"/>
        <v>2</v>
      </c>
      <c r="AA1251" s="32">
        <f t="shared" si="576"/>
        <v>2</v>
      </c>
      <c r="AB1251" s="32">
        <f t="shared" si="577"/>
        <v>2</v>
      </c>
      <c r="AD1251" s="64"/>
      <c r="AE1251" s="51"/>
      <c r="AF1251" s="51"/>
      <c r="AG1251" s="61"/>
      <c r="AH1251" s="62"/>
      <c r="AI1251" s="61"/>
      <c r="AJ1251" s="62"/>
      <c r="AK1251" s="61"/>
      <c r="AL1251" s="62"/>
      <c r="AM1251" s="60"/>
      <c r="AN1251" s="60"/>
      <c r="AO1251" s="60"/>
      <c r="AP1251" s="60"/>
      <c r="AQ1251" s="51"/>
      <c r="AT1251" s="39" t="str">
        <f t="shared" si="578"/>
        <v/>
      </c>
      <c r="AU1251" s="49" t="str">
        <f t="shared" si="579"/>
        <v/>
      </c>
      <c r="AV1251" s="41">
        <f t="shared" ca="1" si="547"/>
        <v>256</v>
      </c>
      <c r="AW1251" s="40">
        <f t="shared" ca="1" si="541"/>
        <v>1</v>
      </c>
      <c r="AX1251" s="41">
        <f t="shared" ca="1" si="580"/>
        <v>0</v>
      </c>
      <c r="AY1251" s="41">
        <f t="shared" ca="1" si="581"/>
        <v>0</v>
      </c>
      <c r="AZ1251" s="42">
        <f t="shared" ca="1" si="582"/>
        <v>1</v>
      </c>
      <c r="BA1251" s="47" t="str">
        <f t="shared" si="583"/>
        <v/>
      </c>
      <c r="BB1251" s="47" t="e">
        <f t="shared" si="584"/>
        <v>#VALUE!</v>
      </c>
      <c r="BC1251" s="47">
        <f t="shared" si="548"/>
        <v>0</v>
      </c>
      <c r="BD1251" s="47">
        <f t="shared" si="549"/>
        <v>0</v>
      </c>
      <c r="BE1251" s="47" t="e">
        <f t="shared" si="550"/>
        <v>#VALUE!</v>
      </c>
      <c r="BF1251" s="47" t="e">
        <f t="shared" si="551"/>
        <v>#VALUE!</v>
      </c>
      <c r="BG1251" s="47" t="e">
        <f t="shared" si="552"/>
        <v>#VALUE!</v>
      </c>
      <c r="BH1251" s="47" t="e">
        <f>MATCH($BA1251,NoteCommaRef!$B$4:$B$10,0)</f>
        <v>#N/A</v>
      </c>
      <c r="BI1251" s="47">
        <f>MATCH($BK1251,NoteCommaRef!$H$4:$H$1000,0)</f>
        <v>11</v>
      </c>
      <c r="BJ1251" s="47">
        <f>MATCH($BL1251,NoteCommaRef!$H$4:$H$1000,0)</f>
        <v>11</v>
      </c>
      <c r="BK1251" s="47">
        <f t="shared" si="542"/>
        <v>1</v>
      </c>
      <c r="BL1251" s="47">
        <f t="shared" si="543"/>
        <v>1</v>
      </c>
      <c r="BM1251" s="48">
        <f ca="1">IF(ISNA($BH1251),1,OFFSET(NoteCommaRef!$E$3,$BH1251,0))</f>
        <v>1</v>
      </c>
      <c r="BN1251" s="48">
        <f t="shared" si="544"/>
        <v>1</v>
      </c>
      <c r="BO1251" s="48">
        <f t="shared" si="545"/>
        <v>1</v>
      </c>
      <c r="BP1251" s="48">
        <f t="shared" si="546"/>
        <v>1</v>
      </c>
      <c r="BQ1251" s="48">
        <f ca="1">IF(ISNA($BI1251),1,OFFSET(NoteCommaRef!$K$3,$BI1251,0))</f>
        <v>1</v>
      </c>
      <c r="BR1251" s="48">
        <f ca="1">IF(ISNA($BJ1251),1,OFFSET(NoteCommaRef!$K$3,$BJ1251,0))</f>
        <v>1</v>
      </c>
    </row>
    <row r="1252" spans="3:70" x14ac:dyDescent="0.2">
      <c r="C1252" s="1" t="str">
        <f t="shared" si="563"/>
        <v/>
      </c>
      <c r="D1252" s="1" t="str">
        <f t="shared" si="564"/>
        <v/>
      </c>
      <c r="E1252" s="1" t="str">
        <f t="shared" si="553"/>
        <v/>
      </c>
      <c r="F1252" s="32" t="str">
        <f t="shared" si="554"/>
        <v/>
      </c>
      <c r="G1252" s="1" t="str">
        <f t="shared" si="555"/>
        <v/>
      </c>
      <c r="H1252" s="1" t="str">
        <f t="shared" si="556"/>
        <v/>
      </c>
      <c r="I1252" s="1" t="str">
        <f t="shared" si="557"/>
        <v/>
      </c>
      <c r="J1252" s="1" t="str">
        <f t="shared" si="558"/>
        <v/>
      </c>
      <c r="K1252" s="1" t="str">
        <f t="shared" si="559"/>
        <v/>
      </c>
      <c r="L1252" s="1" t="str">
        <f ca="1">IF(COUNTBLANK($AO1252),IF(COUNTBLANK($D1252),"",OFFSET(ChannelSetup!$E$6,0,$D1252-1)),$AO1252)</f>
        <v/>
      </c>
      <c r="M1252" s="1" t="str">
        <f ca="1">IF(COUNTBLANK($AP1252),IF(COUNTBLANK($D1252),"",OFFSET(ChannelSetup!$E$7,0,$D1252-1)),$AP1252)</f>
        <v/>
      </c>
      <c r="N1252" s="1" t="str">
        <f ca="1">IF(COUNTBLANK($D1252),"",IF(COUNTBLANK($AI1252),OFFSET(ChannelSetup!$E$4,0,$D1252-1),$AI1252))</f>
        <v/>
      </c>
      <c r="O1252" s="1" t="str">
        <f t="shared" si="560"/>
        <v/>
      </c>
      <c r="Q1252" s="32">
        <f t="shared" si="566"/>
        <v>6</v>
      </c>
      <c r="R1252" s="32">
        <f t="shared" si="567"/>
        <v>4</v>
      </c>
      <c r="S1252" s="32">
        <f t="shared" si="568"/>
        <v>4</v>
      </c>
      <c r="T1252" s="32">
        <f t="shared" si="569"/>
        <v>2</v>
      </c>
      <c r="U1252" s="32">
        <f t="shared" si="570"/>
        <v>2</v>
      </c>
      <c r="V1252" s="32">
        <f t="shared" si="571"/>
        <v>2</v>
      </c>
      <c r="W1252" s="32">
        <f t="shared" si="572"/>
        <v>2</v>
      </c>
      <c r="X1252" s="32">
        <f t="shared" si="573"/>
        <v>2</v>
      </c>
      <c r="Y1252" s="32">
        <f t="shared" si="574"/>
        <v>2</v>
      </c>
      <c r="Z1252" s="32">
        <f t="shared" si="575"/>
        <v>2</v>
      </c>
      <c r="AA1252" s="32">
        <f t="shared" si="576"/>
        <v>2</v>
      </c>
      <c r="AB1252" s="32">
        <f t="shared" si="577"/>
        <v>2</v>
      </c>
      <c r="AD1252" s="64"/>
      <c r="AE1252" s="51"/>
      <c r="AF1252" s="51"/>
      <c r="AG1252" s="61"/>
      <c r="AH1252" s="62"/>
      <c r="AI1252" s="61"/>
      <c r="AJ1252" s="62"/>
      <c r="AK1252" s="61"/>
      <c r="AL1252" s="62"/>
      <c r="AM1252" s="60"/>
      <c r="AN1252" s="60"/>
      <c r="AO1252" s="60"/>
      <c r="AP1252" s="60"/>
      <c r="AQ1252" s="51"/>
      <c r="AT1252" s="39" t="str">
        <f t="shared" si="578"/>
        <v/>
      </c>
      <c r="AU1252" s="49" t="str">
        <f t="shared" si="579"/>
        <v/>
      </c>
      <c r="AV1252" s="41">
        <f t="shared" ca="1" si="547"/>
        <v>256</v>
      </c>
      <c r="AW1252" s="40">
        <f t="shared" ca="1" si="541"/>
        <v>1</v>
      </c>
      <c r="AX1252" s="41">
        <f t="shared" ca="1" si="580"/>
        <v>0</v>
      </c>
      <c r="AY1252" s="41">
        <f t="shared" ca="1" si="581"/>
        <v>0</v>
      </c>
      <c r="AZ1252" s="42">
        <f t="shared" ca="1" si="582"/>
        <v>1</v>
      </c>
      <c r="BA1252" s="47" t="str">
        <f t="shared" si="583"/>
        <v/>
      </c>
      <c r="BB1252" s="47" t="e">
        <f t="shared" si="584"/>
        <v>#VALUE!</v>
      </c>
      <c r="BC1252" s="47">
        <f t="shared" si="548"/>
        <v>0</v>
      </c>
      <c r="BD1252" s="47">
        <f t="shared" si="549"/>
        <v>0</v>
      </c>
      <c r="BE1252" s="47" t="e">
        <f t="shared" si="550"/>
        <v>#VALUE!</v>
      </c>
      <c r="BF1252" s="47" t="e">
        <f t="shared" si="551"/>
        <v>#VALUE!</v>
      </c>
      <c r="BG1252" s="47" t="e">
        <f t="shared" si="552"/>
        <v>#VALUE!</v>
      </c>
      <c r="BH1252" s="47" t="e">
        <f>MATCH($BA1252,NoteCommaRef!$B$4:$B$10,0)</f>
        <v>#N/A</v>
      </c>
      <c r="BI1252" s="47">
        <f>MATCH($BK1252,NoteCommaRef!$H$4:$H$1000,0)</f>
        <v>11</v>
      </c>
      <c r="BJ1252" s="47">
        <f>MATCH($BL1252,NoteCommaRef!$H$4:$H$1000,0)</f>
        <v>11</v>
      </c>
      <c r="BK1252" s="47">
        <f t="shared" si="542"/>
        <v>1</v>
      </c>
      <c r="BL1252" s="47">
        <f t="shared" si="543"/>
        <v>1</v>
      </c>
      <c r="BM1252" s="48">
        <f ca="1">IF(ISNA($BH1252),1,OFFSET(NoteCommaRef!$E$3,$BH1252,0))</f>
        <v>1</v>
      </c>
      <c r="BN1252" s="48">
        <f t="shared" si="544"/>
        <v>1</v>
      </c>
      <c r="BO1252" s="48">
        <f t="shared" si="545"/>
        <v>1</v>
      </c>
      <c r="BP1252" s="48">
        <f t="shared" si="546"/>
        <v>1</v>
      </c>
      <c r="BQ1252" s="48">
        <f ca="1">IF(ISNA($BI1252),1,OFFSET(NoteCommaRef!$K$3,$BI1252,0))</f>
        <v>1</v>
      </c>
      <c r="BR1252" s="48">
        <f ca="1">IF(ISNA($BJ1252),1,OFFSET(NoteCommaRef!$K$3,$BJ1252,0))</f>
        <v>1</v>
      </c>
    </row>
    <row r="1253" spans="3:70" x14ac:dyDescent="0.2">
      <c r="C1253" s="1" t="str">
        <f t="shared" si="563"/>
        <v/>
      </c>
      <c r="D1253" s="1" t="str">
        <f t="shared" si="564"/>
        <v/>
      </c>
      <c r="E1253" s="1" t="str">
        <f t="shared" si="553"/>
        <v/>
      </c>
      <c r="F1253" s="32" t="str">
        <f t="shared" si="554"/>
        <v/>
      </c>
      <c r="G1253" s="1" t="str">
        <f t="shared" si="555"/>
        <v/>
      </c>
      <c r="H1253" s="1" t="str">
        <f t="shared" si="556"/>
        <v/>
      </c>
      <c r="I1253" s="1" t="str">
        <f t="shared" si="557"/>
        <v/>
      </c>
      <c r="J1253" s="1" t="str">
        <f t="shared" si="558"/>
        <v/>
      </c>
      <c r="K1253" s="1" t="str">
        <f t="shared" si="559"/>
        <v/>
      </c>
      <c r="L1253" s="1" t="str">
        <f ca="1">IF(COUNTBLANK($AO1253),IF(COUNTBLANK($D1253),"",OFFSET(ChannelSetup!$E$6,0,$D1253-1)),$AO1253)</f>
        <v/>
      </c>
      <c r="M1253" s="1" t="str">
        <f ca="1">IF(COUNTBLANK($AP1253),IF(COUNTBLANK($D1253),"",OFFSET(ChannelSetup!$E$7,0,$D1253-1)),$AP1253)</f>
        <v/>
      </c>
      <c r="N1253" s="1" t="str">
        <f ca="1">IF(COUNTBLANK($D1253),"",IF(COUNTBLANK($AI1253),OFFSET(ChannelSetup!$E$4,0,$D1253-1),$AI1253))</f>
        <v/>
      </c>
      <c r="O1253" s="1" t="str">
        <f t="shared" si="560"/>
        <v/>
      </c>
      <c r="Q1253" s="32">
        <f t="shared" si="566"/>
        <v>6</v>
      </c>
      <c r="R1253" s="32">
        <f t="shared" si="567"/>
        <v>4</v>
      </c>
      <c r="S1253" s="32">
        <f t="shared" si="568"/>
        <v>4</v>
      </c>
      <c r="T1253" s="32">
        <f t="shared" si="569"/>
        <v>2</v>
      </c>
      <c r="U1253" s="32">
        <f t="shared" si="570"/>
        <v>2</v>
      </c>
      <c r="V1253" s="32">
        <f t="shared" si="571"/>
        <v>2</v>
      </c>
      <c r="W1253" s="32">
        <f t="shared" si="572"/>
        <v>2</v>
      </c>
      <c r="X1253" s="32">
        <f t="shared" si="573"/>
        <v>2</v>
      </c>
      <c r="Y1253" s="32">
        <f t="shared" si="574"/>
        <v>2</v>
      </c>
      <c r="Z1253" s="32">
        <f t="shared" si="575"/>
        <v>2</v>
      </c>
      <c r="AA1253" s="32">
        <f t="shared" si="576"/>
        <v>2</v>
      </c>
      <c r="AB1253" s="32">
        <f t="shared" si="577"/>
        <v>2</v>
      </c>
      <c r="AD1253" s="64"/>
      <c r="AE1253" s="51"/>
      <c r="AF1253" s="51"/>
      <c r="AG1253" s="61"/>
      <c r="AH1253" s="62"/>
      <c r="AI1253" s="61"/>
      <c r="AJ1253" s="62"/>
      <c r="AK1253" s="61"/>
      <c r="AL1253" s="62"/>
      <c r="AM1253" s="60"/>
      <c r="AN1253" s="60"/>
      <c r="AO1253" s="60"/>
      <c r="AP1253" s="60"/>
      <c r="AQ1253" s="51"/>
      <c r="AT1253" s="39" t="str">
        <f t="shared" si="578"/>
        <v/>
      </c>
      <c r="AU1253" s="49" t="str">
        <f t="shared" si="579"/>
        <v/>
      </c>
      <c r="AV1253" s="41">
        <f t="shared" ca="1" si="547"/>
        <v>256</v>
      </c>
      <c r="AW1253" s="40">
        <f t="shared" ref="AW1253:AW1316" ca="1" si="585">$BM1253*$BN1253*$BO1253*$BP1253*$BQ1253/$BR1253</f>
        <v>1</v>
      </c>
      <c r="AX1253" s="41">
        <f t="shared" ca="1" si="580"/>
        <v>0</v>
      </c>
      <c r="AY1253" s="41">
        <f t="shared" ca="1" si="581"/>
        <v>0</v>
      </c>
      <c r="AZ1253" s="42">
        <f t="shared" ca="1" si="582"/>
        <v>1</v>
      </c>
      <c r="BA1253" s="47" t="str">
        <f t="shared" si="583"/>
        <v/>
      </c>
      <c r="BB1253" s="47" t="e">
        <f t="shared" si="584"/>
        <v>#VALUE!</v>
      </c>
      <c r="BC1253" s="47">
        <f t="shared" si="548"/>
        <v>0</v>
      </c>
      <c r="BD1253" s="47">
        <f t="shared" si="549"/>
        <v>0</v>
      </c>
      <c r="BE1253" s="47" t="e">
        <f t="shared" si="550"/>
        <v>#VALUE!</v>
      </c>
      <c r="BF1253" s="47" t="e">
        <f t="shared" si="551"/>
        <v>#VALUE!</v>
      </c>
      <c r="BG1253" s="47" t="e">
        <f t="shared" si="552"/>
        <v>#VALUE!</v>
      </c>
      <c r="BH1253" s="47" t="e">
        <f>MATCH($BA1253,NoteCommaRef!$B$4:$B$10,0)</f>
        <v>#N/A</v>
      </c>
      <c r="BI1253" s="47">
        <f>MATCH($BK1253,NoteCommaRef!$H$4:$H$1000,0)</f>
        <v>11</v>
      </c>
      <c r="BJ1253" s="47">
        <f>MATCH($BL1253,NoteCommaRef!$H$4:$H$1000,0)</f>
        <v>11</v>
      </c>
      <c r="BK1253" s="47">
        <f t="shared" ref="BK1253:BK1316" si="586">IF(ISERR($BE1253),1,IF(ISERR($BF1253),IF(ISERR($BG1253),1,MID($AU1253,$BE1253+1,$BG1253-$BE1253-1)),MID($AU1253,$BE1253+1,$BF1253-$BE1253-1)))*1</f>
        <v>1</v>
      </c>
      <c r="BL1253" s="47">
        <f t="shared" ref="BL1253:BL1316" si="587">IF(ISERR($BE1253),1,IF(ISERR($BF1253),1,MID($AU1253,$BF1253+1,$BG1253-$BF1253-1)))*1</f>
        <v>1</v>
      </c>
      <c r="BM1253" s="48">
        <f ca="1">IF(ISNA($BH1253),1,OFFSET(NoteCommaRef!$E$3,$BH1253,0))</f>
        <v>1</v>
      </c>
      <c r="BN1253" s="48">
        <f t="shared" ref="BN1253:BN1316" si="588">IF(ISERR($BB1253),1,2^$BB1253)</f>
        <v>1</v>
      </c>
      <c r="BO1253" s="48">
        <f t="shared" ref="BO1253:BO1316" si="589">(2187/2048)^$BC1253</f>
        <v>1</v>
      </c>
      <c r="BP1253" s="48">
        <f t="shared" ref="BP1253:BP1316" si="590">(80/81)^$BD1253</f>
        <v>1</v>
      </c>
      <c r="BQ1253" s="48">
        <f ca="1">IF(ISNA($BI1253),1,OFFSET(NoteCommaRef!$K$3,$BI1253,0))</f>
        <v>1</v>
      </c>
      <c r="BR1253" s="48">
        <f ca="1">IF(ISNA($BJ1253),1,OFFSET(NoteCommaRef!$K$3,$BJ1253,0))</f>
        <v>1</v>
      </c>
    </row>
    <row r="1254" spans="3:70" x14ac:dyDescent="0.2">
      <c r="C1254" s="1" t="str">
        <f t="shared" si="563"/>
        <v/>
      </c>
      <c r="D1254" s="1" t="str">
        <f t="shared" si="564"/>
        <v/>
      </c>
      <c r="E1254" s="1" t="str">
        <f t="shared" si="553"/>
        <v/>
      </c>
      <c r="F1254" s="32" t="str">
        <f t="shared" si="554"/>
        <v/>
      </c>
      <c r="G1254" s="1" t="str">
        <f t="shared" si="555"/>
        <v/>
      </c>
      <c r="H1254" s="1" t="str">
        <f t="shared" si="556"/>
        <v/>
      </c>
      <c r="I1254" s="1" t="str">
        <f t="shared" si="557"/>
        <v/>
      </c>
      <c r="J1254" s="1" t="str">
        <f t="shared" si="558"/>
        <v/>
      </c>
      <c r="K1254" s="1" t="str">
        <f t="shared" si="559"/>
        <v/>
      </c>
      <c r="L1254" s="1" t="str">
        <f ca="1">IF(COUNTBLANK($AO1254),IF(COUNTBLANK($D1254),"",OFFSET(ChannelSetup!$E$6,0,$D1254-1)),$AO1254)</f>
        <v/>
      </c>
      <c r="M1254" s="1" t="str">
        <f ca="1">IF(COUNTBLANK($AP1254),IF(COUNTBLANK($D1254),"",OFFSET(ChannelSetup!$E$7,0,$D1254-1)),$AP1254)</f>
        <v/>
      </c>
      <c r="N1254" s="1" t="str">
        <f ca="1">IF(COUNTBLANK($D1254),"",IF(COUNTBLANK($AI1254),OFFSET(ChannelSetup!$E$4,0,$D1254-1),$AI1254))</f>
        <v/>
      </c>
      <c r="O1254" s="1" t="str">
        <f t="shared" si="560"/>
        <v/>
      </c>
      <c r="Q1254" s="32">
        <f t="shared" si="566"/>
        <v>6</v>
      </c>
      <c r="R1254" s="32">
        <f t="shared" si="567"/>
        <v>4</v>
      </c>
      <c r="S1254" s="32">
        <f t="shared" si="568"/>
        <v>4</v>
      </c>
      <c r="T1254" s="32">
        <f t="shared" si="569"/>
        <v>2</v>
      </c>
      <c r="U1254" s="32">
        <f t="shared" si="570"/>
        <v>2</v>
      </c>
      <c r="V1254" s="32">
        <f t="shared" si="571"/>
        <v>2</v>
      </c>
      <c r="W1254" s="32">
        <f t="shared" si="572"/>
        <v>2</v>
      </c>
      <c r="X1254" s="32">
        <f t="shared" si="573"/>
        <v>2</v>
      </c>
      <c r="Y1254" s="32">
        <f t="shared" si="574"/>
        <v>2</v>
      </c>
      <c r="Z1254" s="32">
        <f t="shared" si="575"/>
        <v>2</v>
      </c>
      <c r="AA1254" s="32">
        <f t="shared" si="576"/>
        <v>2</v>
      </c>
      <c r="AB1254" s="32">
        <f t="shared" si="577"/>
        <v>2</v>
      </c>
      <c r="AD1254" s="64"/>
      <c r="AE1254" s="51"/>
      <c r="AF1254" s="51"/>
      <c r="AG1254" s="61"/>
      <c r="AH1254" s="62"/>
      <c r="AI1254" s="61"/>
      <c r="AJ1254" s="62"/>
      <c r="AK1254" s="61"/>
      <c r="AL1254" s="62"/>
      <c r="AM1254" s="60"/>
      <c r="AN1254" s="60"/>
      <c r="AO1254" s="60"/>
      <c r="AP1254" s="60"/>
      <c r="AQ1254" s="51"/>
      <c r="AT1254" s="39" t="str">
        <f t="shared" si="578"/>
        <v/>
      </c>
      <c r="AU1254" s="49" t="str">
        <f t="shared" si="579"/>
        <v/>
      </c>
      <c r="AV1254" s="41">
        <f t="shared" ca="1" si="547"/>
        <v>256</v>
      </c>
      <c r="AW1254" s="40">
        <f t="shared" ca="1" si="585"/>
        <v>1</v>
      </c>
      <c r="AX1254" s="41">
        <f t="shared" ca="1" si="580"/>
        <v>0</v>
      </c>
      <c r="AY1254" s="41">
        <f t="shared" ca="1" si="581"/>
        <v>0</v>
      </c>
      <c r="AZ1254" s="42">
        <f t="shared" ca="1" si="582"/>
        <v>1</v>
      </c>
      <c r="BA1254" s="47" t="str">
        <f t="shared" si="583"/>
        <v/>
      </c>
      <c r="BB1254" s="47" t="e">
        <f t="shared" si="584"/>
        <v>#VALUE!</v>
      </c>
      <c r="BC1254" s="47">
        <f t="shared" si="548"/>
        <v>0</v>
      </c>
      <c r="BD1254" s="47">
        <f t="shared" si="549"/>
        <v>0</v>
      </c>
      <c r="BE1254" s="47" t="e">
        <f t="shared" si="550"/>
        <v>#VALUE!</v>
      </c>
      <c r="BF1254" s="47" t="e">
        <f t="shared" si="551"/>
        <v>#VALUE!</v>
      </c>
      <c r="BG1254" s="47" t="e">
        <f t="shared" si="552"/>
        <v>#VALUE!</v>
      </c>
      <c r="BH1254" s="47" t="e">
        <f>MATCH($BA1254,NoteCommaRef!$B$4:$B$10,0)</f>
        <v>#N/A</v>
      </c>
      <c r="BI1254" s="47">
        <f>MATCH($BK1254,NoteCommaRef!$H$4:$H$1000,0)</f>
        <v>11</v>
      </c>
      <c r="BJ1254" s="47">
        <f>MATCH($BL1254,NoteCommaRef!$H$4:$H$1000,0)</f>
        <v>11</v>
      </c>
      <c r="BK1254" s="47">
        <f t="shared" si="586"/>
        <v>1</v>
      </c>
      <c r="BL1254" s="47">
        <f t="shared" si="587"/>
        <v>1</v>
      </c>
      <c r="BM1254" s="48">
        <f ca="1">IF(ISNA($BH1254),1,OFFSET(NoteCommaRef!$E$3,$BH1254,0))</f>
        <v>1</v>
      </c>
      <c r="BN1254" s="48">
        <f t="shared" si="588"/>
        <v>1</v>
      </c>
      <c r="BO1254" s="48">
        <f t="shared" si="589"/>
        <v>1</v>
      </c>
      <c r="BP1254" s="48">
        <f t="shared" si="590"/>
        <v>1</v>
      </c>
      <c r="BQ1254" s="48">
        <f ca="1">IF(ISNA($BI1254),1,OFFSET(NoteCommaRef!$K$3,$BI1254,0))</f>
        <v>1</v>
      </c>
      <c r="BR1254" s="48">
        <f ca="1">IF(ISNA($BJ1254),1,OFFSET(NoteCommaRef!$K$3,$BJ1254,0))</f>
        <v>1</v>
      </c>
    </row>
    <row r="1255" spans="3:70" x14ac:dyDescent="0.2">
      <c r="C1255" s="1" t="str">
        <f t="shared" si="563"/>
        <v/>
      </c>
      <c r="D1255" s="1" t="str">
        <f t="shared" si="564"/>
        <v/>
      </c>
      <c r="E1255" s="1" t="str">
        <f t="shared" si="553"/>
        <v/>
      </c>
      <c r="F1255" s="32" t="str">
        <f t="shared" si="554"/>
        <v/>
      </c>
      <c r="G1255" s="1" t="str">
        <f t="shared" si="555"/>
        <v/>
      </c>
      <c r="H1255" s="1" t="str">
        <f t="shared" si="556"/>
        <v/>
      </c>
      <c r="I1255" s="1" t="str">
        <f t="shared" si="557"/>
        <v/>
      </c>
      <c r="J1255" s="1" t="str">
        <f t="shared" si="558"/>
        <v/>
      </c>
      <c r="K1255" s="1" t="str">
        <f t="shared" si="559"/>
        <v/>
      </c>
      <c r="L1255" s="1" t="str">
        <f ca="1">IF(COUNTBLANK($AO1255),IF(COUNTBLANK($D1255),"",OFFSET(ChannelSetup!$E$6,0,$D1255-1)),$AO1255)</f>
        <v/>
      </c>
      <c r="M1255" s="1" t="str">
        <f ca="1">IF(COUNTBLANK($AP1255),IF(COUNTBLANK($D1255),"",OFFSET(ChannelSetup!$E$7,0,$D1255-1)),$AP1255)</f>
        <v/>
      </c>
      <c r="N1255" s="1" t="str">
        <f ca="1">IF(COUNTBLANK($D1255),"",IF(COUNTBLANK($AI1255),OFFSET(ChannelSetup!$E$4,0,$D1255-1),$AI1255))</f>
        <v/>
      </c>
      <c r="O1255" s="1" t="str">
        <f t="shared" si="560"/>
        <v/>
      </c>
      <c r="Q1255" s="32">
        <f t="shared" si="566"/>
        <v>6</v>
      </c>
      <c r="R1255" s="32">
        <f t="shared" si="567"/>
        <v>4</v>
      </c>
      <c r="S1255" s="32">
        <f t="shared" si="568"/>
        <v>4</v>
      </c>
      <c r="T1255" s="32">
        <f t="shared" si="569"/>
        <v>2</v>
      </c>
      <c r="U1255" s="32">
        <f t="shared" si="570"/>
        <v>2</v>
      </c>
      <c r="V1255" s="32">
        <f t="shared" si="571"/>
        <v>2</v>
      </c>
      <c r="W1255" s="32">
        <f t="shared" si="572"/>
        <v>2</v>
      </c>
      <c r="X1255" s="32">
        <f t="shared" si="573"/>
        <v>2</v>
      </c>
      <c r="Y1255" s="32">
        <f t="shared" si="574"/>
        <v>2</v>
      </c>
      <c r="Z1255" s="32">
        <f t="shared" si="575"/>
        <v>2</v>
      </c>
      <c r="AA1255" s="32">
        <f t="shared" si="576"/>
        <v>2</v>
      </c>
      <c r="AB1255" s="32">
        <f t="shared" si="577"/>
        <v>2</v>
      </c>
      <c r="AD1255" s="64"/>
      <c r="AE1255" s="51"/>
      <c r="AF1255" s="51"/>
      <c r="AG1255" s="61"/>
      <c r="AH1255" s="62"/>
      <c r="AI1255" s="61"/>
      <c r="AJ1255" s="62"/>
      <c r="AK1255" s="61"/>
      <c r="AL1255" s="62"/>
      <c r="AM1255" s="60"/>
      <c r="AN1255" s="60"/>
      <c r="AO1255" s="60"/>
      <c r="AP1255" s="60"/>
      <c r="AQ1255" s="51"/>
      <c r="AT1255" s="39" t="str">
        <f t="shared" si="578"/>
        <v/>
      </c>
      <c r="AU1255" s="49" t="str">
        <f t="shared" si="579"/>
        <v/>
      </c>
      <c r="AV1255" s="41">
        <f t="shared" ca="1" si="547"/>
        <v>256</v>
      </c>
      <c r="AW1255" s="40">
        <f t="shared" ca="1" si="585"/>
        <v>1</v>
      </c>
      <c r="AX1255" s="41">
        <f t="shared" ca="1" si="580"/>
        <v>0</v>
      </c>
      <c r="AY1255" s="41">
        <f t="shared" ca="1" si="581"/>
        <v>0</v>
      </c>
      <c r="AZ1255" s="42">
        <f t="shared" ca="1" si="582"/>
        <v>1</v>
      </c>
      <c r="BA1255" s="47" t="str">
        <f t="shared" si="583"/>
        <v/>
      </c>
      <c r="BB1255" s="47" t="e">
        <f t="shared" si="584"/>
        <v>#VALUE!</v>
      </c>
      <c r="BC1255" s="47">
        <f t="shared" si="548"/>
        <v>0</v>
      </c>
      <c r="BD1255" s="47">
        <f t="shared" si="549"/>
        <v>0</v>
      </c>
      <c r="BE1255" s="47" t="e">
        <f t="shared" si="550"/>
        <v>#VALUE!</v>
      </c>
      <c r="BF1255" s="47" t="e">
        <f t="shared" si="551"/>
        <v>#VALUE!</v>
      </c>
      <c r="BG1255" s="47" t="e">
        <f t="shared" si="552"/>
        <v>#VALUE!</v>
      </c>
      <c r="BH1255" s="47" t="e">
        <f>MATCH($BA1255,NoteCommaRef!$B$4:$B$10,0)</f>
        <v>#N/A</v>
      </c>
      <c r="BI1255" s="47">
        <f>MATCH($BK1255,NoteCommaRef!$H$4:$H$1000,0)</f>
        <v>11</v>
      </c>
      <c r="BJ1255" s="47">
        <f>MATCH($BL1255,NoteCommaRef!$H$4:$H$1000,0)</f>
        <v>11</v>
      </c>
      <c r="BK1255" s="47">
        <f t="shared" si="586"/>
        <v>1</v>
      </c>
      <c r="BL1255" s="47">
        <f t="shared" si="587"/>
        <v>1</v>
      </c>
      <c r="BM1255" s="48">
        <f ca="1">IF(ISNA($BH1255),1,OFFSET(NoteCommaRef!$E$3,$BH1255,0))</f>
        <v>1</v>
      </c>
      <c r="BN1255" s="48">
        <f t="shared" si="588"/>
        <v>1</v>
      </c>
      <c r="BO1255" s="48">
        <f t="shared" si="589"/>
        <v>1</v>
      </c>
      <c r="BP1255" s="48">
        <f t="shared" si="590"/>
        <v>1</v>
      </c>
      <c r="BQ1255" s="48">
        <f ca="1">IF(ISNA($BI1255),1,OFFSET(NoteCommaRef!$K$3,$BI1255,0))</f>
        <v>1</v>
      </c>
      <c r="BR1255" s="48">
        <f ca="1">IF(ISNA($BJ1255),1,OFFSET(NoteCommaRef!$K$3,$BJ1255,0))</f>
        <v>1</v>
      </c>
    </row>
    <row r="1256" spans="3:70" x14ac:dyDescent="0.2">
      <c r="C1256" s="1" t="str">
        <f t="shared" si="563"/>
        <v/>
      </c>
      <c r="D1256" s="1" t="str">
        <f t="shared" si="564"/>
        <v/>
      </c>
      <c r="E1256" s="1" t="str">
        <f t="shared" si="553"/>
        <v/>
      </c>
      <c r="F1256" s="32" t="str">
        <f t="shared" si="554"/>
        <v/>
      </c>
      <c r="G1256" s="1" t="str">
        <f t="shared" si="555"/>
        <v/>
      </c>
      <c r="H1256" s="1" t="str">
        <f t="shared" si="556"/>
        <v/>
      </c>
      <c r="I1256" s="1" t="str">
        <f t="shared" si="557"/>
        <v/>
      </c>
      <c r="J1256" s="1" t="str">
        <f t="shared" si="558"/>
        <v/>
      </c>
      <c r="K1256" s="1" t="str">
        <f t="shared" si="559"/>
        <v/>
      </c>
      <c r="L1256" s="1" t="str">
        <f ca="1">IF(COUNTBLANK($AO1256),IF(COUNTBLANK($D1256),"",OFFSET(ChannelSetup!$E$6,0,$D1256-1)),$AO1256)</f>
        <v/>
      </c>
      <c r="M1256" s="1" t="str">
        <f ca="1">IF(COUNTBLANK($AP1256),IF(COUNTBLANK($D1256),"",OFFSET(ChannelSetup!$E$7,0,$D1256-1)),$AP1256)</f>
        <v/>
      </c>
      <c r="N1256" s="1" t="str">
        <f ca="1">IF(COUNTBLANK($D1256),"",IF(COUNTBLANK($AI1256),OFFSET(ChannelSetup!$E$4,0,$D1256-1),$AI1256))</f>
        <v/>
      </c>
      <c r="O1256" s="1" t="str">
        <f t="shared" si="560"/>
        <v/>
      </c>
      <c r="Q1256" s="32">
        <f t="shared" si="566"/>
        <v>6</v>
      </c>
      <c r="R1256" s="32">
        <f t="shared" si="567"/>
        <v>4</v>
      </c>
      <c r="S1256" s="32">
        <f t="shared" si="568"/>
        <v>4</v>
      </c>
      <c r="T1256" s="32">
        <f t="shared" si="569"/>
        <v>2</v>
      </c>
      <c r="U1256" s="32">
        <f t="shared" si="570"/>
        <v>2</v>
      </c>
      <c r="V1256" s="32">
        <f t="shared" si="571"/>
        <v>2</v>
      </c>
      <c r="W1256" s="32">
        <f t="shared" si="572"/>
        <v>2</v>
      </c>
      <c r="X1256" s="32">
        <f t="shared" si="573"/>
        <v>2</v>
      </c>
      <c r="Y1256" s="32">
        <f t="shared" si="574"/>
        <v>2</v>
      </c>
      <c r="Z1256" s="32">
        <f t="shared" si="575"/>
        <v>2</v>
      </c>
      <c r="AA1256" s="32">
        <f t="shared" si="576"/>
        <v>2</v>
      </c>
      <c r="AB1256" s="32">
        <f t="shared" si="577"/>
        <v>2</v>
      </c>
      <c r="AD1256" s="64"/>
      <c r="AE1256" s="51"/>
      <c r="AF1256" s="51"/>
      <c r="AG1256" s="61"/>
      <c r="AH1256" s="62"/>
      <c r="AI1256" s="61"/>
      <c r="AJ1256" s="62"/>
      <c r="AK1256" s="61"/>
      <c r="AL1256" s="62"/>
      <c r="AM1256" s="60"/>
      <c r="AN1256" s="60"/>
      <c r="AO1256" s="60"/>
      <c r="AP1256" s="60"/>
      <c r="AQ1256" s="51"/>
      <c r="AT1256" s="39" t="str">
        <f t="shared" si="578"/>
        <v/>
      </c>
      <c r="AU1256" s="49" t="str">
        <f t="shared" si="579"/>
        <v/>
      </c>
      <c r="AV1256" s="41">
        <f t="shared" ca="1" si="547"/>
        <v>256</v>
      </c>
      <c r="AW1256" s="40">
        <f t="shared" ca="1" si="585"/>
        <v>1</v>
      </c>
      <c r="AX1256" s="41">
        <f t="shared" ca="1" si="580"/>
        <v>0</v>
      </c>
      <c r="AY1256" s="41">
        <f t="shared" ca="1" si="581"/>
        <v>0</v>
      </c>
      <c r="AZ1256" s="42">
        <f t="shared" ca="1" si="582"/>
        <v>1</v>
      </c>
      <c r="BA1256" s="47" t="str">
        <f t="shared" si="583"/>
        <v/>
      </c>
      <c r="BB1256" s="47" t="e">
        <f t="shared" si="584"/>
        <v>#VALUE!</v>
      </c>
      <c r="BC1256" s="47">
        <f t="shared" si="548"/>
        <v>0</v>
      </c>
      <c r="BD1256" s="47">
        <f t="shared" si="549"/>
        <v>0</v>
      </c>
      <c r="BE1256" s="47" t="e">
        <f t="shared" si="550"/>
        <v>#VALUE!</v>
      </c>
      <c r="BF1256" s="47" t="e">
        <f t="shared" si="551"/>
        <v>#VALUE!</v>
      </c>
      <c r="BG1256" s="47" t="e">
        <f t="shared" si="552"/>
        <v>#VALUE!</v>
      </c>
      <c r="BH1256" s="47" t="e">
        <f>MATCH($BA1256,NoteCommaRef!$B$4:$B$10,0)</f>
        <v>#N/A</v>
      </c>
      <c r="BI1256" s="47">
        <f>MATCH($BK1256,NoteCommaRef!$H$4:$H$1000,0)</f>
        <v>11</v>
      </c>
      <c r="BJ1256" s="47">
        <f>MATCH($BL1256,NoteCommaRef!$H$4:$H$1000,0)</f>
        <v>11</v>
      </c>
      <c r="BK1256" s="47">
        <f t="shared" si="586"/>
        <v>1</v>
      </c>
      <c r="BL1256" s="47">
        <f t="shared" si="587"/>
        <v>1</v>
      </c>
      <c r="BM1256" s="48">
        <f ca="1">IF(ISNA($BH1256),1,OFFSET(NoteCommaRef!$E$3,$BH1256,0))</f>
        <v>1</v>
      </c>
      <c r="BN1256" s="48">
        <f t="shared" si="588"/>
        <v>1</v>
      </c>
      <c r="BO1256" s="48">
        <f t="shared" si="589"/>
        <v>1</v>
      </c>
      <c r="BP1256" s="48">
        <f t="shared" si="590"/>
        <v>1</v>
      </c>
      <c r="BQ1256" s="48">
        <f ca="1">IF(ISNA($BI1256),1,OFFSET(NoteCommaRef!$K$3,$BI1256,0))</f>
        <v>1</v>
      </c>
      <c r="BR1256" s="48">
        <f ca="1">IF(ISNA($BJ1256),1,OFFSET(NoteCommaRef!$K$3,$BJ1256,0))</f>
        <v>1</v>
      </c>
    </row>
    <row r="1257" spans="3:70" x14ac:dyDescent="0.2">
      <c r="C1257" s="1" t="str">
        <f t="shared" si="563"/>
        <v/>
      </c>
      <c r="D1257" s="1" t="str">
        <f t="shared" si="564"/>
        <v/>
      </c>
      <c r="E1257" s="1" t="str">
        <f t="shared" si="553"/>
        <v/>
      </c>
      <c r="F1257" s="32" t="str">
        <f t="shared" si="554"/>
        <v/>
      </c>
      <c r="G1257" s="1" t="str">
        <f t="shared" si="555"/>
        <v/>
      </c>
      <c r="H1257" s="1" t="str">
        <f t="shared" si="556"/>
        <v/>
      </c>
      <c r="I1257" s="1" t="str">
        <f t="shared" si="557"/>
        <v/>
      </c>
      <c r="J1257" s="1" t="str">
        <f t="shared" si="558"/>
        <v/>
      </c>
      <c r="K1257" s="1" t="str">
        <f t="shared" si="559"/>
        <v/>
      </c>
      <c r="L1257" s="1" t="str">
        <f ca="1">IF(COUNTBLANK($AO1257),IF(COUNTBLANK($D1257),"",OFFSET(ChannelSetup!$E$6,0,$D1257-1)),$AO1257)</f>
        <v/>
      </c>
      <c r="M1257" s="1" t="str">
        <f ca="1">IF(COUNTBLANK($AP1257),IF(COUNTBLANK($D1257),"",OFFSET(ChannelSetup!$E$7,0,$D1257-1)),$AP1257)</f>
        <v/>
      </c>
      <c r="N1257" s="1" t="str">
        <f ca="1">IF(COUNTBLANK($D1257),"",IF(COUNTBLANK($AI1257),OFFSET(ChannelSetup!$E$4,0,$D1257-1),$AI1257))</f>
        <v/>
      </c>
      <c r="O1257" s="1" t="str">
        <f t="shared" si="560"/>
        <v/>
      </c>
      <c r="Q1257" s="32">
        <f t="shared" si="566"/>
        <v>6</v>
      </c>
      <c r="R1257" s="32">
        <f t="shared" si="567"/>
        <v>4</v>
      </c>
      <c r="S1257" s="32">
        <f t="shared" si="568"/>
        <v>4</v>
      </c>
      <c r="T1257" s="32">
        <f t="shared" si="569"/>
        <v>2</v>
      </c>
      <c r="U1257" s="32">
        <f t="shared" si="570"/>
        <v>2</v>
      </c>
      <c r="V1257" s="32">
        <f t="shared" si="571"/>
        <v>2</v>
      </c>
      <c r="W1257" s="32">
        <f t="shared" si="572"/>
        <v>2</v>
      </c>
      <c r="X1257" s="32">
        <f t="shared" si="573"/>
        <v>2</v>
      </c>
      <c r="Y1257" s="32">
        <f t="shared" si="574"/>
        <v>2</v>
      </c>
      <c r="Z1257" s="32">
        <f t="shared" si="575"/>
        <v>2</v>
      </c>
      <c r="AA1257" s="32">
        <f t="shared" si="576"/>
        <v>2</v>
      </c>
      <c r="AB1257" s="32">
        <f t="shared" si="577"/>
        <v>2</v>
      </c>
      <c r="AD1257" s="64"/>
      <c r="AE1257" s="51"/>
      <c r="AF1257" s="51"/>
      <c r="AG1257" s="61"/>
      <c r="AH1257" s="62"/>
      <c r="AI1257" s="61"/>
      <c r="AJ1257" s="62"/>
      <c r="AK1257" s="61"/>
      <c r="AL1257" s="62"/>
      <c r="AM1257" s="60"/>
      <c r="AN1257" s="60"/>
      <c r="AO1257" s="60"/>
      <c r="AP1257" s="60"/>
      <c r="AQ1257" s="51"/>
      <c r="AT1257" s="39" t="str">
        <f t="shared" si="578"/>
        <v/>
      </c>
      <c r="AU1257" s="49" t="str">
        <f t="shared" si="579"/>
        <v/>
      </c>
      <c r="AV1257" s="41">
        <f t="shared" ca="1" si="547"/>
        <v>256</v>
      </c>
      <c r="AW1257" s="40">
        <f t="shared" ca="1" si="585"/>
        <v>1</v>
      </c>
      <c r="AX1257" s="41">
        <f t="shared" ca="1" si="580"/>
        <v>0</v>
      </c>
      <c r="AY1257" s="41">
        <f t="shared" ca="1" si="581"/>
        <v>0</v>
      </c>
      <c r="AZ1257" s="42">
        <f t="shared" ca="1" si="582"/>
        <v>1</v>
      </c>
      <c r="BA1257" s="47" t="str">
        <f t="shared" si="583"/>
        <v/>
      </c>
      <c r="BB1257" s="47" t="e">
        <f t="shared" si="584"/>
        <v>#VALUE!</v>
      </c>
      <c r="BC1257" s="47">
        <f t="shared" si="548"/>
        <v>0</v>
      </c>
      <c r="BD1257" s="47">
        <f t="shared" si="549"/>
        <v>0</v>
      </c>
      <c r="BE1257" s="47" t="e">
        <f t="shared" si="550"/>
        <v>#VALUE!</v>
      </c>
      <c r="BF1257" s="47" t="e">
        <f t="shared" si="551"/>
        <v>#VALUE!</v>
      </c>
      <c r="BG1257" s="47" t="e">
        <f t="shared" si="552"/>
        <v>#VALUE!</v>
      </c>
      <c r="BH1257" s="47" t="e">
        <f>MATCH($BA1257,NoteCommaRef!$B$4:$B$10,0)</f>
        <v>#N/A</v>
      </c>
      <c r="BI1257" s="47">
        <f>MATCH($BK1257,NoteCommaRef!$H$4:$H$1000,0)</f>
        <v>11</v>
      </c>
      <c r="BJ1257" s="47">
        <f>MATCH($BL1257,NoteCommaRef!$H$4:$H$1000,0)</f>
        <v>11</v>
      </c>
      <c r="BK1257" s="47">
        <f t="shared" si="586"/>
        <v>1</v>
      </c>
      <c r="BL1257" s="47">
        <f t="shared" si="587"/>
        <v>1</v>
      </c>
      <c r="BM1257" s="48">
        <f ca="1">IF(ISNA($BH1257),1,OFFSET(NoteCommaRef!$E$3,$BH1257,0))</f>
        <v>1</v>
      </c>
      <c r="BN1257" s="48">
        <f t="shared" si="588"/>
        <v>1</v>
      </c>
      <c r="BO1257" s="48">
        <f t="shared" si="589"/>
        <v>1</v>
      </c>
      <c r="BP1257" s="48">
        <f t="shared" si="590"/>
        <v>1</v>
      </c>
      <c r="BQ1257" s="48">
        <f ca="1">IF(ISNA($BI1257),1,OFFSET(NoteCommaRef!$K$3,$BI1257,0))</f>
        <v>1</v>
      </c>
      <c r="BR1257" s="48">
        <f ca="1">IF(ISNA($BJ1257),1,OFFSET(NoteCommaRef!$K$3,$BJ1257,0))</f>
        <v>1</v>
      </c>
    </row>
    <row r="1258" spans="3:70" x14ac:dyDescent="0.2">
      <c r="C1258" s="1" t="str">
        <f t="shared" si="563"/>
        <v/>
      </c>
      <c r="D1258" s="1" t="str">
        <f t="shared" si="564"/>
        <v/>
      </c>
      <c r="E1258" s="1" t="str">
        <f t="shared" si="553"/>
        <v/>
      </c>
      <c r="F1258" s="32" t="str">
        <f t="shared" si="554"/>
        <v/>
      </c>
      <c r="G1258" s="1" t="str">
        <f t="shared" si="555"/>
        <v/>
      </c>
      <c r="H1258" s="1" t="str">
        <f t="shared" si="556"/>
        <v/>
      </c>
      <c r="I1258" s="1" t="str">
        <f t="shared" si="557"/>
        <v/>
      </c>
      <c r="J1258" s="1" t="str">
        <f t="shared" si="558"/>
        <v/>
      </c>
      <c r="K1258" s="1" t="str">
        <f t="shared" si="559"/>
        <v/>
      </c>
      <c r="L1258" s="1" t="str">
        <f ca="1">IF(COUNTBLANK($AO1258),IF(COUNTBLANK($D1258),"",OFFSET(ChannelSetup!$E$6,0,$D1258-1)),$AO1258)</f>
        <v/>
      </c>
      <c r="M1258" s="1" t="str">
        <f ca="1">IF(COUNTBLANK($AP1258),IF(COUNTBLANK($D1258),"",OFFSET(ChannelSetup!$E$7,0,$D1258-1)),$AP1258)</f>
        <v/>
      </c>
      <c r="N1258" s="1" t="str">
        <f ca="1">IF(COUNTBLANK($D1258),"",IF(COUNTBLANK($AI1258),OFFSET(ChannelSetup!$E$4,0,$D1258-1),$AI1258))</f>
        <v/>
      </c>
      <c r="O1258" s="1" t="str">
        <f t="shared" si="560"/>
        <v/>
      </c>
      <c r="Q1258" s="32">
        <f t="shared" si="566"/>
        <v>6</v>
      </c>
      <c r="R1258" s="32">
        <f t="shared" si="567"/>
        <v>4</v>
      </c>
      <c r="S1258" s="32">
        <f t="shared" si="568"/>
        <v>4</v>
      </c>
      <c r="T1258" s="32">
        <f t="shared" si="569"/>
        <v>2</v>
      </c>
      <c r="U1258" s="32">
        <f t="shared" si="570"/>
        <v>2</v>
      </c>
      <c r="V1258" s="32">
        <f t="shared" si="571"/>
        <v>2</v>
      </c>
      <c r="W1258" s="32">
        <f t="shared" si="572"/>
        <v>2</v>
      </c>
      <c r="X1258" s="32">
        <f t="shared" si="573"/>
        <v>2</v>
      </c>
      <c r="Y1258" s="32">
        <f t="shared" si="574"/>
        <v>2</v>
      </c>
      <c r="Z1258" s="32">
        <f t="shared" si="575"/>
        <v>2</v>
      </c>
      <c r="AA1258" s="32">
        <f t="shared" si="576"/>
        <v>2</v>
      </c>
      <c r="AB1258" s="32">
        <f t="shared" si="577"/>
        <v>2</v>
      </c>
      <c r="AD1258" s="64"/>
      <c r="AE1258" s="51"/>
      <c r="AF1258" s="51"/>
      <c r="AG1258" s="61"/>
      <c r="AH1258" s="62"/>
      <c r="AI1258" s="61"/>
      <c r="AJ1258" s="62"/>
      <c r="AK1258" s="61"/>
      <c r="AL1258" s="62"/>
      <c r="AM1258" s="60"/>
      <c r="AN1258" s="60"/>
      <c r="AO1258" s="60"/>
      <c r="AP1258" s="60"/>
      <c r="AQ1258" s="51"/>
      <c r="AT1258" s="39" t="str">
        <f t="shared" si="578"/>
        <v/>
      </c>
      <c r="AU1258" s="49" t="str">
        <f t="shared" si="579"/>
        <v/>
      </c>
      <c r="AV1258" s="41">
        <f t="shared" ca="1" si="547"/>
        <v>256</v>
      </c>
      <c r="AW1258" s="40">
        <f t="shared" ca="1" si="585"/>
        <v>1</v>
      </c>
      <c r="AX1258" s="41">
        <f t="shared" ca="1" si="580"/>
        <v>0</v>
      </c>
      <c r="AY1258" s="41">
        <f t="shared" ca="1" si="581"/>
        <v>0</v>
      </c>
      <c r="AZ1258" s="42">
        <f t="shared" ca="1" si="582"/>
        <v>1</v>
      </c>
      <c r="BA1258" s="47" t="str">
        <f t="shared" si="583"/>
        <v/>
      </c>
      <c r="BB1258" s="47" t="e">
        <f t="shared" si="584"/>
        <v>#VALUE!</v>
      </c>
      <c r="BC1258" s="47">
        <f t="shared" si="548"/>
        <v>0</v>
      </c>
      <c r="BD1258" s="47">
        <f t="shared" si="549"/>
        <v>0</v>
      </c>
      <c r="BE1258" s="47" t="e">
        <f t="shared" si="550"/>
        <v>#VALUE!</v>
      </c>
      <c r="BF1258" s="47" t="e">
        <f t="shared" si="551"/>
        <v>#VALUE!</v>
      </c>
      <c r="BG1258" s="47" t="e">
        <f t="shared" si="552"/>
        <v>#VALUE!</v>
      </c>
      <c r="BH1258" s="47" t="e">
        <f>MATCH($BA1258,NoteCommaRef!$B$4:$B$10,0)</f>
        <v>#N/A</v>
      </c>
      <c r="BI1258" s="47">
        <f>MATCH($BK1258,NoteCommaRef!$H$4:$H$1000,0)</f>
        <v>11</v>
      </c>
      <c r="BJ1258" s="47">
        <f>MATCH($BL1258,NoteCommaRef!$H$4:$H$1000,0)</f>
        <v>11</v>
      </c>
      <c r="BK1258" s="47">
        <f t="shared" si="586"/>
        <v>1</v>
      </c>
      <c r="BL1258" s="47">
        <f t="shared" si="587"/>
        <v>1</v>
      </c>
      <c r="BM1258" s="48">
        <f ca="1">IF(ISNA($BH1258),1,OFFSET(NoteCommaRef!$E$3,$BH1258,0))</f>
        <v>1</v>
      </c>
      <c r="BN1258" s="48">
        <f t="shared" si="588"/>
        <v>1</v>
      </c>
      <c r="BO1258" s="48">
        <f t="shared" si="589"/>
        <v>1</v>
      </c>
      <c r="BP1258" s="48">
        <f t="shared" si="590"/>
        <v>1</v>
      </c>
      <c r="BQ1258" s="48">
        <f ca="1">IF(ISNA($BI1258),1,OFFSET(NoteCommaRef!$K$3,$BI1258,0))</f>
        <v>1</v>
      </c>
      <c r="BR1258" s="48">
        <f ca="1">IF(ISNA($BJ1258),1,OFFSET(NoteCommaRef!$K$3,$BJ1258,0))</f>
        <v>1</v>
      </c>
    </row>
    <row r="1259" spans="3:70" x14ac:dyDescent="0.2">
      <c r="C1259" s="1" t="str">
        <f t="shared" si="563"/>
        <v/>
      </c>
      <c r="D1259" s="1" t="str">
        <f t="shared" si="564"/>
        <v/>
      </c>
      <c r="E1259" s="1" t="str">
        <f t="shared" si="553"/>
        <v/>
      </c>
      <c r="F1259" s="32" t="str">
        <f t="shared" si="554"/>
        <v/>
      </c>
      <c r="G1259" s="1" t="str">
        <f t="shared" si="555"/>
        <v/>
      </c>
      <c r="H1259" s="1" t="str">
        <f t="shared" si="556"/>
        <v/>
      </c>
      <c r="I1259" s="1" t="str">
        <f t="shared" si="557"/>
        <v/>
      </c>
      <c r="J1259" s="1" t="str">
        <f t="shared" si="558"/>
        <v/>
      </c>
      <c r="K1259" s="1" t="str">
        <f t="shared" si="559"/>
        <v/>
      </c>
      <c r="L1259" s="1" t="str">
        <f ca="1">IF(COUNTBLANK($AO1259),IF(COUNTBLANK($D1259),"",OFFSET(ChannelSetup!$E$6,0,$D1259-1)),$AO1259)</f>
        <v/>
      </c>
      <c r="M1259" s="1" t="str">
        <f ca="1">IF(COUNTBLANK($AP1259),IF(COUNTBLANK($D1259),"",OFFSET(ChannelSetup!$E$7,0,$D1259-1)),$AP1259)</f>
        <v/>
      </c>
      <c r="N1259" s="1" t="str">
        <f ca="1">IF(COUNTBLANK($D1259),"",IF(COUNTBLANK($AI1259),OFFSET(ChannelSetup!$E$4,0,$D1259-1),$AI1259))</f>
        <v/>
      </c>
      <c r="O1259" s="1" t="str">
        <f t="shared" si="560"/>
        <v/>
      </c>
      <c r="Q1259" s="32">
        <f t="shared" si="566"/>
        <v>6</v>
      </c>
      <c r="R1259" s="32">
        <f t="shared" si="567"/>
        <v>4</v>
      </c>
      <c r="S1259" s="32">
        <f t="shared" si="568"/>
        <v>4</v>
      </c>
      <c r="T1259" s="32">
        <f t="shared" si="569"/>
        <v>2</v>
      </c>
      <c r="U1259" s="32">
        <f t="shared" si="570"/>
        <v>2</v>
      </c>
      <c r="V1259" s="32">
        <f t="shared" si="571"/>
        <v>2</v>
      </c>
      <c r="W1259" s="32">
        <f t="shared" si="572"/>
        <v>2</v>
      </c>
      <c r="X1259" s="32">
        <f t="shared" si="573"/>
        <v>2</v>
      </c>
      <c r="Y1259" s="32">
        <f t="shared" si="574"/>
        <v>2</v>
      </c>
      <c r="Z1259" s="32">
        <f t="shared" si="575"/>
        <v>2</v>
      </c>
      <c r="AA1259" s="32">
        <f t="shared" si="576"/>
        <v>2</v>
      </c>
      <c r="AB1259" s="32">
        <f t="shared" si="577"/>
        <v>2</v>
      </c>
      <c r="AD1259" s="64"/>
      <c r="AE1259" s="51"/>
      <c r="AF1259" s="51"/>
      <c r="AG1259" s="61"/>
      <c r="AH1259" s="62"/>
      <c r="AI1259" s="61"/>
      <c r="AJ1259" s="62"/>
      <c r="AK1259" s="61"/>
      <c r="AL1259" s="62"/>
      <c r="AM1259" s="60"/>
      <c r="AN1259" s="60"/>
      <c r="AO1259" s="60"/>
      <c r="AP1259" s="60"/>
      <c r="AQ1259" s="51"/>
      <c r="AT1259" s="39" t="str">
        <f t="shared" si="578"/>
        <v/>
      </c>
      <c r="AU1259" s="49" t="str">
        <f t="shared" si="579"/>
        <v/>
      </c>
      <c r="AV1259" s="41">
        <f t="shared" ca="1" si="547"/>
        <v>256</v>
      </c>
      <c r="AW1259" s="40">
        <f t="shared" ca="1" si="585"/>
        <v>1</v>
      </c>
      <c r="AX1259" s="41">
        <f t="shared" ca="1" si="580"/>
        <v>0</v>
      </c>
      <c r="AY1259" s="41">
        <f t="shared" ca="1" si="581"/>
        <v>0</v>
      </c>
      <c r="AZ1259" s="42">
        <f t="shared" ca="1" si="582"/>
        <v>1</v>
      </c>
      <c r="BA1259" s="47" t="str">
        <f t="shared" si="583"/>
        <v/>
      </c>
      <c r="BB1259" s="47" t="e">
        <f t="shared" si="584"/>
        <v>#VALUE!</v>
      </c>
      <c r="BC1259" s="47">
        <f t="shared" si="548"/>
        <v>0</v>
      </c>
      <c r="BD1259" s="47">
        <f t="shared" si="549"/>
        <v>0</v>
      </c>
      <c r="BE1259" s="47" t="e">
        <f t="shared" si="550"/>
        <v>#VALUE!</v>
      </c>
      <c r="BF1259" s="47" t="e">
        <f t="shared" si="551"/>
        <v>#VALUE!</v>
      </c>
      <c r="BG1259" s="47" t="e">
        <f t="shared" si="552"/>
        <v>#VALUE!</v>
      </c>
      <c r="BH1259" s="47" t="e">
        <f>MATCH($BA1259,NoteCommaRef!$B$4:$B$10,0)</f>
        <v>#N/A</v>
      </c>
      <c r="BI1259" s="47">
        <f>MATCH($BK1259,NoteCommaRef!$H$4:$H$1000,0)</f>
        <v>11</v>
      </c>
      <c r="BJ1259" s="47">
        <f>MATCH($BL1259,NoteCommaRef!$H$4:$H$1000,0)</f>
        <v>11</v>
      </c>
      <c r="BK1259" s="47">
        <f t="shared" si="586"/>
        <v>1</v>
      </c>
      <c r="BL1259" s="47">
        <f t="shared" si="587"/>
        <v>1</v>
      </c>
      <c r="BM1259" s="48">
        <f ca="1">IF(ISNA($BH1259),1,OFFSET(NoteCommaRef!$E$3,$BH1259,0))</f>
        <v>1</v>
      </c>
      <c r="BN1259" s="48">
        <f t="shared" si="588"/>
        <v>1</v>
      </c>
      <c r="BO1259" s="48">
        <f t="shared" si="589"/>
        <v>1</v>
      </c>
      <c r="BP1259" s="48">
        <f t="shared" si="590"/>
        <v>1</v>
      </c>
      <c r="BQ1259" s="48">
        <f ca="1">IF(ISNA($BI1259),1,OFFSET(NoteCommaRef!$K$3,$BI1259,0))</f>
        <v>1</v>
      </c>
      <c r="BR1259" s="48">
        <f ca="1">IF(ISNA($BJ1259),1,OFFSET(NoteCommaRef!$K$3,$BJ1259,0))</f>
        <v>1</v>
      </c>
    </row>
    <row r="1260" spans="3:70" x14ac:dyDescent="0.2">
      <c r="C1260" s="1" t="str">
        <f t="shared" si="563"/>
        <v/>
      </c>
      <c r="D1260" s="1" t="str">
        <f t="shared" si="564"/>
        <v/>
      </c>
      <c r="E1260" s="1" t="str">
        <f t="shared" si="553"/>
        <v/>
      </c>
      <c r="F1260" s="32" t="str">
        <f t="shared" si="554"/>
        <v/>
      </c>
      <c r="G1260" s="1" t="str">
        <f t="shared" si="555"/>
        <v/>
      </c>
      <c r="H1260" s="1" t="str">
        <f t="shared" si="556"/>
        <v/>
      </c>
      <c r="I1260" s="1" t="str">
        <f t="shared" si="557"/>
        <v/>
      </c>
      <c r="J1260" s="1" t="str">
        <f t="shared" si="558"/>
        <v/>
      </c>
      <c r="K1260" s="1" t="str">
        <f t="shared" si="559"/>
        <v/>
      </c>
      <c r="L1260" s="1" t="str">
        <f ca="1">IF(COUNTBLANK($AO1260),IF(COUNTBLANK($D1260),"",OFFSET(ChannelSetup!$E$6,0,$D1260-1)),$AO1260)</f>
        <v/>
      </c>
      <c r="M1260" s="1" t="str">
        <f ca="1">IF(COUNTBLANK($AP1260),IF(COUNTBLANK($D1260),"",OFFSET(ChannelSetup!$E$7,0,$D1260-1)),$AP1260)</f>
        <v/>
      </c>
      <c r="N1260" s="1" t="str">
        <f ca="1">IF(COUNTBLANK($D1260),"",IF(COUNTBLANK($AI1260),OFFSET(ChannelSetup!$E$4,0,$D1260-1),$AI1260))</f>
        <v/>
      </c>
      <c r="O1260" s="1" t="str">
        <f t="shared" si="560"/>
        <v/>
      </c>
      <c r="Q1260" s="32">
        <f t="shared" si="566"/>
        <v>6</v>
      </c>
      <c r="R1260" s="32">
        <f t="shared" si="567"/>
        <v>4</v>
      </c>
      <c r="S1260" s="32">
        <f t="shared" si="568"/>
        <v>4</v>
      </c>
      <c r="T1260" s="32">
        <f t="shared" si="569"/>
        <v>2</v>
      </c>
      <c r="U1260" s="32">
        <f t="shared" si="570"/>
        <v>2</v>
      </c>
      <c r="V1260" s="32">
        <f t="shared" si="571"/>
        <v>2</v>
      </c>
      <c r="W1260" s="32">
        <f t="shared" si="572"/>
        <v>2</v>
      </c>
      <c r="X1260" s="32">
        <f t="shared" si="573"/>
        <v>2</v>
      </c>
      <c r="Y1260" s="32">
        <f t="shared" si="574"/>
        <v>2</v>
      </c>
      <c r="Z1260" s="32">
        <f t="shared" si="575"/>
        <v>2</v>
      </c>
      <c r="AA1260" s="32">
        <f t="shared" si="576"/>
        <v>2</v>
      </c>
      <c r="AB1260" s="32">
        <f t="shared" si="577"/>
        <v>2</v>
      </c>
      <c r="AD1260" s="64"/>
      <c r="AE1260" s="51"/>
      <c r="AF1260" s="51"/>
      <c r="AG1260" s="61"/>
      <c r="AH1260" s="62"/>
      <c r="AI1260" s="61"/>
      <c r="AJ1260" s="62"/>
      <c r="AK1260" s="61"/>
      <c r="AL1260" s="62"/>
      <c r="AM1260" s="60"/>
      <c r="AN1260" s="60"/>
      <c r="AO1260" s="60"/>
      <c r="AP1260" s="60"/>
      <c r="AQ1260" s="51"/>
      <c r="AT1260" s="39" t="str">
        <f t="shared" si="578"/>
        <v/>
      </c>
      <c r="AU1260" s="49" t="str">
        <f t="shared" si="579"/>
        <v/>
      </c>
      <c r="AV1260" s="41">
        <f t="shared" ca="1" si="547"/>
        <v>256</v>
      </c>
      <c r="AW1260" s="40">
        <f t="shared" ca="1" si="585"/>
        <v>1</v>
      </c>
      <c r="AX1260" s="41">
        <f t="shared" ca="1" si="580"/>
        <v>0</v>
      </c>
      <c r="AY1260" s="41">
        <f t="shared" ca="1" si="581"/>
        <v>0</v>
      </c>
      <c r="AZ1260" s="42">
        <f t="shared" ca="1" si="582"/>
        <v>1</v>
      </c>
      <c r="BA1260" s="47" t="str">
        <f t="shared" si="583"/>
        <v/>
      </c>
      <c r="BB1260" s="47" t="e">
        <f t="shared" si="584"/>
        <v>#VALUE!</v>
      </c>
      <c r="BC1260" s="47">
        <f t="shared" si="548"/>
        <v>0</v>
      </c>
      <c r="BD1260" s="47">
        <f t="shared" si="549"/>
        <v>0</v>
      </c>
      <c r="BE1260" s="47" t="e">
        <f t="shared" si="550"/>
        <v>#VALUE!</v>
      </c>
      <c r="BF1260" s="47" t="e">
        <f t="shared" si="551"/>
        <v>#VALUE!</v>
      </c>
      <c r="BG1260" s="47" t="e">
        <f t="shared" si="552"/>
        <v>#VALUE!</v>
      </c>
      <c r="BH1260" s="47" t="e">
        <f>MATCH($BA1260,NoteCommaRef!$B$4:$B$10,0)</f>
        <v>#N/A</v>
      </c>
      <c r="BI1260" s="47">
        <f>MATCH($BK1260,NoteCommaRef!$H$4:$H$1000,0)</f>
        <v>11</v>
      </c>
      <c r="BJ1260" s="47">
        <f>MATCH($BL1260,NoteCommaRef!$H$4:$H$1000,0)</f>
        <v>11</v>
      </c>
      <c r="BK1260" s="47">
        <f t="shared" si="586"/>
        <v>1</v>
      </c>
      <c r="BL1260" s="47">
        <f t="shared" si="587"/>
        <v>1</v>
      </c>
      <c r="BM1260" s="48">
        <f ca="1">IF(ISNA($BH1260),1,OFFSET(NoteCommaRef!$E$3,$BH1260,0))</f>
        <v>1</v>
      </c>
      <c r="BN1260" s="48">
        <f t="shared" si="588"/>
        <v>1</v>
      </c>
      <c r="BO1260" s="48">
        <f t="shared" si="589"/>
        <v>1</v>
      </c>
      <c r="BP1260" s="48">
        <f t="shared" si="590"/>
        <v>1</v>
      </c>
      <c r="BQ1260" s="48">
        <f ca="1">IF(ISNA($BI1260),1,OFFSET(NoteCommaRef!$K$3,$BI1260,0))</f>
        <v>1</v>
      </c>
      <c r="BR1260" s="48">
        <f ca="1">IF(ISNA($BJ1260),1,OFFSET(NoteCommaRef!$K$3,$BJ1260,0))</f>
        <v>1</v>
      </c>
    </row>
    <row r="1261" spans="3:70" x14ac:dyDescent="0.2">
      <c r="C1261" s="1" t="str">
        <f t="shared" si="563"/>
        <v/>
      </c>
      <c r="D1261" s="1" t="str">
        <f t="shared" si="564"/>
        <v/>
      </c>
      <c r="E1261" s="1" t="str">
        <f t="shared" si="553"/>
        <v/>
      </c>
      <c r="F1261" s="32" t="str">
        <f t="shared" si="554"/>
        <v/>
      </c>
      <c r="G1261" s="1" t="str">
        <f t="shared" si="555"/>
        <v/>
      </c>
      <c r="H1261" s="1" t="str">
        <f t="shared" si="556"/>
        <v/>
      </c>
      <c r="I1261" s="1" t="str">
        <f t="shared" si="557"/>
        <v/>
      </c>
      <c r="J1261" s="1" t="str">
        <f t="shared" si="558"/>
        <v/>
      </c>
      <c r="K1261" s="1" t="str">
        <f t="shared" si="559"/>
        <v/>
      </c>
      <c r="L1261" s="1" t="str">
        <f ca="1">IF(COUNTBLANK($AO1261),IF(COUNTBLANK($D1261),"",OFFSET(ChannelSetup!$E$6,0,$D1261-1)),$AO1261)</f>
        <v/>
      </c>
      <c r="M1261" s="1" t="str">
        <f ca="1">IF(COUNTBLANK($AP1261),IF(COUNTBLANK($D1261),"",OFFSET(ChannelSetup!$E$7,0,$D1261-1)),$AP1261)</f>
        <v/>
      </c>
      <c r="N1261" s="1" t="str">
        <f ca="1">IF(COUNTBLANK($D1261),"",IF(COUNTBLANK($AI1261),OFFSET(ChannelSetup!$E$4,0,$D1261-1),$AI1261))</f>
        <v/>
      </c>
      <c r="O1261" s="1" t="str">
        <f t="shared" si="560"/>
        <v/>
      </c>
      <c r="Q1261" s="32">
        <f t="shared" si="566"/>
        <v>6</v>
      </c>
      <c r="R1261" s="32">
        <f t="shared" si="567"/>
        <v>4</v>
      </c>
      <c r="S1261" s="32">
        <f t="shared" si="568"/>
        <v>4</v>
      </c>
      <c r="T1261" s="32">
        <f t="shared" si="569"/>
        <v>2</v>
      </c>
      <c r="U1261" s="32">
        <f t="shared" si="570"/>
        <v>2</v>
      </c>
      <c r="V1261" s="32">
        <f t="shared" si="571"/>
        <v>2</v>
      </c>
      <c r="W1261" s="32">
        <f t="shared" si="572"/>
        <v>2</v>
      </c>
      <c r="X1261" s="32">
        <f t="shared" si="573"/>
        <v>2</v>
      </c>
      <c r="Y1261" s="32">
        <f t="shared" si="574"/>
        <v>2</v>
      </c>
      <c r="Z1261" s="32">
        <f t="shared" si="575"/>
        <v>2</v>
      </c>
      <c r="AA1261" s="32">
        <f t="shared" si="576"/>
        <v>2</v>
      </c>
      <c r="AB1261" s="32">
        <f t="shared" si="577"/>
        <v>2</v>
      </c>
      <c r="AD1261" s="64"/>
      <c r="AE1261" s="51"/>
      <c r="AF1261" s="51"/>
      <c r="AG1261" s="61"/>
      <c r="AH1261" s="62"/>
      <c r="AI1261" s="61"/>
      <c r="AJ1261" s="62"/>
      <c r="AK1261" s="61"/>
      <c r="AL1261" s="62"/>
      <c r="AM1261" s="60"/>
      <c r="AN1261" s="60"/>
      <c r="AO1261" s="60"/>
      <c r="AP1261" s="60"/>
      <c r="AQ1261" s="51"/>
      <c r="AT1261" s="39" t="str">
        <f t="shared" si="578"/>
        <v/>
      </c>
      <c r="AU1261" s="49" t="str">
        <f t="shared" si="579"/>
        <v/>
      </c>
      <c r="AV1261" s="41">
        <f t="shared" ca="1" si="547"/>
        <v>256</v>
      </c>
      <c r="AW1261" s="40">
        <f t="shared" ca="1" si="585"/>
        <v>1</v>
      </c>
      <c r="AX1261" s="41">
        <f t="shared" ca="1" si="580"/>
        <v>0</v>
      </c>
      <c r="AY1261" s="41">
        <f t="shared" ca="1" si="581"/>
        <v>0</v>
      </c>
      <c r="AZ1261" s="42">
        <f t="shared" ca="1" si="582"/>
        <v>1</v>
      </c>
      <c r="BA1261" s="47" t="str">
        <f t="shared" si="583"/>
        <v/>
      </c>
      <c r="BB1261" s="47" t="e">
        <f t="shared" si="584"/>
        <v>#VALUE!</v>
      </c>
      <c r="BC1261" s="47">
        <f t="shared" si="548"/>
        <v>0</v>
      </c>
      <c r="BD1261" s="47">
        <f t="shared" si="549"/>
        <v>0</v>
      </c>
      <c r="BE1261" s="47" t="e">
        <f t="shared" si="550"/>
        <v>#VALUE!</v>
      </c>
      <c r="BF1261" s="47" t="e">
        <f t="shared" si="551"/>
        <v>#VALUE!</v>
      </c>
      <c r="BG1261" s="47" t="e">
        <f t="shared" si="552"/>
        <v>#VALUE!</v>
      </c>
      <c r="BH1261" s="47" t="e">
        <f>MATCH($BA1261,NoteCommaRef!$B$4:$B$10,0)</f>
        <v>#N/A</v>
      </c>
      <c r="BI1261" s="47">
        <f>MATCH($BK1261,NoteCommaRef!$H$4:$H$1000,0)</f>
        <v>11</v>
      </c>
      <c r="BJ1261" s="47">
        <f>MATCH($BL1261,NoteCommaRef!$H$4:$H$1000,0)</f>
        <v>11</v>
      </c>
      <c r="BK1261" s="47">
        <f t="shared" si="586"/>
        <v>1</v>
      </c>
      <c r="BL1261" s="47">
        <f t="shared" si="587"/>
        <v>1</v>
      </c>
      <c r="BM1261" s="48">
        <f ca="1">IF(ISNA($BH1261),1,OFFSET(NoteCommaRef!$E$3,$BH1261,0))</f>
        <v>1</v>
      </c>
      <c r="BN1261" s="48">
        <f t="shared" si="588"/>
        <v>1</v>
      </c>
      <c r="BO1261" s="48">
        <f t="shared" si="589"/>
        <v>1</v>
      </c>
      <c r="BP1261" s="48">
        <f t="shared" si="590"/>
        <v>1</v>
      </c>
      <c r="BQ1261" s="48">
        <f ca="1">IF(ISNA($BI1261),1,OFFSET(NoteCommaRef!$K$3,$BI1261,0))</f>
        <v>1</v>
      </c>
      <c r="BR1261" s="48">
        <f ca="1">IF(ISNA($BJ1261),1,OFFSET(NoteCommaRef!$K$3,$BJ1261,0))</f>
        <v>1</v>
      </c>
    </row>
    <row r="1262" spans="3:70" x14ac:dyDescent="0.2">
      <c r="C1262" s="1" t="str">
        <f t="shared" si="563"/>
        <v/>
      </c>
      <c r="D1262" s="1" t="str">
        <f t="shared" si="564"/>
        <v/>
      </c>
      <c r="E1262" s="1" t="str">
        <f t="shared" si="553"/>
        <v/>
      </c>
      <c r="F1262" s="32" t="str">
        <f t="shared" si="554"/>
        <v/>
      </c>
      <c r="G1262" s="1" t="str">
        <f t="shared" si="555"/>
        <v/>
      </c>
      <c r="H1262" s="1" t="str">
        <f t="shared" si="556"/>
        <v/>
      </c>
      <c r="I1262" s="1" t="str">
        <f t="shared" si="557"/>
        <v/>
      </c>
      <c r="J1262" s="1" t="str">
        <f t="shared" si="558"/>
        <v/>
      </c>
      <c r="K1262" s="1" t="str">
        <f t="shared" si="559"/>
        <v/>
      </c>
      <c r="L1262" s="1" t="str">
        <f ca="1">IF(COUNTBLANK($AO1262),IF(COUNTBLANK($D1262),"",OFFSET(ChannelSetup!$E$6,0,$D1262-1)),$AO1262)</f>
        <v/>
      </c>
      <c r="M1262" s="1" t="str">
        <f ca="1">IF(COUNTBLANK($AP1262),IF(COUNTBLANK($D1262),"",OFFSET(ChannelSetup!$E$7,0,$D1262-1)),$AP1262)</f>
        <v/>
      </c>
      <c r="N1262" s="1" t="str">
        <f ca="1">IF(COUNTBLANK($D1262),"",IF(COUNTBLANK($AI1262),OFFSET(ChannelSetup!$E$4,0,$D1262-1),$AI1262))</f>
        <v/>
      </c>
      <c r="O1262" s="1" t="str">
        <f t="shared" si="560"/>
        <v/>
      </c>
      <c r="Q1262" s="32">
        <f t="shared" si="566"/>
        <v>6</v>
      </c>
      <c r="R1262" s="32">
        <f t="shared" si="567"/>
        <v>4</v>
      </c>
      <c r="S1262" s="32">
        <f t="shared" si="568"/>
        <v>4</v>
      </c>
      <c r="T1262" s="32">
        <f t="shared" si="569"/>
        <v>2</v>
      </c>
      <c r="U1262" s="32">
        <f t="shared" si="570"/>
        <v>2</v>
      </c>
      <c r="V1262" s="32">
        <f t="shared" si="571"/>
        <v>2</v>
      </c>
      <c r="W1262" s="32">
        <f t="shared" si="572"/>
        <v>2</v>
      </c>
      <c r="X1262" s="32">
        <f t="shared" si="573"/>
        <v>2</v>
      </c>
      <c r="Y1262" s="32">
        <f t="shared" si="574"/>
        <v>2</v>
      </c>
      <c r="Z1262" s="32">
        <f t="shared" si="575"/>
        <v>2</v>
      </c>
      <c r="AA1262" s="32">
        <f t="shared" si="576"/>
        <v>2</v>
      </c>
      <c r="AB1262" s="32">
        <f t="shared" si="577"/>
        <v>2</v>
      </c>
      <c r="AD1262" s="64"/>
      <c r="AE1262" s="51"/>
      <c r="AF1262" s="51"/>
      <c r="AG1262" s="61"/>
      <c r="AH1262" s="62"/>
      <c r="AI1262" s="61"/>
      <c r="AJ1262" s="62"/>
      <c r="AK1262" s="61"/>
      <c r="AL1262" s="62"/>
      <c r="AM1262" s="60"/>
      <c r="AN1262" s="60"/>
      <c r="AO1262" s="60"/>
      <c r="AP1262" s="60"/>
      <c r="AQ1262" s="51"/>
      <c r="AT1262" s="39" t="str">
        <f t="shared" si="578"/>
        <v/>
      </c>
      <c r="AU1262" s="49" t="str">
        <f t="shared" si="579"/>
        <v/>
      </c>
      <c r="AV1262" s="41">
        <f t="shared" ca="1" si="547"/>
        <v>256</v>
      </c>
      <c r="AW1262" s="40">
        <f t="shared" ca="1" si="585"/>
        <v>1</v>
      </c>
      <c r="AX1262" s="41">
        <f t="shared" ca="1" si="580"/>
        <v>0</v>
      </c>
      <c r="AY1262" s="41">
        <f t="shared" ca="1" si="581"/>
        <v>0</v>
      </c>
      <c r="AZ1262" s="42">
        <f t="shared" ca="1" si="582"/>
        <v>1</v>
      </c>
      <c r="BA1262" s="47" t="str">
        <f t="shared" si="583"/>
        <v/>
      </c>
      <c r="BB1262" s="47" t="e">
        <f t="shared" si="584"/>
        <v>#VALUE!</v>
      </c>
      <c r="BC1262" s="47">
        <f t="shared" si="548"/>
        <v>0</v>
      </c>
      <c r="BD1262" s="47">
        <f t="shared" si="549"/>
        <v>0</v>
      </c>
      <c r="BE1262" s="47" t="e">
        <f t="shared" si="550"/>
        <v>#VALUE!</v>
      </c>
      <c r="BF1262" s="47" t="e">
        <f t="shared" si="551"/>
        <v>#VALUE!</v>
      </c>
      <c r="BG1262" s="47" t="e">
        <f t="shared" si="552"/>
        <v>#VALUE!</v>
      </c>
      <c r="BH1262" s="47" t="e">
        <f>MATCH($BA1262,NoteCommaRef!$B$4:$B$10,0)</f>
        <v>#N/A</v>
      </c>
      <c r="BI1262" s="47">
        <f>MATCH($BK1262,NoteCommaRef!$H$4:$H$1000,0)</f>
        <v>11</v>
      </c>
      <c r="BJ1262" s="47">
        <f>MATCH($BL1262,NoteCommaRef!$H$4:$H$1000,0)</f>
        <v>11</v>
      </c>
      <c r="BK1262" s="47">
        <f t="shared" si="586"/>
        <v>1</v>
      </c>
      <c r="BL1262" s="47">
        <f t="shared" si="587"/>
        <v>1</v>
      </c>
      <c r="BM1262" s="48">
        <f ca="1">IF(ISNA($BH1262),1,OFFSET(NoteCommaRef!$E$3,$BH1262,0))</f>
        <v>1</v>
      </c>
      <c r="BN1262" s="48">
        <f t="shared" si="588"/>
        <v>1</v>
      </c>
      <c r="BO1262" s="48">
        <f t="shared" si="589"/>
        <v>1</v>
      </c>
      <c r="BP1262" s="48">
        <f t="shared" si="590"/>
        <v>1</v>
      </c>
      <c r="BQ1262" s="48">
        <f ca="1">IF(ISNA($BI1262),1,OFFSET(NoteCommaRef!$K$3,$BI1262,0))</f>
        <v>1</v>
      </c>
      <c r="BR1262" s="48">
        <f ca="1">IF(ISNA($BJ1262),1,OFFSET(NoteCommaRef!$K$3,$BJ1262,0))</f>
        <v>1</v>
      </c>
    </row>
    <row r="1263" spans="3:70" x14ac:dyDescent="0.2">
      <c r="C1263" s="1" t="str">
        <f t="shared" si="563"/>
        <v/>
      </c>
      <c r="D1263" s="1" t="str">
        <f t="shared" si="564"/>
        <v/>
      </c>
      <c r="E1263" s="1" t="str">
        <f t="shared" si="553"/>
        <v/>
      </c>
      <c r="F1263" s="32" t="str">
        <f t="shared" si="554"/>
        <v/>
      </c>
      <c r="G1263" s="1" t="str">
        <f t="shared" si="555"/>
        <v/>
      </c>
      <c r="H1263" s="1" t="str">
        <f t="shared" si="556"/>
        <v/>
      </c>
      <c r="I1263" s="1" t="str">
        <f t="shared" si="557"/>
        <v/>
      </c>
      <c r="J1263" s="1" t="str">
        <f t="shared" si="558"/>
        <v/>
      </c>
      <c r="K1263" s="1" t="str">
        <f t="shared" si="559"/>
        <v/>
      </c>
      <c r="L1263" s="1" t="str">
        <f ca="1">IF(COUNTBLANK($AO1263),IF(COUNTBLANK($D1263),"",OFFSET(ChannelSetup!$E$6,0,$D1263-1)),$AO1263)</f>
        <v/>
      </c>
      <c r="M1263" s="1" t="str">
        <f ca="1">IF(COUNTBLANK($AP1263),IF(COUNTBLANK($D1263),"",OFFSET(ChannelSetup!$E$7,0,$D1263-1)),$AP1263)</f>
        <v/>
      </c>
      <c r="N1263" s="1" t="str">
        <f ca="1">IF(COUNTBLANK($D1263),"",IF(COUNTBLANK($AI1263),OFFSET(ChannelSetup!$E$4,0,$D1263-1),$AI1263))</f>
        <v/>
      </c>
      <c r="O1263" s="1" t="str">
        <f t="shared" si="560"/>
        <v/>
      </c>
      <c r="Q1263" s="32">
        <f t="shared" si="566"/>
        <v>6</v>
      </c>
      <c r="R1263" s="32">
        <f t="shared" si="567"/>
        <v>4</v>
      </c>
      <c r="S1263" s="32">
        <f t="shared" si="568"/>
        <v>4</v>
      </c>
      <c r="T1263" s="32">
        <f t="shared" si="569"/>
        <v>2</v>
      </c>
      <c r="U1263" s="32">
        <f t="shared" si="570"/>
        <v>2</v>
      </c>
      <c r="V1263" s="32">
        <f t="shared" si="571"/>
        <v>2</v>
      </c>
      <c r="W1263" s="32">
        <f t="shared" si="572"/>
        <v>2</v>
      </c>
      <c r="X1263" s="32">
        <f t="shared" si="573"/>
        <v>2</v>
      </c>
      <c r="Y1263" s="32">
        <f t="shared" si="574"/>
        <v>2</v>
      </c>
      <c r="Z1263" s="32">
        <f t="shared" si="575"/>
        <v>2</v>
      </c>
      <c r="AA1263" s="32">
        <f t="shared" si="576"/>
        <v>2</v>
      </c>
      <c r="AB1263" s="32">
        <f t="shared" si="577"/>
        <v>2</v>
      </c>
      <c r="AD1263" s="64"/>
      <c r="AE1263" s="51"/>
      <c r="AF1263" s="51"/>
      <c r="AG1263" s="61"/>
      <c r="AH1263" s="62"/>
      <c r="AI1263" s="61"/>
      <c r="AJ1263" s="62"/>
      <c r="AK1263" s="61"/>
      <c r="AL1263" s="62"/>
      <c r="AM1263" s="60"/>
      <c r="AN1263" s="60"/>
      <c r="AO1263" s="60"/>
      <c r="AP1263" s="60"/>
      <c r="AQ1263" s="51"/>
      <c r="AT1263" s="39" t="str">
        <f t="shared" si="578"/>
        <v/>
      </c>
      <c r="AU1263" s="49" t="str">
        <f t="shared" si="579"/>
        <v/>
      </c>
      <c r="AV1263" s="41">
        <f t="shared" ca="1" si="547"/>
        <v>256</v>
      </c>
      <c r="AW1263" s="40">
        <f t="shared" ca="1" si="585"/>
        <v>1</v>
      </c>
      <c r="AX1263" s="41">
        <f t="shared" ca="1" si="580"/>
        <v>0</v>
      </c>
      <c r="AY1263" s="41">
        <f t="shared" ca="1" si="581"/>
        <v>0</v>
      </c>
      <c r="AZ1263" s="42">
        <f t="shared" ca="1" si="582"/>
        <v>1</v>
      </c>
      <c r="BA1263" s="47" t="str">
        <f t="shared" si="583"/>
        <v/>
      </c>
      <c r="BB1263" s="47" t="e">
        <f t="shared" si="584"/>
        <v>#VALUE!</v>
      </c>
      <c r="BC1263" s="47">
        <f t="shared" si="548"/>
        <v>0</v>
      </c>
      <c r="BD1263" s="47">
        <f t="shared" si="549"/>
        <v>0</v>
      </c>
      <c r="BE1263" s="47" t="e">
        <f t="shared" si="550"/>
        <v>#VALUE!</v>
      </c>
      <c r="BF1263" s="47" t="e">
        <f t="shared" si="551"/>
        <v>#VALUE!</v>
      </c>
      <c r="BG1263" s="47" t="e">
        <f t="shared" si="552"/>
        <v>#VALUE!</v>
      </c>
      <c r="BH1263" s="47" t="e">
        <f>MATCH($BA1263,NoteCommaRef!$B$4:$B$10,0)</f>
        <v>#N/A</v>
      </c>
      <c r="BI1263" s="47">
        <f>MATCH($BK1263,NoteCommaRef!$H$4:$H$1000,0)</f>
        <v>11</v>
      </c>
      <c r="BJ1263" s="47">
        <f>MATCH($BL1263,NoteCommaRef!$H$4:$H$1000,0)</f>
        <v>11</v>
      </c>
      <c r="BK1263" s="47">
        <f t="shared" si="586"/>
        <v>1</v>
      </c>
      <c r="BL1263" s="47">
        <f t="shared" si="587"/>
        <v>1</v>
      </c>
      <c r="BM1263" s="48">
        <f ca="1">IF(ISNA($BH1263),1,OFFSET(NoteCommaRef!$E$3,$BH1263,0))</f>
        <v>1</v>
      </c>
      <c r="BN1263" s="48">
        <f t="shared" si="588"/>
        <v>1</v>
      </c>
      <c r="BO1263" s="48">
        <f t="shared" si="589"/>
        <v>1</v>
      </c>
      <c r="BP1263" s="48">
        <f t="shared" si="590"/>
        <v>1</v>
      </c>
      <c r="BQ1263" s="48">
        <f ca="1">IF(ISNA($BI1263),1,OFFSET(NoteCommaRef!$K$3,$BI1263,0))</f>
        <v>1</v>
      </c>
      <c r="BR1263" s="48">
        <f ca="1">IF(ISNA($BJ1263),1,OFFSET(NoteCommaRef!$K$3,$BJ1263,0))</f>
        <v>1</v>
      </c>
    </row>
    <row r="1264" spans="3:70" x14ac:dyDescent="0.2">
      <c r="C1264" s="1" t="str">
        <f t="shared" si="563"/>
        <v/>
      </c>
      <c r="D1264" s="1" t="str">
        <f t="shared" si="564"/>
        <v/>
      </c>
      <c r="E1264" s="1" t="str">
        <f t="shared" si="553"/>
        <v/>
      </c>
      <c r="F1264" s="32" t="str">
        <f t="shared" si="554"/>
        <v/>
      </c>
      <c r="G1264" s="1" t="str">
        <f t="shared" si="555"/>
        <v/>
      </c>
      <c r="H1264" s="1" t="str">
        <f t="shared" si="556"/>
        <v/>
      </c>
      <c r="I1264" s="1" t="str">
        <f t="shared" si="557"/>
        <v/>
      </c>
      <c r="J1264" s="1" t="str">
        <f t="shared" si="558"/>
        <v/>
      </c>
      <c r="K1264" s="1" t="str">
        <f t="shared" si="559"/>
        <v/>
      </c>
      <c r="L1264" s="1" t="str">
        <f ca="1">IF(COUNTBLANK($AO1264),IF(COUNTBLANK($D1264),"",OFFSET(ChannelSetup!$E$6,0,$D1264-1)),$AO1264)</f>
        <v/>
      </c>
      <c r="M1264" s="1" t="str">
        <f ca="1">IF(COUNTBLANK($AP1264),IF(COUNTBLANK($D1264),"",OFFSET(ChannelSetup!$E$7,0,$D1264-1)),$AP1264)</f>
        <v/>
      </c>
      <c r="N1264" s="1" t="str">
        <f ca="1">IF(COUNTBLANK($D1264),"",IF(COUNTBLANK($AI1264),OFFSET(ChannelSetup!$E$4,0,$D1264-1),$AI1264))</f>
        <v/>
      </c>
      <c r="O1264" s="1" t="str">
        <f t="shared" si="560"/>
        <v/>
      </c>
      <c r="Q1264" s="32">
        <f t="shared" si="566"/>
        <v>6</v>
      </c>
      <c r="R1264" s="32">
        <f t="shared" si="567"/>
        <v>4</v>
      </c>
      <c r="S1264" s="32">
        <f t="shared" si="568"/>
        <v>4</v>
      </c>
      <c r="T1264" s="32">
        <f t="shared" si="569"/>
        <v>2</v>
      </c>
      <c r="U1264" s="32">
        <f t="shared" si="570"/>
        <v>2</v>
      </c>
      <c r="V1264" s="32">
        <f t="shared" si="571"/>
        <v>2</v>
      </c>
      <c r="W1264" s="32">
        <f t="shared" si="572"/>
        <v>2</v>
      </c>
      <c r="X1264" s="32">
        <f t="shared" si="573"/>
        <v>2</v>
      </c>
      <c r="Y1264" s="32">
        <f t="shared" si="574"/>
        <v>2</v>
      </c>
      <c r="Z1264" s="32">
        <f t="shared" si="575"/>
        <v>2</v>
      </c>
      <c r="AA1264" s="32">
        <f t="shared" si="576"/>
        <v>2</v>
      </c>
      <c r="AB1264" s="32">
        <f t="shared" si="577"/>
        <v>2</v>
      </c>
      <c r="AD1264" s="64"/>
      <c r="AE1264" s="51"/>
      <c r="AF1264" s="51"/>
      <c r="AG1264" s="61"/>
      <c r="AH1264" s="62"/>
      <c r="AI1264" s="61"/>
      <c r="AJ1264" s="62"/>
      <c r="AK1264" s="61"/>
      <c r="AL1264" s="62"/>
      <c r="AM1264" s="60"/>
      <c r="AN1264" s="60"/>
      <c r="AO1264" s="60"/>
      <c r="AP1264" s="60"/>
      <c r="AQ1264" s="51"/>
      <c r="AT1264" s="39" t="str">
        <f t="shared" si="578"/>
        <v/>
      </c>
      <c r="AU1264" s="49" t="str">
        <f t="shared" si="579"/>
        <v/>
      </c>
      <c r="AV1264" s="41">
        <f t="shared" ca="1" si="547"/>
        <v>256</v>
      </c>
      <c r="AW1264" s="40">
        <f t="shared" ca="1" si="585"/>
        <v>1</v>
      </c>
      <c r="AX1264" s="41">
        <f t="shared" ca="1" si="580"/>
        <v>0</v>
      </c>
      <c r="AY1264" s="41">
        <f t="shared" ca="1" si="581"/>
        <v>0</v>
      </c>
      <c r="AZ1264" s="42">
        <f t="shared" ca="1" si="582"/>
        <v>1</v>
      </c>
      <c r="BA1264" s="47" t="str">
        <f t="shared" si="583"/>
        <v/>
      </c>
      <c r="BB1264" s="47" t="e">
        <f t="shared" si="584"/>
        <v>#VALUE!</v>
      </c>
      <c r="BC1264" s="47">
        <f t="shared" si="548"/>
        <v>0</v>
      </c>
      <c r="BD1264" s="47">
        <f t="shared" si="549"/>
        <v>0</v>
      </c>
      <c r="BE1264" s="47" t="e">
        <f t="shared" si="550"/>
        <v>#VALUE!</v>
      </c>
      <c r="BF1264" s="47" t="e">
        <f t="shared" si="551"/>
        <v>#VALUE!</v>
      </c>
      <c r="BG1264" s="47" t="e">
        <f t="shared" si="552"/>
        <v>#VALUE!</v>
      </c>
      <c r="BH1264" s="47" t="e">
        <f>MATCH($BA1264,NoteCommaRef!$B$4:$B$10,0)</f>
        <v>#N/A</v>
      </c>
      <c r="BI1264" s="47">
        <f>MATCH($BK1264,NoteCommaRef!$H$4:$H$1000,0)</f>
        <v>11</v>
      </c>
      <c r="BJ1264" s="47">
        <f>MATCH($BL1264,NoteCommaRef!$H$4:$H$1000,0)</f>
        <v>11</v>
      </c>
      <c r="BK1264" s="47">
        <f t="shared" si="586"/>
        <v>1</v>
      </c>
      <c r="BL1264" s="47">
        <f t="shared" si="587"/>
        <v>1</v>
      </c>
      <c r="BM1264" s="48">
        <f ca="1">IF(ISNA($BH1264),1,OFFSET(NoteCommaRef!$E$3,$BH1264,0))</f>
        <v>1</v>
      </c>
      <c r="BN1264" s="48">
        <f t="shared" si="588"/>
        <v>1</v>
      </c>
      <c r="BO1264" s="48">
        <f t="shared" si="589"/>
        <v>1</v>
      </c>
      <c r="BP1264" s="48">
        <f t="shared" si="590"/>
        <v>1</v>
      </c>
      <c r="BQ1264" s="48">
        <f ca="1">IF(ISNA($BI1264),1,OFFSET(NoteCommaRef!$K$3,$BI1264,0))</f>
        <v>1</v>
      </c>
      <c r="BR1264" s="48">
        <f ca="1">IF(ISNA($BJ1264),1,OFFSET(NoteCommaRef!$K$3,$BJ1264,0))</f>
        <v>1</v>
      </c>
    </row>
    <row r="1265" spans="3:70" x14ac:dyDescent="0.2">
      <c r="C1265" s="1" t="str">
        <f t="shared" si="563"/>
        <v/>
      </c>
      <c r="D1265" s="1" t="str">
        <f t="shared" si="564"/>
        <v/>
      </c>
      <c r="E1265" s="1" t="str">
        <f t="shared" si="553"/>
        <v/>
      </c>
      <c r="F1265" s="32" t="str">
        <f t="shared" si="554"/>
        <v/>
      </c>
      <c r="G1265" s="1" t="str">
        <f t="shared" si="555"/>
        <v/>
      </c>
      <c r="H1265" s="1" t="str">
        <f t="shared" si="556"/>
        <v/>
      </c>
      <c r="I1265" s="1" t="str">
        <f t="shared" si="557"/>
        <v/>
      </c>
      <c r="J1265" s="1" t="str">
        <f t="shared" si="558"/>
        <v/>
      </c>
      <c r="K1265" s="1" t="str">
        <f t="shared" si="559"/>
        <v/>
      </c>
      <c r="L1265" s="1" t="str">
        <f ca="1">IF(COUNTBLANK($AO1265),IF(COUNTBLANK($D1265),"",OFFSET(ChannelSetup!$E$6,0,$D1265-1)),$AO1265)</f>
        <v/>
      </c>
      <c r="M1265" s="1" t="str">
        <f ca="1">IF(COUNTBLANK($AP1265),IF(COUNTBLANK($D1265),"",OFFSET(ChannelSetup!$E$7,0,$D1265-1)),$AP1265)</f>
        <v/>
      </c>
      <c r="N1265" s="1" t="str">
        <f ca="1">IF(COUNTBLANK($D1265),"",IF(COUNTBLANK($AI1265),OFFSET(ChannelSetup!$E$4,0,$D1265-1),$AI1265))</f>
        <v/>
      </c>
      <c r="O1265" s="1" t="str">
        <f t="shared" si="560"/>
        <v/>
      </c>
      <c r="Q1265" s="32">
        <f t="shared" si="566"/>
        <v>6</v>
      </c>
      <c r="R1265" s="32">
        <f t="shared" si="567"/>
        <v>4</v>
      </c>
      <c r="S1265" s="32">
        <f t="shared" si="568"/>
        <v>4</v>
      </c>
      <c r="T1265" s="32">
        <f t="shared" si="569"/>
        <v>2</v>
      </c>
      <c r="U1265" s="32">
        <f t="shared" si="570"/>
        <v>2</v>
      </c>
      <c r="V1265" s="32">
        <f t="shared" si="571"/>
        <v>2</v>
      </c>
      <c r="W1265" s="32">
        <f t="shared" si="572"/>
        <v>2</v>
      </c>
      <c r="X1265" s="32">
        <f t="shared" si="573"/>
        <v>2</v>
      </c>
      <c r="Y1265" s="32">
        <f t="shared" si="574"/>
        <v>2</v>
      </c>
      <c r="Z1265" s="32">
        <f t="shared" si="575"/>
        <v>2</v>
      </c>
      <c r="AA1265" s="32">
        <f t="shared" si="576"/>
        <v>2</v>
      </c>
      <c r="AB1265" s="32">
        <f t="shared" si="577"/>
        <v>2</v>
      </c>
      <c r="AD1265" s="64"/>
      <c r="AE1265" s="51"/>
      <c r="AF1265" s="51"/>
      <c r="AG1265" s="61"/>
      <c r="AH1265" s="62"/>
      <c r="AI1265" s="61"/>
      <c r="AJ1265" s="62"/>
      <c r="AK1265" s="61"/>
      <c r="AL1265" s="62"/>
      <c r="AM1265" s="60"/>
      <c r="AN1265" s="60"/>
      <c r="AO1265" s="60"/>
      <c r="AP1265" s="60"/>
      <c r="AQ1265" s="51"/>
      <c r="AT1265" s="39" t="str">
        <f t="shared" si="578"/>
        <v/>
      </c>
      <c r="AU1265" s="49" t="str">
        <f t="shared" si="579"/>
        <v/>
      </c>
      <c r="AV1265" s="41">
        <f t="shared" ca="1" si="547"/>
        <v>256</v>
      </c>
      <c r="AW1265" s="40">
        <f t="shared" ca="1" si="585"/>
        <v>1</v>
      </c>
      <c r="AX1265" s="41">
        <f t="shared" ca="1" si="580"/>
        <v>0</v>
      </c>
      <c r="AY1265" s="41">
        <f t="shared" ca="1" si="581"/>
        <v>0</v>
      </c>
      <c r="AZ1265" s="42">
        <f t="shared" ca="1" si="582"/>
        <v>1</v>
      </c>
      <c r="BA1265" s="47" t="str">
        <f t="shared" si="583"/>
        <v/>
      </c>
      <c r="BB1265" s="47" t="e">
        <f t="shared" si="584"/>
        <v>#VALUE!</v>
      </c>
      <c r="BC1265" s="47">
        <f t="shared" si="548"/>
        <v>0</v>
      </c>
      <c r="BD1265" s="47">
        <f t="shared" si="549"/>
        <v>0</v>
      </c>
      <c r="BE1265" s="47" t="e">
        <f t="shared" si="550"/>
        <v>#VALUE!</v>
      </c>
      <c r="BF1265" s="47" t="e">
        <f t="shared" si="551"/>
        <v>#VALUE!</v>
      </c>
      <c r="BG1265" s="47" t="e">
        <f t="shared" si="552"/>
        <v>#VALUE!</v>
      </c>
      <c r="BH1265" s="47" t="e">
        <f>MATCH($BA1265,NoteCommaRef!$B$4:$B$10,0)</f>
        <v>#N/A</v>
      </c>
      <c r="BI1265" s="47">
        <f>MATCH($BK1265,NoteCommaRef!$H$4:$H$1000,0)</f>
        <v>11</v>
      </c>
      <c r="BJ1265" s="47">
        <f>MATCH($BL1265,NoteCommaRef!$H$4:$H$1000,0)</f>
        <v>11</v>
      </c>
      <c r="BK1265" s="47">
        <f t="shared" si="586"/>
        <v>1</v>
      </c>
      <c r="BL1265" s="47">
        <f t="shared" si="587"/>
        <v>1</v>
      </c>
      <c r="BM1265" s="48">
        <f ca="1">IF(ISNA($BH1265),1,OFFSET(NoteCommaRef!$E$3,$BH1265,0))</f>
        <v>1</v>
      </c>
      <c r="BN1265" s="48">
        <f t="shared" si="588"/>
        <v>1</v>
      </c>
      <c r="BO1265" s="48">
        <f t="shared" si="589"/>
        <v>1</v>
      </c>
      <c r="BP1265" s="48">
        <f t="shared" si="590"/>
        <v>1</v>
      </c>
      <c r="BQ1265" s="48">
        <f ca="1">IF(ISNA($BI1265),1,OFFSET(NoteCommaRef!$K$3,$BI1265,0))</f>
        <v>1</v>
      </c>
      <c r="BR1265" s="48">
        <f ca="1">IF(ISNA($BJ1265),1,OFFSET(NoteCommaRef!$K$3,$BJ1265,0))</f>
        <v>1</v>
      </c>
    </row>
    <row r="1266" spans="3:70" x14ac:dyDescent="0.2">
      <c r="C1266" s="1" t="str">
        <f t="shared" si="563"/>
        <v/>
      </c>
      <c r="D1266" s="1" t="str">
        <f t="shared" si="564"/>
        <v/>
      </c>
      <c r="E1266" s="1" t="str">
        <f t="shared" si="553"/>
        <v/>
      </c>
      <c r="F1266" s="32" t="str">
        <f t="shared" si="554"/>
        <v/>
      </c>
      <c r="G1266" s="1" t="str">
        <f t="shared" si="555"/>
        <v/>
      </c>
      <c r="H1266" s="1" t="str">
        <f t="shared" si="556"/>
        <v/>
      </c>
      <c r="I1266" s="1" t="str">
        <f t="shared" si="557"/>
        <v/>
      </c>
      <c r="J1266" s="1" t="str">
        <f t="shared" si="558"/>
        <v/>
      </c>
      <c r="K1266" s="1" t="str">
        <f t="shared" si="559"/>
        <v/>
      </c>
      <c r="L1266" s="1" t="str">
        <f ca="1">IF(COUNTBLANK($AO1266),IF(COUNTBLANK($D1266),"",OFFSET(ChannelSetup!$E$6,0,$D1266-1)),$AO1266)</f>
        <v/>
      </c>
      <c r="M1266" s="1" t="str">
        <f ca="1">IF(COUNTBLANK($AP1266),IF(COUNTBLANK($D1266),"",OFFSET(ChannelSetup!$E$7,0,$D1266-1)),$AP1266)</f>
        <v/>
      </c>
      <c r="N1266" s="1" t="str">
        <f ca="1">IF(COUNTBLANK($D1266),"",IF(COUNTBLANK($AI1266),OFFSET(ChannelSetup!$E$4,0,$D1266-1),$AI1266))</f>
        <v/>
      </c>
      <c r="O1266" s="1" t="str">
        <f t="shared" si="560"/>
        <v/>
      </c>
      <c r="Q1266" s="32">
        <f t="shared" si="566"/>
        <v>6</v>
      </c>
      <c r="R1266" s="32">
        <f t="shared" si="567"/>
        <v>4</v>
      </c>
      <c r="S1266" s="32">
        <f t="shared" si="568"/>
        <v>4</v>
      </c>
      <c r="T1266" s="32">
        <f t="shared" si="569"/>
        <v>2</v>
      </c>
      <c r="U1266" s="32">
        <f t="shared" si="570"/>
        <v>2</v>
      </c>
      <c r="V1266" s="32">
        <f t="shared" si="571"/>
        <v>2</v>
      </c>
      <c r="W1266" s="32">
        <f t="shared" si="572"/>
        <v>2</v>
      </c>
      <c r="X1266" s="32">
        <f t="shared" si="573"/>
        <v>2</v>
      </c>
      <c r="Y1266" s="32">
        <f t="shared" si="574"/>
        <v>2</v>
      </c>
      <c r="Z1266" s="32">
        <f t="shared" si="575"/>
        <v>2</v>
      </c>
      <c r="AA1266" s="32">
        <f t="shared" si="576"/>
        <v>2</v>
      </c>
      <c r="AB1266" s="32">
        <f t="shared" si="577"/>
        <v>2</v>
      </c>
      <c r="AD1266" s="64"/>
      <c r="AE1266" s="51"/>
      <c r="AF1266" s="51"/>
      <c r="AG1266" s="61"/>
      <c r="AH1266" s="62"/>
      <c r="AI1266" s="61"/>
      <c r="AJ1266" s="62"/>
      <c r="AK1266" s="61"/>
      <c r="AL1266" s="62"/>
      <c r="AM1266" s="60"/>
      <c r="AN1266" s="60"/>
      <c r="AO1266" s="60"/>
      <c r="AP1266" s="60"/>
      <c r="AQ1266" s="51"/>
      <c r="AT1266" s="39" t="str">
        <f t="shared" si="578"/>
        <v/>
      </c>
      <c r="AU1266" s="49" t="str">
        <f t="shared" si="579"/>
        <v/>
      </c>
      <c r="AV1266" s="41">
        <f t="shared" ref="AV1266:AV1329" ca="1" si="591">$AW1266*$BT$3</f>
        <v>256</v>
      </c>
      <c r="AW1266" s="40">
        <f t="shared" ca="1" si="585"/>
        <v>1</v>
      </c>
      <c r="AX1266" s="41">
        <f t="shared" ca="1" si="580"/>
        <v>0</v>
      </c>
      <c r="AY1266" s="41">
        <f t="shared" ca="1" si="581"/>
        <v>0</v>
      </c>
      <c r="AZ1266" s="42">
        <f t="shared" ca="1" si="582"/>
        <v>1</v>
      </c>
      <c r="BA1266" s="47" t="str">
        <f t="shared" si="583"/>
        <v/>
      </c>
      <c r="BB1266" s="47" t="e">
        <f t="shared" si="584"/>
        <v>#VALUE!</v>
      </c>
      <c r="BC1266" s="47">
        <f t="shared" si="548"/>
        <v>0</v>
      </c>
      <c r="BD1266" s="47">
        <f t="shared" si="549"/>
        <v>0</v>
      </c>
      <c r="BE1266" s="47" t="e">
        <f t="shared" si="550"/>
        <v>#VALUE!</v>
      </c>
      <c r="BF1266" s="47" t="e">
        <f t="shared" si="551"/>
        <v>#VALUE!</v>
      </c>
      <c r="BG1266" s="47" t="e">
        <f t="shared" si="552"/>
        <v>#VALUE!</v>
      </c>
      <c r="BH1266" s="47" t="e">
        <f>MATCH($BA1266,NoteCommaRef!$B$4:$B$10,0)</f>
        <v>#N/A</v>
      </c>
      <c r="BI1266" s="47">
        <f>MATCH($BK1266,NoteCommaRef!$H$4:$H$1000,0)</f>
        <v>11</v>
      </c>
      <c r="BJ1266" s="47">
        <f>MATCH($BL1266,NoteCommaRef!$H$4:$H$1000,0)</f>
        <v>11</v>
      </c>
      <c r="BK1266" s="47">
        <f t="shared" si="586"/>
        <v>1</v>
      </c>
      <c r="BL1266" s="47">
        <f t="shared" si="587"/>
        <v>1</v>
      </c>
      <c r="BM1266" s="48">
        <f ca="1">IF(ISNA($BH1266),1,OFFSET(NoteCommaRef!$E$3,$BH1266,0))</f>
        <v>1</v>
      </c>
      <c r="BN1266" s="48">
        <f t="shared" si="588"/>
        <v>1</v>
      </c>
      <c r="BO1266" s="48">
        <f t="shared" si="589"/>
        <v>1</v>
      </c>
      <c r="BP1266" s="48">
        <f t="shared" si="590"/>
        <v>1</v>
      </c>
      <c r="BQ1266" s="48">
        <f ca="1">IF(ISNA($BI1266),1,OFFSET(NoteCommaRef!$K$3,$BI1266,0))</f>
        <v>1</v>
      </c>
      <c r="BR1266" s="48">
        <f ca="1">IF(ISNA($BJ1266),1,OFFSET(NoteCommaRef!$K$3,$BJ1266,0))</f>
        <v>1</v>
      </c>
    </row>
    <row r="1267" spans="3:70" x14ac:dyDescent="0.2">
      <c r="C1267" s="1" t="str">
        <f t="shared" si="563"/>
        <v/>
      </c>
      <c r="D1267" s="1" t="str">
        <f t="shared" si="564"/>
        <v/>
      </c>
      <c r="E1267" s="1" t="str">
        <f t="shared" si="553"/>
        <v/>
      </c>
      <c r="F1267" s="32" t="str">
        <f t="shared" si="554"/>
        <v/>
      </c>
      <c r="G1267" s="1" t="str">
        <f t="shared" si="555"/>
        <v/>
      </c>
      <c r="H1267" s="1" t="str">
        <f t="shared" si="556"/>
        <v/>
      </c>
      <c r="I1267" s="1" t="str">
        <f t="shared" si="557"/>
        <v/>
      </c>
      <c r="J1267" s="1" t="str">
        <f t="shared" si="558"/>
        <v/>
      </c>
      <c r="K1267" s="1" t="str">
        <f t="shared" si="559"/>
        <v/>
      </c>
      <c r="L1267" s="1" t="str">
        <f ca="1">IF(COUNTBLANK($AO1267),IF(COUNTBLANK($D1267),"",OFFSET(ChannelSetup!$E$6,0,$D1267-1)),$AO1267)</f>
        <v/>
      </c>
      <c r="M1267" s="1" t="str">
        <f ca="1">IF(COUNTBLANK($AP1267),IF(COUNTBLANK($D1267),"",OFFSET(ChannelSetup!$E$7,0,$D1267-1)),$AP1267)</f>
        <v/>
      </c>
      <c r="N1267" s="1" t="str">
        <f ca="1">IF(COUNTBLANK($D1267),"",IF(COUNTBLANK($AI1267),OFFSET(ChannelSetup!$E$4,0,$D1267-1),$AI1267))</f>
        <v/>
      </c>
      <c r="O1267" s="1" t="str">
        <f t="shared" si="560"/>
        <v/>
      </c>
      <c r="Q1267" s="32">
        <f t="shared" si="566"/>
        <v>6</v>
      </c>
      <c r="R1267" s="32">
        <f t="shared" si="567"/>
        <v>4</v>
      </c>
      <c r="S1267" s="32">
        <f t="shared" si="568"/>
        <v>4</v>
      </c>
      <c r="T1267" s="32">
        <f t="shared" si="569"/>
        <v>2</v>
      </c>
      <c r="U1267" s="32">
        <f t="shared" si="570"/>
        <v>2</v>
      </c>
      <c r="V1267" s="32">
        <f t="shared" si="571"/>
        <v>2</v>
      </c>
      <c r="W1267" s="32">
        <f t="shared" si="572"/>
        <v>2</v>
      </c>
      <c r="X1267" s="32">
        <f t="shared" si="573"/>
        <v>2</v>
      </c>
      <c r="Y1267" s="32">
        <f t="shared" si="574"/>
        <v>2</v>
      </c>
      <c r="Z1267" s="32">
        <f t="shared" si="575"/>
        <v>2</v>
      </c>
      <c r="AA1267" s="32">
        <f t="shared" si="576"/>
        <v>2</v>
      </c>
      <c r="AB1267" s="32">
        <f t="shared" si="577"/>
        <v>2</v>
      </c>
      <c r="AD1267" s="64"/>
      <c r="AE1267" s="51"/>
      <c r="AF1267" s="51"/>
      <c r="AG1267" s="61"/>
      <c r="AH1267" s="62"/>
      <c r="AI1267" s="61"/>
      <c r="AJ1267" s="62"/>
      <c r="AK1267" s="61"/>
      <c r="AL1267" s="62"/>
      <c r="AM1267" s="60"/>
      <c r="AN1267" s="60"/>
      <c r="AO1267" s="60"/>
      <c r="AP1267" s="60"/>
      <c r="AQ1267" s="51"/>
      <c r="AT1267" s="39" t="str">
        <f t="shared" si="578"/>
        <v/>
      </c>
      <c r="AU1267" s="49" t="str">
        <f t="shared" si="579"/>
        <v/>
      </c>
      <c r="AV1267" s="41">
        <f t="shared" ca="1" si="591"/>
        <v>256</v>
      </c>
      <c r="AW1267" s="40">
        <f t="shared" ca="1" si="585"/>
        <v>1</v>
      </c>
      <c r="AX1267" s="41">
        <f t="shared" ca="1" si="580"/>
        <v>0</v>
      </c>
      <c r="AY1267" s="41">
        <f t="shared" ca="1" si="581"/>
        <v>0</v>
      </c>
      <c r="AZ1267" s="42">
        <f t="shared" ca="1" si="582"/>
        <v>1</v>
      </c>
      <c r="BA1267" s="47" t="str">
        <f t="shared" si="583"/>
        <v/>
      </c>
      <c r="BB1267" s="47" t="e">
        <f t="shared" si="584"/>
        <v>#VALUE!</v>
      </c>
      <c r="BC1267" s="47">
        <f t="shared" ref="BC1267:BC1330" si="592">LEN(SUBSTITUTE($AU1267,"b",""))-LEN(SUBSTITUTE($AU1267,"#",""))</f>
        <v>0</v>
      </c>
      <c r="BD1267" s="47">
        <f t="shared" ref="BD1267:BD1330" si="593">LEN(SUBSTITUTE($AU1267,".",""))-LEN(SUBSTITUTE($AU1267,"'",""))</f>
        <v>0</v>
      </c>
      <c r="BE1267" s="47" t="e">
        <f t="shared" ref="BE1267:BE1330" si="594">FIND("[",$AU1267)</f>
        <v>#VALUE!</v>
      </c>
      <c r="BF1267" s="47" t="e">
        <f t="shared" ref="BF1267:BF1330" si="595">FIND("/",$AU1267)</f>
        <v>#VALUE!</v>
      </c>
      <c r="BG1267" s="47" t="e">
        <f t="shared" ref="BG1267:BG1330" si="596">FIND("]",$AU1267)</f>
        <v>#VALUE!</v>
      </c>
      <c r="BH1267" s="47" t="e">
        <f>MATCH($BA1267,NoteCommaRef!$B$4:$B$10,0)</f>
        <v>#N/A</v>
      </c>
      <c r="BI1267" s="47">
        <f>MATCH($BK1267,NoteCommaRef!$H$4:$H$1000,0)</f>
        <v>11</v>
      </c>
      <c r="BJ1267" s="47">
        <f>MATCH($BL1267,NoteCommaRef!$H$4:$H$1000,0)</f>
        <v>11</v>
      </c>
      <c r="BK1267" s="47">
        <f t="shared" si="586"/>
        <v>1</v>
      </c>
      <c r="BL1267" s="47">
        <f t="shared" si="587"/>
        <v>1</v>
      </c>
      <c r="BM1267" s="48">
        <f ca="1">IF(ISNA($BH1267),1,OFFSET(NoteCommaRef!$E$3,$BH1267,0))</f>
        <v>1</v>
      </c>
      <c r="BN1267" s="48">
        <f t="shared" si="588"/>
        <v>1</v>
      </c>
      <c r="BO1267" s="48">
        <f t="shared" si="589"/>
        <v>1</v>
      </c>
      <c r="BP1267" s="48">
        <f t="shared" si="590"/>
        <v>1</v>
      </c>
      <c r="BQ1267" s="48">
        <f ca="1">IF(ISNA($BI1267),1,OFFSET(NoteCommaRef!$K$3,$BI1267,0))</f>
        <v>1</v>
      </c>
      <c r="BR1267" s="48">
        <f ca="1">IF(ISNA($BJ1267),1,OFFSET(NoteCommaRef!$K$3,$BJ1267,0))</f>
        <v>1</v>
      </c>
    </row>
    <row r="1268" spans="3:70" x14ac:dyDescent="0.2">
      <c r="C1268" s="1" t="str">
        <f t="shared" si="563"/>
        <v/>
      </c>
      <c r="D1268" s="1" t="str">
        <f t="shared" si="564"/>
        <v/>
      </c>
      <c r="E1268" s="1" t="str">
        <f t="shared" si="553"/>
        <v/>
      </c>
      <c r="F1268" s="32" t="str">
        <f t="shared" si="554"/>
        <v/>
      </c>
      <c r="G1268" s="1" t="str">
        <f t="shared" si="555"/>
        <v/>
      </c>
      <c r="H1268" s="1" t="str">
        <f t="shared" si="556"/>
        <v/>
      </c>
      <c r="I1268" s="1" t="str">
        <f t="shared" si="557"/>
        <v/>
      </c>
      <c r="J1268" s="1" t="str">
        <f t="shared" si="558"/>
        <v/>
      </c>
      <c r="K1268" s="1" t="str">
        <f t="shared" si="559"/>
        <v/>
      </c>
      <c r="L1268" s="1" t="str">
        <f ca="1">IF(COUNTBLANK($AO1268),IF(COUNTBLANK($D1268),"",OFFSET(ChannelSetup!$E$6,0,$D1268-1)),$AO1268)</f>
        <v/>
      </c>
      <c r="M1268" s="1" t="str">
        <f ca="1">IF(COUNTBLANK($AP1268),IF(COUNTBLANK($D1268),"",OFFSET(ChannelSetup!$E$7,0,$D1268-1)),$AP1268)</f>
        <v/>
      </c>
      <c r="N1268" s="1" t="str">
        <f ca="1">IF(COUNTBLANK($D1268),"",IF(COUNTBLANK($AI1268),OFFSET(ChannelSetup!$E$4,0,$D1268-1),$AI1268))</f>
        <v/>
      </c>
      <c r="O1268" s="1" t="str">
        <f t="shared" si="560"/>
        <v/>
      </c>
      <c r="Q1268" s="32">
        <f t="shared" si="566"/>
        <v>6</v>
      </c>
      <c r="R1268" s="32">
        <f t="shared" si="567"/>
        <v>4</v>
      </c>
      <c r="S1268" s="32">
        <f t="shared" si="568"/>
        <v>4</v>
      </c>
      <c r="T1268" s="32">
        <f t="shared" si="569"/>
        <v>2</v>
      </c>
      <c r="U1268" s="32">
        <f t="shared" si="570"/>
        <v>2</v>
      </c>
      <c r="V1268" s="32">
        <f t="shared" si="571"/>
        <v>2</v>
      </c>
      <c r="W1268" s="32">
        <f t="shared" si="572"/>
        <v>2</v>
      </c>
      <c r="X1268" s="32">
        <f t="shared" si="573"/>
        <v>2</v>
      </c>
      <c r="Y1268" s="32">
        <f t="shared" si="574"/>
        <v>2</v>
      </c>
      <c r="Z1268" s="32">
        <f t="shared" si="575"/>
        <v>2</v>
      </c>
      <c r="AA1268" s="32">
        <f t="shared" si="576"/>
        <v>2</v>
      </c>
      <c r="AB1268" s="32">
        <f t="shared" si="577"/>
        <v>2</v>
      </c>
      <c r="AD1268" s="64"/>
      <c r="AE1268" s="51"/>
      <c r="AF1268" s="51"/>
      <c r="AG1268" s="61"/>
      <c r="AH1268" s="62"/>
      <c r="AI1268" s="61"/>
      <c r="AJ1268" s="62"/>
      <c r="AK1268" s="61"/>
      <c r="AL1268" s="62"/>
      <c r="AM1268" s="60"/>
      <c r="AN1268" s="60"/>
      <c r="AO1268" s="60"/>
      <c r="AP1268" s="60"/>
      <c r="AQ1268" s="51"/>
      <c r="AT1268" s="39" t="str">
        <f t="shared" si="578"/>
        <v/>
      </c>
      <c r="AU1268" s="49" t="str">
        <f t="shared" si="579"/>
        <v/>
      </c>
      <c r="AV1268" s="41">
        <f t="shared" ca="1" si="591"/>
        <v>256</v>
      </c>
      <c r="AW1268" s="40">
        <f t="shared" ca="1" si="585"/>
        <v>1</v>
      </c>
      <c r="AX1268" s="41">
        <f t="shared" ca="1" si="580"/>
        <v>0</v>
      </c>
      <c r="AY1268" s="41">
        <f t="shared" ca="1" si="581"/>
        <v>0</v>
      </c>
      <c r="AZ1268" s="42">
        <f t="shared" ca="1" si="582"/>
        <v>1</v>
      </c>
      <c r="BA1268" s="47" t="str">
        <f t="shared" si="583"/>
        <v/>
      </c>
      <c r="BB1268" s="47" t="e">
        <f t="shared" si="584"/>
        <v>#VALUE!</v>
      </c>
      <c r="BC1268" s="47">
        <f t="shared" si="592"/>
        <v>0</v>
      </c>
      <c r="BD1268" s="47">
        <f t="shared" si="593"/>
        <v>0</v>
      </c>
      <c r="BE1268" s="47" t="e">
        <f t="shared" si="594"/>
        <v>#VALUE!</v>
      </c>
      <c r="BF1268" s="47" t="e">
        <f t="shared" si="595"/>
        <v>#VALUE!</v>
      </c>
      <c r="BG1268" s="47" t="e">
        <f t="shared" si="596"/>
        <v>#VALUE!</v>
      </c>
      <c r="BH1268" s="47" t="e">
        <f>MATCH($BA1268,NoteCommaRef!$B$4:$B$10,0)</f>
        <v>#N/A</v>
      </c>
      <c r="BI1268" s="47">
        <f>MATCH($BK1268,NoteCommaRef!$H$4:$H$1000,0)</f>
        <v>11</v>
      </c>
      <c r="BJ1268" s="47">
        <f>MATCH($BL1268,NoteCommaRef!$H$4:$H$1000,0)</f>
        <v>11</v>
      </c>
      <c r="BK1268" s="47">
        <f t="shared" si="586"/>
        <v>1</v>
      </c>
      <c r="BL1268" s="47">
        <f t="shared" si="587"/>
        <v>1</v>
      </c>
      <c r="BM1268" s="48">
        <f ca="1">IF(ISNA($BH1268),1,OFFSET(NoteCommaRef!$E$3,$BH1268,0))</f>
        <v>1</v>
      </c>
      <c r="BN1268" s="48">
        <f t="shared" si="588"/>
        <v>1</v>
      </c>
      <c r="BO1268" s="48">
        <f t="shared" si="589"/>
        <v>1</v>
      </c>
      <c r="BP1268" s="48">
        <f t="shared" si="590"/>
        <v>1</v>
      </c>
      <c r="BQ1268" s="48">
        <f ca="1">IF(ISNA($BI1268),1,OFFSET(NoteCommaRef!$K$3,$BI1268,0))</f>
        <v>1</v>
      </c>
      <c r="BR1268" s="48">
        <f ca="1">IF(ISNA($BJ1268),1,OFFSET(NoteCommaRef!$K$3,$BJ1268,0))</f>
        <v>1</v>
      </c>
    </row>
    <row r="1269" spans="3:70" x14ac:dyDescent="0.2">
      <c r="C1269" s="1" t="str">
        <f t="shared" si="563"/>
        <v/>
      </c>
      <c r="D1269" s="1" t="str">
        <f t="shared" si="564"/>
        <v/>
      </c>
      <c r="E1269" s="1" t="str">
        <f t="shared" ref="E1269:E1332" si="597">IF(COUNTBLANK($AF1269),"",$AF1269)</f>
        <v/>
      </c>
      <c r="F1269" s="32" t="str">
        <f t="shared" ref="F1269:F1332" si="598">IF(OR(COUNTBLANK($AG1269),$AG1269="x"),"",$AV1269)</f>
        <v/>
      </c>
      <c r="G1269" s="1" t="str">
        <f t="shared" ref="G1269:G1332" si="599">IF(COUNTBLANK($AH1269),"",$AH1269)</f>
        <v/>
      </c>
      <c r="H1269" s="1" t="str">
        <f t="shared" ref="H1269:H1332" si="600">IF(COUNTBLANK($AK1269),"",$AK1269)</f>
        <v/>
      </c>
      <c r="I1269" s="1" t="str">
        <f t="shared" ref="I1269:I1332" si="601">IF(COUNTBLANK($D1269),"",IF(COUNTBLANK($AL1269),1,$AL1269))</f>
        <v/>
      </c>
      <c r="J1269" s="1" t="str">
        <f t="shared" ref="J1269:J1332" si="602">IF(COUNTBLANK($AM1269),"",$AM1269)</f>
        <v/>
      </c>
      <c r="K1269" s="1" t="str">
        <f t="shared" ref="K1269:K1332" si="603">IF(COUNTBLANK($AN1269),"",$AN1269)</f>
        <v/>
      </c>
      <c r="L1269" s="1" t="str">
        <f ca="1">IF(COUNTBLANK($AO1269),IF(COUNTBLANK($D1269),"",OFFSET(ChannelSetup!$E$6,0,$D1269-1)),$AO1269)</f>
        <v/>
      </c>
      <c r="M1269" s="1" t="str">
        <f ca="1">IF(COUNTBLANK($AP1269),IF(COUNTBLANK($D1269),"",OFFSET(ChannelSetup!$E$7,0,$D1269-1)),$AP1269)</f>
        <v/>
      </c>
      <c r="N1269" s="1" t="str">
        <f ca="1">IF(COUNTBLANK($D1269),"",IF(COUNTBLANK($AI1269),OFFSET(ChannelSetup!$E$4,0,$D1269-1),$AI1269))</f>
        <v/>
      </c>
      <c r="O1269" s="1" t="str">
        <f t="shared" ref="O1269:O1332" si="604">IF(COUNTBLANK($AJ1269),"",$AJ1269)</f>
        <v/>
      </c>
      <c r="Q1269" s="32">
        <f t="shared" si="566"/>
        <v>6</v>
      </c>
      <c r="R1269" s="32">
        <f t="shared" si="567"/>
        <v>4</v>
      </c>
      <c r="S1269" s="32">
        <f t="shared" si="568"/>
        <v>4</v>
      </c>
      <c r="T1269" s="32">
        <f t="shared" si="569"/>
        <v>2</v>
      </c>
      <c r="U1269" s="32">
        <f t="shared" si="570"/>
        <v>2</v>
      </c>
      <c r="V1269" s="32">
        <f t="shared" si="571"/>
        <v>2</v>
      </c>
      <c r="W1269" s="32">
        <f t="shared" si="572"/>
        <v>2</v>
      </c>
      <c r="X1269" s="32">
        <f t="shared" si="573"/>
        <v>2</v>
      </c>
      <c r="Y1269" s="32">
        <f t="shared" si="574"/>
        <v>2</v>
      </c>
      <c r="Z1269" s="32">
        <f t="shared" si="575"/>
        <v>2</v>
      </c>
      <c r="AA1269" s="32">
        <f t="shared" si="576"/>
        <v>2</v>
      </c>
      <c r="AB1269" s="32">
        <f t="shared" si="577"/>
        <v>2</v>
      </c>
      <c r="AD1269" s="64"/>
      <c r="AE1269" s="51"/>
      <c r="AF1269" s="51"/>
      <c r="AG1269" s="61"/>
      <c r="AH1269" s="62"/>
      <c r="AI1269" s="61"/>
      <c r="AJ1269" s="62"/>
      <c r="AK1269" s="61"/>
      <c r="AL1269" s="62"/>
      <c r="AM1269" s="60"/>
      <c r="AN1269" s="60"/>
      <c r="AO1269" s="60"/>
      <c r="AP1269" s="60"/>
      <c r="AQ1269" s="51"/>
      <c r="AT1269" s="39" t="str">
        <f t="shared" si="578"/>
        <v/>
      </c>
      <c r="AU1269" s="49" t="str">
        <f t="shared" si="579"/>
        <v/>
      </c>
      <c r="AV1269" s="41">
        <f t="shared" ca="1" si="591"/>
        <v>256</v>
      </c>
      <c r="AW1269" s="40">
        <f t="shared" ca="1" si="585"/>
        <v>1</v>
      </c>
      <c r="AX1269" s="41">
        <f t="shared" ca="1" si="580"/>
        <v>0</v>
      </c>
      <c r="AY1269" s="41">
        <f t="shared" ca="1" si="581"/>
        <v>0</v>
      </c>
      <c r="AZ1269" s="42">
        <f t="shared" ca="1" si="582"/>
        <v>1</v>
      </c>
      <c r="BA1269" s="47" t="str">
        <f t="shared" si="583"/>
        <v/>
      </c>
      <c r="BB1269" s="47" t="e">
        <f t="shared" si="584"/>
        <v>#VALUE!</v>
      </c>
      <c r="BC1269" s="47">
        <f t="shared" si="592"/>
        <v>0</v>
      </c>
      <c r="BD1269" s="47">
        <f t="shared" si="593"/>
        <v>0</v>
      </c>
      <c r="BE1269" s="47" t="e">
        <f t="shared" si="594"/>
        <v>#VALUE!</v>
      </c>
      <c r="BF1269" s="47" t="e">
        <f t="shared" si="595"/>
        <v>#VALUE!</v>
      </c>
      <c r="BG1269" s="47" t="e">
        <f t="shared" si="596"/>
        <v>#VALUE!</v>
      </c>
      <c r="BH1269" s="47" t="e">
        <f>MATCH($BA1269,NoteCommaRef!$B$4:$B$10,0)</f>
        <v>#N/A</v>
      </c>
      <c r="BI1269" s="47">
        <f>MATCH($BK1269,NoteCommaRef!$H$4:$H$1000,0)</f>
        <v>11</v>
      </c>
      <c r="BJ1269" s="47">
        <f>MATCH($BL1269,NoteCommaRef!$H$4:$H$1000,0)</f>
        <v>11</v>
      </c>
      <c r="BK1269" s="47">
        <f t="shared" si="586"/>
        <v>1</v>
      </c>
      <c r="BL1269" s="47">
        <f t="shared" si="587"/>
        <v>1</v>
      </c>
      <c r="BM1269" s="48">
        <f ca="1">IF(ISNA($BH1269),1,OFFSET(NoteCommaRef!$E$3,$BH1269,0))</f>
        <v>1</v>
      </c>
      <c r="BN1269" s="48">
        <f t="shared" si="588"/>
        <v>1</v>
      </c>
      <c r="BO1269" s="48">
        <f t="shared" si="589"/>
        <v>1</v>
      </c>
      <c r="BP1269" s="48">
        <f t="shared" si="590"/>
        <v>1</v>
      </c>
      <c r="BQ1269" s="48">
        <f ca="1">IF(ISNA($BI1269),1,OFFSET(NoteCommaRef!$K$3,$BI1269,0))</f>
        <v>1</v>
      </c>
      <c r="BR1269" s="48">
        <f ca="1">IF(ISNA($BJ1269),1,OFFSET(NoteCommaRef!$K$3,$BJ1269,0))</f>
        <v>1</v>
      </c>
    </row>
    <row r="1270" spans="3:70" x14ac:dyDescent="0.2">
      <c r="C1270" s="1" t="str">
        <f t="shared" si="563"/>
        <v/>
      </c>
      <c r="D1270" s="1" t="str">
        <f t="shared" si="564"/>
        <v/>
      </c>
      <c r="E1270" s="1" t="str">
        <f t="shared" si="597"/>
        <v/>
      </c>
      <c r="F1270" s="32" t="str">
        <f t="shared" si="598"/>
        <v/>
      </c>
      <c r="G1270" s="1" t="str">
        <f t="shared" si="599"/>
        <v/>
      </c>
      <c r="H1270" s="1" t="str">
        <f t="shared" si="600"/>
        <v/>
      </c>
      <c r="I1270" s="1" t="str">
        <f t="shared" si="601"/>
        <v/>
      </c>
      <c r="J1270" s="1" t="str">
        <f t="shared" si="602"/>
        <v/>
      </c>
      <c r="K1270" s="1" t="str">
        <f t="shared" si="603"/>
        <v/>
      </c>
      <c r="L1270" s="1" t="str">
        <f ca="1">IF(COUNTBLANK($AO1270),IF(COUNTBLANK($D1270),"",OFFSET(ChannelSetup!$E$6,0,$D1270-1)),$AO1270)</f>
        <v/>
      </c>
      <c r="M1270" s="1" t="str">
        <f ca="1">IF(COUNTBLANK($AP1270),IF(COUNTBLANK($D1270),"",OFFSET(ChannelSetup!$E$7,0,$D1270-1)),$AP1270)</f>
        <v/>
      </c>
      <c r="N1270" s="1" t="str">
        <f ca="1">IF(COUNTBLANK($D1270),"",IF(COUNTBLANK($AI1270),OFFSET(ChannelSetup!$E$4,0,$D1270-1),$AI1270))</f>
        <v/>
      </c>
      <c r="O1270" s="1" t="str">
        <f t="shared" si="604"/>
        <v/>
      </c>
      <c r="Q1270" s="32">
        <f t="shared" si="566"/>
        <v>6</v>
      </c>
      <c r="R1270" s="32">
        <f t="shared" si="567"/>
        <v>4</v>
      </c>
      <c r="S1270" s="32">
        <f t="shared" si="568"/>
        <v>4</v>
      </c>
      <c r="T1270" s="32">
        <f t="shared" si="569"/>
        <v>2</v>
      </c>
      <c r="U1270" s="32">
        <f t="shared" si="570"/>
        <v>2</v>
      </c>
      <c r="V1270" s="32">
        <f t="shared" si="571"/>
        <v>2</v>
      </c>
      <c r="W1270" s="32">
        <f t="shared" si="572"/>
        <v>2</v>
      </c>
      <c r="X1270" s="32">
        <f t="shared" si="573"/>
        <v>2</v>
      </c>
      <c r="Y1270" s="32">
        <f t="shared" si="574"/>
        <v>2</v>
      </c>
      <c r="Z1270" s="32">
        <f t="shared" si="575"/>
        <v>2</v>
      </c>
      <c r="AA1270" s="32">
        <f t="shared" si="576"/>
        <v>2</v>
      </c>
      <c r="AB1270" s="32">
        <f t="shared" si="577"/>
        <v>2</v>
      </c>
      <c r="AD1270" s="64"/>
      <c r="AE1270" s="51"/>
      <c r="AF1270" s="51"/>
      <c r="AG1270" s="61"/>
      <c r="AH1270" s="62"/>
      <c r="AI1270" s="61"/>
      <c r="AJ1270" s="62"/>
      <c r="AK1270" s="61"/>
      <c r="AL1270" s="62"/>
      <c r="AM1270" s="60"/>
      <c r="AN1270" s="60"/>
      <c r="AO1270" s="60"/>
      <c r="AP1270" s="60"/>
      <c r="AQ1270" s="51"/>
      <c r="AT1270" s="39" t="str">
        <f t="shared" si="578"/>
        <v/>
      </c>
      <c r="AU1270" s="49" t="str">
        <f t="shared" si="579"/>
        <v/>
      </c>
      <c r="AV1270" s="41">
        <f t="shared" ca="1" si="591"/>
        <v>256</v>
      </c>
      <c r="AW1270" s="40">
        <f t="shared" ca="1" si="585"/>
        <v>1</v>
      </c>
      <c r="AX1270" s="41">
        <f t="shared" ca="1" si="580"/>
        <v>0</v>
      </c>
      <c r="AY1270" s="41">
        <f t="shared" ca="1" si="581"/>
        <v>0</v>
      </c>
      <c r="AZ1270" s="42">
        <f t="shared" ca="1" si="582"/>
        <v>1</v>
      </c>
      <c r="BA1270" s="47" t="str">
        <f t="shared" si="583"/>
        <v/>
      </c>
      <c r="BB1270" s="47" t="e">
        <f t="shared" si="584"/>
        <v>#VALUE!</v>
      </c>
      <c r="BC1270" s="47">
        <f t="shared" si="592"/>
        <v>0</v>
      </c>
      <c r="BD1270" s="47">
        <f t="shared" si="593"/>
        <v>0</v>
      </c>
      <c r="BE1270" s="47" t="e">
        <f t="shared" si="594"/>
        <v>#VALUE!</v>
      </c>
      <c r="BF1270" s="47" t="e">
        <f t="shared" si="595"/>
        <v>#VALUE!</v>
      </c>
      <c r="BG1270" s="47" t="e">
        <f t="shared" si="596"/>
        <v>#VALUE!</v>
      </c>
      <c r="BH1270" s="47" t="e">
        <f>MATCH($BA1270,NoteCommaRef!$B$4:$B$10,0)</f>
        <v>#N/A</v>
      </c>
      <c r="BI1270" s="47">
        <f>MATCH($BK1270,NoteCommaRef!$H$4:$H$1000,0)</f>
        <v>11</v>
      </c>
      <c r="BJ1270" s="47">
        <f>MATCH($BL1270,NoteCommaRef!$H$4:$H$1000,0)</f>
        <v>11</v>
      </c>
      <c r="BK1270" s="47">
        <f t="shared" si="586"/>
        <v>1</v>
      </c>
      <c r="BL1270" s="47">
        <f t="shared" si="587"/>
        <v>1</v>
      </c>
      <c r="BM1270" s="48">
        <f ca="1">IF(ISNA($BH1270),1,OFFSET(NoteCommaRef!$E$3,$BH1270,0))</f>
        <v>1</v>
      </c>
      <c r="BN1270" s="48">
        <f t="shared" si="588"/>
        <v>1</v>
      </c>
      <c r="BO1270" s="48">
        <f t="shared" si="589"/>
        <v>1</v>
      </c>
      <c r="BP1270" s="48">
        <f t="shared" si="590"/>
        <v>1</v>
      </c>
      <c r="BQ1270" s="48">
        <f ca="1">IF(ISNA($BI1270),1,OFFSET(NoteCommaRef!$K$3,$BI1270,0))</f>
        <v>1</v>
      </c>
      <c r="BR1270" s="48">
        <f ca="1">IF(ISNA($BJ1270),1,OFFSET(NoteCommaRef!$K$3,$BJ1270,0))</f>
        <v>1</v>
      </c>
    </row>
    <row r="1271" spans="3:70" x14ac:dyDescent="0.2">
      <c r="C1271" s="1" t="str">
        <f t="shared" si="563"/>
        <v/>
      </c>
      <c r="D1271" s="1" t="str">
        <f t="shared" si="564"/>
        <v/>
      </c>
      <c r="E1271" s="1" t="str">
        <f t="shared" si="597"/>
        <v/>
      </c>
      <c r="F1271" s="32" t="str">
        <f t="shared" si="598"/>
        <v/>
      </c>
      <c r="G1271" s="1" t="str">
        <f t="shared" si="599"/>
        <v/>
      </c>
      <c r="H1271" s="1" t="str">
        <f t="shared" si="600"/>
        <v/>
      </c>
      <c r="I1271" s="1" t="str">
        <f t="shared" si="601"/>
        <v/>
      </c>
      <c r="J1271" s="1" t="str">
        <f t="shared" si="602"/>
        <v/>
      </c>
      <c r="K1271" s="1" t="str">
        <f t="shared" si="603"/>
        <v/>
      </c>
      <c r="L1271" s="1" t="str">
        <f ca="1">IF(COUNTBLANK($AO1271),IF(COUNTBLANK($D1271),"",OFFSET(ChannelSetup!$E$6,0,$D1271-1)),$AO1271)</f>
        <v/>
      </c>
      <c r="M1271" s="1" t="str">
        <f ca="1">IF(COUNTBLANK($AP1271),IF(COUNTBLANK($D1271),"",OFFSET(ChannelSetup!$E$7,0,$D1271-1)),$AP1271)</f>
        <v/>
      </c>
      <c r="N1271" s="1" t="str">
        <f ca="1">IF(COUNTBLANK($D1271),"",IF(COUNTBLANK($AI1271),OFFSET(ChannelSetup!$E$4,0,$D1271-1),$AI1271))</f>
        <v/>
      </c>
      <c r="O1271" s="1" t="str">
        <f t="shared" si="604"/>
        <v/>
      </c>
      <c r="Q1271" s="32">
        <f t="shared" si="566"/>
        <v>6</v>
      </c>
      <c r="R1271" s="32">
        <f t="shared" si="567"/>
        <v>4</v>
      </c>
      <c r="S1271" s="32">
        <f t="shared" si="568"/>
        <v>4</v>
      </c>
      <c r="T1271" s="32">
        <f t="shared" si="569"/>
        <v>2</v>
      </c>
      <c r="U1271" s="32">
        <f t="shared" si="570"/>
        <v>2</v>
      </c>
      <c r="V1271" s="32">
        <f t="shared" si="571"/>
        <v>2</v>
      </c>
      <c r="W1271" s="32">
        <f t="shared" si="572"/>
        <v>2</v>
      </c>
      <c r="X1271" s="32">
        <f t="shared" si="573"/>
        <v>2</v>
      </c>
      <c r="Y1271" s="32">
        <f t="shared" si="574"/>
        <v>2</v>
      </c>
      <c r="Z1271" s="32">
        <f t="shared" si="575"/>
        <v>2</v>
      </c>
      <c r="AA1271" s="32">
        <f t="shared" si="576"/>
        <v>2</v>
      </c>
      <c r="AB1271" s="32">
        <f t="shared" si="577"/>
        <v>2</v>
      </c>
      <c r="AD1271" s="64"/>
      <c r="AE1271" s="51"/>
      <c r="AF1271" s="51"/>
      <c r="AG1271" s="61"/>
      <c r="AH1271" s="62"/>
      <c r="AI1271" s="61"/>
      <c r="AJ1271" s="62"/>
      <c r="AK1271" s="61"/>
      <c r="AL1271" s="62"/>
      <c r="AM1271" s="60"/>
      <c r="AN1271" s="60"/>
      <c r="AO1271" s="60"/>
      <c r="AP1271" s="60"/>
      <c r="AQ1271" s="51"/>
      <c r="AT1271" s="39" t="str">
        <f t="shared" si="578"/>
        <v/>
      </c>
      <c r="AU1271" s="49" t="str">
        <f t="shared" si="579"/>
        <v/>
      </c>
      <c r="AV1271" s="41">
        <f t="shared" ca="1" si="591"/>
        <v>256</v>
      </c>
      <c r="AW1271" s="40">
        <f t="shared" ca="1" si="585"/>
        <v>1</v>
      </c>
      <c r="AX1271" s="41">
        <f t="shared" ca="1" si="580"/>
        <v>0</v>
      </c>
      <c r="AY1271" s="41">
        <f t="shared" ca="1" si="581"/>
        <v>0</v>
      </c>
      <c r="AZ1271" s="42">
        <f t="shared" ca="1" si="582"/>
        <v>1</v>
      </c>
      <c r="BA1271" s="47" t="str">
        <f t="shared" si="583"/>
        <v/>
      </c>
      <c r="BB1271" s="47" t="e">
        <f t="shared" si="584"/>
        <v>#VALUE!</v>
      </c>
      <c r="BC1271" s="47">
        <f t="shared" si="592"/>
        <v>0</v>
      </c>
      <c r="BD1271" s="47">
        <f t="shared" si="593"/>
        <v>0</v>
      </c>
      <c r="BE1271" s="47" t="e">
        <f t="shared" si="594"/>
        <v>#VALUE!</v>
      </c>
      <c r="BF1271" s="47" t="e">
        <f t="shared" si="595"/>
        <v>#VALUE!</v>
      </c>
      <c r="BG1271" s="47" t="e">
        <f t="shared" si="596"/>
        <v>#VALUE!</v>
      </c>
      <c r="BH1271" s="47" t="e">
        <f>MATCH($BA1271,NoteCommaRef!$B$4:$B$10,0)</f>
        <v>#N/A</v>
      </c>
      <c r="BI1271" s="47">
        <f>MATCH($BK1271,NoteCommaRef!$H$4:$H$1000,0)</f>
        <v>11</v>
      </c>
      <c r="BJ1271" s="47">
        <f>MATCH($BL1271,NoteCommaRef!$H$4:$H$1000,0)</f>
        <v>11</v>
      </c>
      <c r="BK1271" s="47">
        <f t="shared" si="586"/>
        <v>1</v>
      </c>
      <c r="BL1271" s="47">
        <f t="shared" si="587"/>
        <v>1</v>
      </c>
      <c r="BM1271" s="48">
        <f ca="1">IF(ISNA($BH1271),1,OFFSET(NoteCommaRef!$E$3,$BH1271,0))</f>
        <v>1</v>
      </c>
      <c r="BN1271" s="48">
        <f t="shared" si="588"/>
        <v>1</v>
      </c>
      <c r="BO1271" s="48">
        <f t="shared" si="589"/>
        <v>1</v>
      </c>
      <c r="BP1271" s="48">
        <f t="shared" si="590"/>
        <v>1</v>
      </c>
      <c r="BQ1271" s="48">
        <f ca="1">IF(ISNA($BI1271),1,OFFSET(NoteCommaRef!$K$3,$BI1271,0))</f>
        <v>1</v>
      </c>
      <c r="BR1271" s="48">
        <f ca="1">IF(ISNA($BJ1271),1,OFFSET(NoteCommaRef!$K$3,$BJ1271,0))</f>
        <v>1</v>
      </c>
    </row>
    <row r="1272" spans="3:70" x14ac:dyDescent="0.2">
      <c r="C1272" s="1" t="str">
        <f t="shared" si="563"/>
        <v/>
      </c>
      <c r="D1272" s="1" t="str">
        <f t="shared" si="564"/>
        <v/>
      </c>
      <c r="E1272" s="1" t="str">
        <f t="shared" si="597"/>
        <v/>
      </c>
      <c r="F1272" s="32" t="str">
        <f t="shared" si="598"/>
        <v/>
      </c>
      <c r="G1272" s="1" t="str">
        <f t="shared" si="599"/>
        <v/>
      </c>
      <c r="H1272" s="1" t="str">
        <f t="shared" si="600"/>
        <v/>
      </c>
      <c r="I1272" s="1" t="str">
        <f t="shared" si="601"/>
        <v/>
      </c>
      <c r="J1272" s="1" t="str">
        <f t="shared" si="602"/>
        <v/>
      </c>
      <c r="K1272" s="1" t="str">
        <f t="shared" si="603"/>
        <v/>
      </c>
      <c r="L1272" s="1" t="str">
        <f ca="1">IF(COUNTBLANK($AO1272),IF(COUNTBLANK($D1272),"",OFFSET(ChannelSetup!$E$6,0,$D1272-1)),$AO1272)</f>
        <v/>
      </c>
      <c r="M1272" s="1" t="str">
        <f ca="1">IF(COUNTBLANK($AP1272),IF(COUNTBLANK($D1272),"",OFFSET(ChannelSetup!$E$7,0,$D1272-1)),$AP1272)</f>
        <v/>
      </c>
      <c r="N1272" s="1" t="str">
        <f ca="1">IF(COUNTBLANK($D1272),"",IF(COUNTBLANK($AI1272),OFFSET(ChannelSetup!$E$4,0,$D1272-1),$AI1272))</f>
        <v/>
      </c>
      <c r="O1272" s="1" t="str">
        <f t="shared" si="604"/>
        <v/>
      </c>
      <c r="Q1272" s="32">
        <f t="shared" si="566"/>
        <v>6</v>
      </c>
      <c r="R1272" s="32">
        <f t="shared" si="567"/>
        <v>4</v>
      </c>
      <c r="S1272" s="32">
        <f t="shared" si="568"/>
        <v>4</v>
      </c>
      <c r="T1272" s="32">
        <f t="shared" si="569"/>
        <v>2</v>
      </c>
      <c r="U1272" s="32">
        <f t="shared" si="570"/>
        <v>2</v>
      </c>
      <c r="V1272" s="32">
        <f t="shared" si="571"/>
        <v>2</v>
      </c>
      <c r="W1272" s="32">
        <f t="shared" si="572"/>
        <v>2</v>
      </c>
      <c r="X1272" s="32">
        <f t="shared" si="573"/>
        <v>2</v>
      </c>
      <c r="Y1272" s="32">
        <f t="shared" si="574"/>
        <v>2</v>
      </c>
      <c r="Z1272" s="32">
        <f t="shared" si="575"/>
        <v>2</v>
      </c>
      <c r="AA1272" s="32">
        <f t="shared" si="576"/>
        <v>2</v>
      </c>
      <c r="AB1272" s="32">
        <f t="shared" si="577"/>
        <v>2</v>
      </c>
      <c r="AD1272" s="64"/>
      <c r="AE1272" s="51"/>
      <c r="AF1272" s="51"/>
      <c r="AG1272" s="61"/>
      <c r="AH1272" s="62"/>
      <c r="AI1272" s="61"/>
      <c r="AJ1272" s="62"/>
      <c r="AK1272" s="61"/>
      <c r="AL1272" s="62"/>
      <c r="AM1272" s="60"/>
      <c r="AN1272" s="60"/>
      <c r="AO1272" s="60"/>
      <c r="AP1272" s="60"/>
      <c r="AQ1272" s="51"/>
      <c r="AT1272" s="39" t="str">
        <f t="shared" si="578"/>
        <v/>
      </c>
      <c r="AU1272" s="49" t="str">
        <f t="shared" si="579"/>
        <v/>
      </c>
      <c r="AV1272" s="41">
        <f t="shared" ca="1" si="591"/>
        <v>256</v>
      </c>
      <c r="AW1272" s="40">
        <f t="shared" ca="1" si="585"/>
        <v>1</v>
      </c>
      <c r="AX1272" s="41">
        <f t="shared" ca="1" si="580"/>
        <v>0</v>
      </c>
      <c r="AY1272" s="41">
        <f t="shared" ca="1" si="581"/>
        <v>0</v>
      </c>
      <c r="AZ1272" s="42">
        <f t="shared" ca="1" si="582"/>
        <v>1</v>
      </c>
      <c r="BA1272" s="47" t="str">
        <f t="shared" si="583"/>
        <v/>
      </c>
      <c r="BB1272" s="47" t="e">
        <f t="shared" si="584"/>
        <v>#VALUE!</v>
      </c>
      <c r="BC1272" s="47">
        <f t="shared" si="592"/>
        <v>0</v>
      </c>
      <c r="BD1272" s="47">
        <f t="shared" si="593"/>
        <v>0</v>
      </c>
      <c r="BE1272" s="47" t="e">
        <f t="shared" si="594"/>
        <v>#VALUE!</v>
      </c>
      <c r="BF1272" s="47" t="e">
        <f t="shared" si="595"/>
        <v>#VALUE!</v>
      </c>
      <c r="BG1272" s="47" t="e">
        <f t="shared" si="596"/>
        <v>#VALUE!</v>
      </c>
      <c r="BH1272" s="47" t="e">
        <f>MATCH($BA1272,NoteCommaRef!$B$4:$B$10,0)</f>
        <v>#N/A</v>
      </c>
      <c r="BI1272" s="47">
        <f>MATCH($BK1272,NoteCommaRef!$H$4:$H$1000,0)</f>
        <v>11</v>
      </c>
      <c r="BJ1272" s="47">
        <f>MATCH($BL1272,NoteCommaRef!$H$4:$H$1000,0)</f>
        <v>11</v>
      </c>
      <c r="BK1272" s="47">
        <f t="shared" si="586"/>
        <v>1</v>
      </c>
      <c r="BL1272" s="47">
        <f t="shared" si="587"/>
        <v>1</v>
      </c>
      <c r="BM1272" s="48">
        <f ca="1">IF(ISNA($BH1272),1,OFFSET(NoteCommaRef!$E$3,$BH1272,0))</f>
        <v>1</v>
      </c>
      <c r="BN1272" s="48">
        <f t="shared" si="588"/>
        <v>1</v>
      </c>
      <c r="BO1272" s="48">
        <f t="shared" si="589"/>
        <v>1</v>
      </c>
      <c r="BP1272" s="48">
        <f t="shared" si="590"/>
        <v>1</v>
      </c>
      <c r="BQ1272" s="48">
        <f ca="1">IF(ISNA($BI1272),1,OFFSET(NoteCommaRef!$K$3,$BI1272,0))</f>
        <v>1</v>
      </c>
      <c r="BR1272" s="48">
        <f ca="1">IF(ISNA($BJ1272),1,OFFSET(NoteCommaRef!$K$3,$BJ1272,0))</f>
        <v>1</v>
      </c>
    </row>
    <row r="1273" spans="3:70" x14ac:dyDescent="0.2">
      <c r="C1273" s="1" t="str">
        <f t="shared" si="563"/>
        <v/>
      </c>
      <c r="D1273" s="1" t="str">
        <f t="shared" si="564"/>
        <v/>
      </c>
      <c r="E1273" s="1" t="str">
        <f t="shared" si="597"/>
        <v/>
      </c>
      <c r="F1273" s="32" t="str">
        <f t="shared" si="598"/>
        <v/>
      </c>
      <c r="G1273" s="1" t="str">
        <f t="shared" si="599"/>
        <v/>
      </c>
      <c r="H1273" s="1" t="str">
        <f t="shared" si="600"/>
        <v/>
      </c>
      <c r="I1273" s="1" t="str">
        <f t="shared" si="601"/>
        <v/>
      </c>
      <c r="J1273" s="1" t="str">
        <f t="shared" si="602"/>
        <v/>
      </c>
      <c r="K1273" s="1" t="str">
        <f t="shared" si="603"/>
        <v/>
      </c>
      <c r="L1273" s="1" t="str">
        <f ca="1">IF(COUNTBLANK($AO1273),IF(COUNTBLANK($D1273),"",OFFSET(ChannelSetup!$E$6,0,$D1273-1)),$AO1273)</f>
        <v/>
      </c>
      <c r="M1273" s="1" t="str">
        <f ca="1">IF(COUNTBLANK($AP1273),IF(COUNTBLANK($D1273),"",OFFSET(ChannelSetup!$E$7,0,$D1273-1)),$AP1273)</f>
        <v/>
      </c>
      <c r="N1273" s="1" t="str">
        <f ca="1">IF(COUNTBLANK($D1273),"",IF(COUNTBLANK($AI1273),OFFSET(ChannelSetup!$E$4,0,$D1273-1),$AI1273))</f>
        <v/>
      </c>
      <c r="O1273" s="1" t="str">
        <f t="shared" si="604"/>
        <v/>
      </c>
      <c r="Q1273" s="32">
        <f t="shared" si="566"/>
        <v>6</v>
      </c>
      <c r="R1273" s="32">
        <f t="shared" si="567"/>
        <v>4</v>
      </c>
      <c r="S1273" s="32">
        <f t="shared" si="568"/>
        <v>4</v>
      </c>
      <c r="T1273" s="32">
        <f t="shared" si="569"/>
        <v>2</v>
      </c>
      <c r="U1273" s="32">
        <f t="shared" si="570"/>
        <v>2</v>
      </c>
      <c r="V1273" s="32">
        <f t="shared" si="571"/>
        <v>2</v>
      </c>
      <c r="W1273" s="32">
        <f t="shared" si="572"/>
        <v>2</v>
      </c>
      <c r="X1273" s="32">
        <f t="shared" si="573"/>
        <v>2</v>
      </c>
      <c r="Y1273" s="32">
        <f t="shared" si="574"/>
        <v>2</v>
      </c>
      <c r="Z1273" s="32">
        <f t="shared" si="575"/>
        <v>2</v>
      </c>
      <c r="AA1273" s="32">
        <f t="shared" si="576"/>
        <v>2</v>
      </c>
      <c r="AB1273" s="32">
        <f t="shared" si="577"/>
        <v>2</v>
      </c>
      <c r="AD1273" s="64"/>
      <c r="AE1273" s="51"/>
      <c r="AF1273" s="51"/>
      <c r="AG1273" s="61"/>
      <c r="AH1273" s="62"/>
      <c r="AI1273" s="61"/>
      <c r="AJ1273" s="62"/>
      <c r="AK1273" s="61"/>
      <c r="AL1273" s="62"/>
      <c r="AM1273" s="60"/>
      <c r="AN1273" s="60"/>
      <c r="AO1273" s="60"/>
      <c r="AP1273" s="60"/>
      <c r="AQ1273" s="51"/>
      <c r="AR1273" s="88">
        <f t="shared" ref="AR1273" si="605">R1272</f>
        <v>4</v>
      </c>
      <c r="AT1273" s="39" t="str">
        <f t="shared" si="578"/>
        <v/>
      </c>
      <c r="AU1273" s="49" t="str">
        <f t="shared" si="579"/>
        <v/>
      </c>
      <c r="AV1273" s="41">
        <f t="shared" ca="1" si="591"/>
        <v>256</v>
      </c>
      <c r="AW1273" s="40">
        <f t="shared" ca="1" si="585"/>
        <v>1</v>
      </c>
      <c r="AX1273" s="41">
        <f t="shared" ca="1" si="580"/>
        <v>0</v>
      </c>
      <c r="AY1273" s="41">
        <f t="shared" ca="1" si="581"/>
        <v>0</v>
      </c>
      <c r="AZ1273" s="42">
        <f t="shared" ca="1" si="582"/>
        <v>1</v>
      </c>
      <c r="BA1273" s="47" t="str">
        <f t="shared" si="583"/>
        <v/>
      </c>
      <c r="BB1273" s="47" t="e">
        <f t="shared" si="584"/>
        <v>#VALUE!</v>
      </c>
      <c r="BC1273" s="47">
        <f t="shared" si="592"/>
        <v>0</v>
      </c>
      <c r="BD1273" s="47">
        <f t="shared" si="593"/>
        <v>0</v>
      </c>
      <c r="BE1273" s="47" t="e">
        <f t="shared" si="594"/>
        <v>#VALUE!</v>
      </c>
      <c r="BF1273" s="47" t="e">
        <f t="shared" si="595"/>
        <v>#VALUE!</v>
      </c>
      <c r="BG1273" s="47" t="e">
        <f t="shared" si="596"/>
        <v>#VALUE!</v>
      </c>
      <c r="BH1273" s="47" t="e">
        <f>MATCH($BA1273,NoteCommaRef!$B$4:$B$10,0)</f>
        <v>#N/A</v>
      </c>
      <c r="BI1273" s="47">
        <f>MATCH($BK1273,NoteCommaRef!$H$4:$H$1000,0)</f>
        <v>11</v>
      </c>
      <c r="BJ1273" s="47">
        <f>MATCH($BL1273,NoteCommaRef!$H$4:$H$1000,0)</f>
        <v>11</v>
      </c>
      <c r="BK1273" s="47">
        <f t="shared" si="586"/>
        <v>1</v>
      </c>
      <c r="BL1273" s="47">
        <f t="shared" si="587"/>
        <v>1</v>
      </c>
      <c r="BM1273" s="48">
        <f ca="1">IF(ISNA($BH1273),1,OFFSET(NoteCommaRef!$E$3,$BH1273,0))</f>
        <v>1</v>
      </c>
      <c r="BN1273" s="48">
        <f t="shared" si="588"/>
        <v>1</v>
      </c>
      <c r="BO1273" s="48">
        <f t="shared" si="589"/>
        <v>1</v>
      </c>
      <c r="BP1273" s="48">
        <f t="shared" si="590"/>
        <v>1</v>
      </c>
      <c r="BQ1273" s="48">
        <f ca="1">IF(ISNA($BI1273),1,OFFSET(NoteCommaRef!$K$3,$BI1273,0))</f>
        <v>1</v>
      </c>
      <c r="BR1273" s="48">
        <f ca="1">IF(ISNA($BJ1273),1,OFFSET(NoteCommaRef!$K$3,$BJ1273,0))</f>
        <v>1</v>
      </c>
    </row>
    <row r="1274" spans="3:70" x14ac:dyDescent="0.2">
      <c r="C1274" s="1" t="str">
        <f t="shared" si="563"/>
        <v/>
      </c>
      <c r="D1274" s="1" t="str">
        <f t="shared" si="564"/>
        <v/>
      </c>
      <c r="E1274" s="1" t="str">
        <f t="shared" si="597"/>
        <v/>
      </c>
      <c r="F1274" s="32" t="str">
        <f t="shared" si="598"/>
        <v/>
      </c>
      <c r="G1274" s="1" t="str">
        <f t="shared" si="599"/>
        <v/>
      </c>
      <c r="H1274" s="1" t="str">
        <f t="shared" si="600"/>
        <v/>
      </c>
      <c r="I1274" s="1" t="str">
        <f t="shared" si="601"/>
        <v/>
      </c>
      <c r="J1274" s="1" t="str">
        <f t="shared" si="602"/>
        <v/>
      </c>
      <c r="K1274" s="1" t="str">
        <f t="shared" si="603"/>
        <v/>
      </c>
      <c r="L1274" s="1" t="str">
        <f ca="1">IF(COUNTBLANK($AO1274),IF(COUNTBLANK($D1274),"",OFFSET(ChannelSetup!$E$6,0,$D1274-1)),$AO1274)</f>
        <v/>
      </c>
      <c r="M1274" s="1" t="str">
        <f ca="1">IF(COUNTBLANK($AP1274),IF(COUNTBLANK($D1274),"",OFFSET(ChannelSetup!$E$7,0,$D1274-1)),$AP1274)</f>
        <v/>
      </c>
      <c r="N1274" s="1" t="str">
        <f ca="1">IF(COUNTBLANK($D1274),"",IF(COUNTBLANK($AI1274),OFFSET(ChannelSetup!$E$4,0,$D1274-1),$AI1274))</f>
        <v/>
      </c>
      <c r="O1274" s="1" t="str">
        <f t="shared" si="604"/>
        <v/>
      </c>
      <c r="Q1274" s="32">
        <f t="shared" si="566"/>
        <v>6</v>
      </c>
      <c r="R1274" s="32">
        <f t="shared" si="567"/>
        <v>4</v>
      </c>
      <c r="S1274" s="32">
        <f t="shared" si="568"/>
        <v>4</v>
      </c>
      <c r="T1274" s="32">
        <f t="shared" si="569"/>
        <v>2</v>
      </c>
      <c r="U1274" s="32">
        <f t="shared" si="570"/>
        <v>2</v>
      </c>
      <c r="V1274" s="32">
        <f t="shared" si="571"/>
        <v>2</v>
      </c>
      <c r="W1274" s="32">
        <f t="shared" si="572"/>
        <v>2</v>
      </c>
      <c r="X1274" s="32">
        <f t="shared" si="573"/>
        <v>2</v>
      </c>
      <c r="Y1274" s="32">
        <f t="shared" si="574"/>
        <v>2</v>
      </c>
      <c r="Z1274" s="32">
        <f t="shared" si="575"/>
        <v>2</v>
      </c>
      <c r="AA1274" s="32">
        <f t="shared" si="576"/>
        <v>2</v>
      </c>
      <c r="AB1274" s="32">
        <f t="shared" si="577"/>
        <v>2</v>
      </c>
      <c r="AD1274" s="64"/>
      <c r="AE1274" s="51"/>
      <c r="AF1274" s="51"/>
      <c r="AG1274" s="61"/>
      <c r="AH1274" s="62"/>
      <c r="AI1274" s="61"/>
      <c r="AJ1274" s="62"/>
      <c r="AK1274" s="61"/>
      <c r="AL1274" s="62"/>
      <c r="AM1274" s="60"/>
      <c r="AN1274" s="60"/>
      <c r="AO1274" s="60"/>
      <c r="AP1274" s="60"/>
      <c r="AQ1274" s="51"/>
      <c r="AR1274" s="88">
        <f t="shared" ref="AR1274" si="606">S1272</f>
        <v>4</v>
      </c>
      <c r="AT1274" s="39" t="str">
        <f t="shared" si="578"/>
        <v/>
      </c>
      <c r="AU1274" s="49" t="str">
        <f t="shared" si="579"/>
        <v/>
      </c>
      <c r="AV1274" s="41">
        <f t="shared" ca="1" si="591"/>
        <v>256</v>
      </c>
      <c r="AW1274" s="40">
        <f t="shared" ca="1" si="585"/>
        <v>1</v>
      </c>
      <c r="AX1274" s="41">
        <f t="shared" ca="1" si="580"/>
        <v>0</v>
      </c>
      <c r="AY1274" s="41">
        <f t="shared" ca="1" si="581"/>
        <v>0</v>
      </c>
      <c r="AZ1274" s="42">
        <f t="shared" ca="1" si="582"/>
        <v>1</v>
      </c>
      <c r="BA1274" s="47" t="str">
        <f t="shared" si="583"/>
        <v/>
      </c>
      <c r="BB1274" s="47" t="e">
        <f t="shared" si="584"/>
        <v>#VALUE!</v>
      </c>
      <c r="BC1274" s="47">
        <f t="shared" si="592"/>
        <v>0</v>
      </c>
      <c r="BD1274" s="47">
        <f t="shared" si="593"/>
        <v>0</v>
      </c>
      <c r="BE1274" s="47" t="e">
        <f t="shared" si="594"/>
        <v>#VALUE!</v>
      </c>
      <c r="BF1274" s="47" t="e">
        <f t="shared" si="595"/>
        <v>#VALUE!</v>
      </c>
      <c r="BG1274" s="47" t="e">
        <f t="shared" si="596"/>
        <v>#VALUE!</v>
      </c>
      <c r="BH1274" s="47" t="e">
        <f>MATCH($BA1274,NoteCommaRef!$B$4:$B$10,0)</f>
        <v>#N/A</v>
      </c>
      <c r="BI1274" s="47">
        <f>MATCH($BK1274,NoteCommaRef!$H$4:$H$1000,0)</f>
        <v>11</v>
      </c>
      <c r="BJ1274" s="47">
        <f>MATCH($BL1274,NoteCommaRef!$H$4:$H$1000,0)</f>
        <v>11</v>
      </c>
      <c r="BK1274" s="47">
        <f t="shared" si="586"/>
        <v>1</v>
      </c>
      <c r="BL1274" s="47">
        <f t="shared" si="587"/>
        <v>1</v>
      </c>
      <c r="BM1274" s="48">
        <f ca="1">IF(ISNA($BH1274),1,OFFSET(NoteCommaRef!$E$3,$BH1274,0))</f>
        <v>1</v>
      </c>
      <c r="BN1274" s="48">
        <f t="shared" si="588"/>
        <v>1</v>
      </c>
      <c r="BO1274" s="48">
        <f t="shared" si="589"/>
        <v>1</v>
      </c>
      <c r="BP1274" s="48">
        <f t="shared" si="590"/>
        <v>1</v>
      </c>
      <c r="BQ1274" s="48">
        <f ca="1">IF(ISNA($BI1274),1,OFFSET(NoteCommaRef!$K$3,$BI1274,0))</f>
        <v>1</v>
      </c>
      <c r="BR1274" s="48">
        <f ca="1">IF(ISNA($BJ1274),1,OFFSET(NoteCommaRef!$K$3,$BJ1274,0))</f>
        <v>1</v>
      </c>
    </row>
    <row r="1275" spans="3:70" x14ac:dyDescent="0.2">
      <c r="C1275" s="1" t="str">
        <f t="shared" si="563"/>
        <v/>
      </c>
      <c r="D1275" s="1" t="str">
        <f t="shared" si="564"/>
        <v/>
      </c>
      <c r="E1275" s="1" t="str">
        <f t="shared" si="597"/>
        <v/>
      </c>
      <c r="F1275" s="32" t="str">
        <f t="shared" si="598"/>
        <v/>
      </c>
      <c r="G1275" s="1" t="str">
        <f t="shared" si="599"/>
        <v/>
      </c>
      <c r="H1275" s="1" t="str">
        <f t="shared" si="600"/>
        <v/>
      </c>
      <c r="I1275" s="1" t="str">
        <f t="shared" si="601"/>
        <v/>
      </c>
      <c r="J1275" s="1" t="str">
        <f t="shared" si="602"/>
        <v/>
      </c>
      <c r="K1275" s="1" t="str">
        <f t="shared" si="603"/>
        <v/>
      </c>
      <c r="L1275" s="1" t="str">
        <f ca="1">IF(COUNTBLANK($AO1275),IF(COUNTBLANK($D1275),"",OFFSET(ChannelSetup!$E$6,0,$D1275-1)),$AO1275)</f>
        <v/>
      </c>
      <c r="M1275" s="1" t="str">
        <f ca="1">IF(COUNTBLANK($AP1275),IF(COUNTBLANK($D1275),"",OFFSET(ChannelSetup!$E$7,0,$D1275-1)),$AP1275)</f>
        <v/>
      </c>
      <c r="N1275" s="1" t="str">
        <f ca="1">IF(COUNTBLANK($D1275),"",IF(COUNTBLANK($AI1275),OFFSET(ChannelSetup!$E$4,0,$D1275-1),$AI1275))</f>
        <v/>
      </c>
      <c r="O1275" s="1" t="str">
        <f t="shared" si="604"/>
        <v/>
      </c>
      <c r="Q1275" s="32">
        <f t="shared" si="566"/>
        <v>6</v>
      </c>
      <c r="R1275" s="32">
        <f t="shared" si="567"/>
        <v>4</v>
      </c>
      <c r="S1275" s="32">
        <f t="shared" si="568"/>
        <v>4</v>
      </c>
      <c r="T1275" s="32">
        <f t="shared" si="569"/>
        <v>2</v>
      </c>
      <c r="U1275" s="32">
        <f t="shared" si="570"/>
        <v>2</v>
      </c>
      <c r="V1275" s="32">
        <f t="shared" si="571"/>
        <v>2</v>
      </c>
      <c r="W1275" s="32">
        <f t="shared" si="572"/>
        <v>2</v>
      </c>
      <c r="X1275" s="32">
        <f t="shared" si="573"/>
        <v>2</v>
      </c>
      <c r="Y1275" s="32">
        <f t="shared" si="574"/>
        <v>2</v>
      </c>
      <c r="Z1275" s="32">
        <f t="shared" si="575"/>
        <v>2</v>
      </c>
      <c r="AA1275" s="32">
        <f t="shared" si="576"/>
        <v>2</v>
      </c>
      <c r="AB1275" s="32">
        <f t="shared" si="577"/>
        <v>2</v>
      </c>
      <c r="AD1275" s="64"/>
      <c r="AE1275" s="51"/>
      <c r="AF1275" s="51"/>
      <c r="AG1275" s="61"/>
      <c r="AH1275" s="62"/>
      <c r="AI1275" s="61"/>
      <c r="AJ1275" s="62"/>
      <c r="AK1275" s="61"/>
      <c r="AL1275" s="62"/>
      <c r="AM1275" s="60"/>
      <c r="AN1275" s="60"/>
      <c r="AO1275" s="60"/>
      <c r="AP1275" s="60"/>
      <c r="AQ1275" s="51"/>
      <c r="AT1275" s="39" t="str">
        <f t="shared" si="578"/>
        <v/>
      </c>
      <c r="AU1275" s="49" t="str">
        <f t="shared" si="579"/>
        <v/>
      </c>
      <c r="AV1275" s="41">
        <f t="shared" ca="1" si="591"/>
        <v>256</v>
      </c>
      <c r="AW1275" s="40">
        <f t="shared" ca="1" si="585"/>
        <v>1</v>
      </c>
      <c r="AX1275" s="41">
        <f t="shared" ca="1" si="580"/>
        <v>0</v>
      </c>
      <c r="AY1275" s="41">
        <f t="shared" ca="1" si="581"/>
        <v>0</v>
      </c>
      <c r="AZ1275" s="42">
        <f t="shared" ca="1" si="582"/>
        <v>1</v>
      </c>
      <c r="BA1275" s="47" t="str">
        <f t="shared" si="583"/>
        <v/>
      </c>
      <c r="BB1275" s="47" t="e">
        <f t="shared" si="584"/>
        <v>#VALUE!</v>
      </c>
      <c r="BC1275" s="47">
        <f t="shared" si="592"/>
        <v>0</v>
      </c>
      <c r="BD1275" s="47">
        <f t="shared" si="593"/>
        <v>0</v>
      </c>
      <c r="BE1275" s="47" t="e">
        <f t="shared" si="594"/>
        <v>#VALUE!</v>
      </c>
      <c r="BF1275" s="47" t="e">
        <f t="shared" si="595"/>
        <v>#VALUE!</v>
      </c>
      <c r="BG1275" s="47" t="e">
        <f t="shared" si="596"/>
        <v>#VALUE!</v>
      </c>
      <c r="BH1275" s="47" t="e">
        <f>MATCH($BA1275,NoteCommaRef!$B$4:$B$10,0)</f>
        <v>#N/A</v>
      </c>
      <c r="BI1275" s="47">
        <f>MATCH($BK1275,NoteCommaRef!$H$4:$H$1000,0)</f>
        <v>11</v>
      </c>
      <c r="BJ1275" s="47">
        <f>MATCH($BL1275,NoteCommaRef!$H$4:$H$1000,0)</f>
        <v>11</v>
      </c>
      <c r="BK1275" s="47">
        <f t="shared" si="586"/>
        <v>1</v>
      </c>
      <c r="BL1275" s="47">
        <f t="shared" si="587"/>
        <v>1</v>
      </c>
      <c r="BM1275" s="48">
        <f ca="1">IF(ISNA($BH1275),1,OFFSET(NoteCommaRef!$E$3,$BH1275,0))</f>
        <v>1</v>
      </c>
      <c r="BN1275" s="48">
        <f t="shared" si="588"/>
        <v>1</v>
      </c>
      <c r="BO1275" s="48">
        <f t="shared" si="589"/>
        <v>1</v>
      </c>
      <c r="BP1275" s="48">
        <f t="shared" si="590"/>
        <v>1</v>
      </c>
      <c r="BQ1275" s="48">
        <f ca="1">IF(ISNA($BI1275),1,OFFSET(NoteCommaRef!$K$3,$BI1275,0))</f>
        <v>1</v>
      </c>
      <c r="BR1275" s="48">
        <f ca="1">IF(ISNA($BJ1275),1,OFFSET(NoteCommaRef!$K$3,$BJ1275,0))</f>
        <v>1</v>
      </c>
    </row>
    <row r="1276" spans="3:70" x14ac:dyDescent="0.2">
      <c r="C1276" s="1" t="str">
        <f t="shared" si="563"/>
        <v/>
      </c>
      <c r="D1276" s="1" t="str">
        <f t="shared" si="564"/>
        <v/>
      </c>
      <c r="E1276" s="1" t="str">
        <f t="shared" si="597"/>
        <v/>
      </c>
      <c r="F1276" s="32" t="str">
        <f t="shared" si="598"/>
        <v/>
      </c>
      <c r="G1276" s="1" t="str">
        <f t="shared" si="599"/>
        <v/>
      </c>
      <c r="H1276" s="1" t="str">
        <f t="shared" si="600"/>
        <v/>
      </c>
      <c r="I1276" s="1" t="str">
        <f t="shared" si="601"/>
        <v/>
      </c>
      <c r="J1276" s="1" t="str">
        <f t="shared" si="602"/>
        <v/>
      </c>
      <c r="K1276" s="1" t="str">
        <f t="shared" si="603"/>
        <v/>
      </c>
      <c r="L1276" s="1" t="str">
        <f ca="1">IF(COUNTBLANK($AO1276),IF(COUNTBLANK($D1276),"",OFFSET(ChannelSetup!$E$6,0,$D1276-1)),$AO1276)</f>
        <v/>
      </c>
      <c r="M1276" s="1" t="str">
        <f ca="1">IF(COUNTBLANK($AP1276),IF(COUNTBLANK($D1276),"",OFFSET(ChannelSetup!$E$7,0,$D1276-1)),$AP1276)</f>
        <v/>
      </c>
      <c r="N1276" s="1" t="str">
        <f ca="1">IF(COUNTBLANK($D1276),"",IF(COUNTBLANK($AI1276),OFFSET(ChannelSetup!$E$4,0,$D1276-1),$AI1276))</f>
        <v/>
      </c>
      <c r="O1276" s="1" t="str">
        <f t="shared" si="604"/>
        <v/>
      </c>
      <c r="Q1276" s="32">
        <f t="shared" si="566"/>
        <v>6</v>
      </c>
      <c r="R1276" s="32">
        <f t="shared" si="567"/>
        <v>4</v>
      </c>
      <c r="S1276" s="32">
        <f t="shared" si="568"/>
        <v>4</v>
      </c>
      <c r="T1276" s="32">
        <f t="shared" si="569"/>
        <v>2</v>
      </c>
      <c r="U1276" s="32">
        <f t="shared" si="570"/>
        <v>2</v>
      </c>
      <c r="V1276" s="32">
        <f t="shared" si="571"/>
        <v>2</v>
      </c>
      <c r="W1276" s="32">
        <f t="shared" si="572"/>
        <v>2</v>
      </c>
      <c r="X1276" s="32">
        <f t="shared" si="573"/>
        <v>2</v>
      </c>
      <c r="Y1276" s="32">
        <f t="shared" si="574"/>
        <v>2</v>
      </c>
      <c r="Z1276" s="32">
        <f t="shared" si="575"/>
        <v>2</v>
      </c>
      <c r="AA1276" s="32">
        <f t="shared" si="576"/>
        <v>2</v>
      </c>
      <c r="AB1276" s="32">
        <f t="shared" si="577"/>
        <v>2</v>
      </c>
      <c r="AD1276" s="64"/>
      <c r="AE1276" s="51"/>
      <c r="AF1276" s="51"/>
      <c r="AG1276" s="61"/>
      <c r="AH1276" s="62"/>
      <c r="AI1276" s="61"/>
      <c r="AJ1276" s="62"/>
      <c r="AK1276" s="61"/>
      <c r="AL1276" s="62"/>
      <c r="AM1276" s="60"/>
      <c r="AN1276" s="60"/>
      <c r="AO1276" s="60"/>
      <c r="AP1276" s="60"/>
      <c r="AQ1276" s="51"/>
      <c r="AR1276" s="95" t="str">
        <f t="shared" ref="AR1276" si="607">IF(COUNTBLANK(AG1276),"",IF(AG1276="x","",60*AV1276/AV$605))</f>
        <v/>
      </c>
      <c r="AT1276" s="39" t="str">
        <f t="shared" si="578"/>
        <v/>
      </c>
      <c r="AU1276" s="49" t="str">
        <f t="shared" si="579"/>
        <v/>
      </c>
      <c r="AV1276" s="41">
        <f t="shared" ca="1" si="591"/>
        <v>256</v>
      </c>
      <c r="AW1276" s="40">
        <f t="shared" ca="1" si="585"/>
        <v>1</v>
      </c>
      <c r="AX1276" s="41">
        <f t="shared" ca="1" si="580"/>
        <v>0</v>
      </c>
      <c r="AY1276" s="41">
        <f t="shared" ca="1" si="581"/>
        <v>0</v>
      </c>
      <c r="AZ1276" s="42">
        <f t="shared" ca="1" si="582"/>
        <v>1</v>
      </c>
      <c r="BA1276" s="47" t="str">
        <f t="shared" si="583"/>
        <v/>
      </c>
      <c r="BB1276" s="47" t="e">
        <f t="shared" si="584"/>
        <v>#VALUE!</v>
      </c>
      <c r="BC1276" s="47">
        <f t="shared" si="592"/>
        <v>0</v>
      </c>
      <c r="BD1276" s="47">
        <f t="shared" si="593"/>
        <v>0</v>
      </c>
      <c r="BE1276" s="47" t="e">
        <f t="shared" si="594"/>
        <v>#VALUE!</v>
      </c>
      <c r="BF1276" s="47" t="e">
        <f t="shared" si="595"/>
        <v>#VALUE!</v>
      </c>
      <c r="BG1276" s="47" t="e">
        <f t="shared" si="596"/>
        <v>#VALUE!</v>
      </c>
      <c r="BH1276" s="47" t="e">
        <f>MATCH($BA1276,NoteCommaRef!$B$4:$B$10,0)</f>
        <v>#N/A</v>
      </c>
      <c r="BI1276" s="47">
        <f>MATCH($BK1276,NoteCommaRef!$H$4:$H$1000,0)</f>
        <v>11</v>
      </c>
      <c r="BJ1276" s="47">
        <f>MATCH($BL1276,NoteCommaRef!$H$4:$H$1000,0)</f>
        <v>11</v>
      </c>
      <c r="BK1276" s="47">
        <f t="shared" si="586"/>
        <v>1</v>
      </c>
      <c r="BL1276" s="47">
        <f t="shared" si="587"/>
        <v>1</v>
      </c>
      <c r="BM1276" s="48">
        <f ca="1">IF(ISNA($BH1276),1,OFFSET(NoteCommaRef!$E$3,$BH1276,0))</f>
        <v>1</v>
      </c>
      <c r="BN1276" s="48">
        <f t="shared" si="588"/>
        <v>1</v>
      </c>
      <c r="BO1276" s="48">
        <f t="shared" si="589"/>
        <v>1</v>
      </c>
      <c r="BP1276" s="48">
        <f t="shared" si="590"/>
        <v>1</v>
      </c>
      <c r="BQ1276" s="48">
        <f ca="1">IF(ISNA($BI1276),1,OFFSET(NoteCommaRef!$K$3,$BI1276,0))</f>
        <v>1</v>
      </c>
      <c r="BR1276" s="48">
        <f ca="1">IF(ISNA($BJ1276),1,OFFSET(NoteCommaRef!$K$3,$BJ1276,0))</f>
        <v>1</v>
      </c>
    </row>
    <row r="1277" spans="3:70" x14ac:dyDescent="0.2">
      <c r="C1277" s="1" t="str">
        <f t="shared" si="563"/>
        <v/>
      </c>
      <c r="D1277" s="1" t="str">
        <f t="shared" si="564"/>
        <v/>
      </c>
      <c r="E1277" s="1" t="str">
        <f t="shared" si="597"/>
        <v/>
      </c>
      <c r="F1277" s="32" t="str">
        <f t="shared" si="598"/>
        <v/>
      </c>
      <c r="G1277" s="1" t="str">
        <f t="shared" si="599"/>
        <v/>
      </c>
      <c r="H1277" s="1" t="str">
        <f t="shared" si="600"/>
        <v/>
      </c>
      <c r="I1277" s="1" t="str">
        <f t="shared" si="601"/>
        <v/>
      </c>
      <c r="J1277" s="1" t="str">
        <f t="shared" si="602"/>
        <v/>
      </c>
      <c r="K1277" s="1" t="str">
        <f t="shared" si="603"/>
        <v/>
      </c>
      <c r="L1277" s="1" t="str">
        <f ca="1">IF(COUNTBLANK($AO1277),IF(COUNTBLANK($D1277),"",OFFSET(ChannelSetup!$E$6,0,$D1277-1)),$AO1277)</f>
        <v/>
      </c>
      <c r="M1277" s="1" t="str">
        <f ca="1">IF(COUNTBLANK($AP1277),IF(COUNTBLANK($D1277),"",OFFSET(ChannelSetup!$E$7,0,$D1277-1)),$AP1277)</f>
        <v/>
      </c>
      <c r="N1277" s="1" t="str">
        <f ca="1">IF(COUNTBLANK($D1277),"",IF(COUNTBLANK($AI1277),OFFSET(ChannelSetup!$E$4,0,$D1277-1),$AI1277))</f>
        <v/>
      </c>
      <c r="O1277" s="1" t="str">
        <f t="shared" si="604"/>
        <v/>
      </c>
      <c r="Q1277" s="32">
        <f t="shared" si="566"/>
        <v>6</v>
      </c>
      <c r="R1277" s="32">
        <f t="shared" si="567"/>
        <v>4</v>
      </c>
      <c r="S1277" s="32">
        <f t="shared" si="568"/>
        <v>4</v>
      </c>
      <c r="T1277" s="32">
        <f t="shared" si="569"/>
        <v>2</v>
      </c>
      <c r="U1277" s="32">
        <f t="shared" si="570"/>
        <v>2</v>
      </c>
      <c r="V1277" s="32">
        <f t="shared" si="571"/>
        <v>2</v>
      </c>
      <c r="W1277" s="32">
        <f t="shared" si="572"/>
        <v>2</v>
      </c>
      <c r="X1277" s="32">
        <f t="shared" si="573"/>
        <v>2</v>
      </c>
      <c r="Y1277" s="32">
        <f t="shared" si="574"/>
        <v>2</v>
      </c>
      <c r="Z1277" s="32">
        <f t="shared" si="575"/>
        <v>2</v>
      </c>
      <c r="AA1277" s="32">
        <f t="shared" si="576"/>
        <v>2</v>
      </c>
      <c r="AB1277" s="32">
        <f t="shared" si="577"/>
        <v>2</v>
      </c>
      <c r="AD1277" s="64"/>
      <c r="AE1277" s="51"/>
      <c r="AF1277" s="51"/>
      <c r="AG1277" s="61"/>
      <c r="AH1277" s="62"/>
      <c r="AI1277" s="61"/>
      <c r="AJ1277" s="62"/>
      <c r="AK1277" s="61"/>
      <c r="AL1277" s="62"/>
      <c r="AM1277" s="60"/>
      <c r="AN1277" s="60"/>
      <c r="AO1277" s="60"/>
      <c r="AP1277" s="60"/>
      <c r="AQ1277" s="51"/>
      <c r="AT1277" s="39" t="str">
        <f t="shared" si="578"/>
        <v/>
      </c>
      <c r="AU1277" s="49" t="str">
        <f t="shared" si="579"/>
        <v/>
      </c>
      <c r="AV1277" s="41">
        <f t="shared" ca="1" si="591"/>
        <v>256</v>
      </c>
      <c r="AW1277" s="40">
        <f t="shared" ca="1" si="585"/>
        <v>1</v>
      </c>
      <c r="AX1277" s="41">
        <f t="shared" ca="1" si="580"/>
        <v>0</v>
      </c>
      <c r="AY1277" s="41">
        <f t="shared" ca="1" si="581"/>
        <v>0</v>
      </c>
      <c r="AZ1277" s="42">
        <f t="shared" ca="1" si="582"/>
        <v>1</v>
      </c>
      <c r="BA1277" s="47" t="str">
        <f t="shared" si="583"/>
        <v/>
      </c>
      <c r="BB1277" s="47" t="e">
        <f t="shared" si="584"/>
        <v>#VALUE!</v>
      </c>
      <c r="BC1277" s="47">
        <f t="shared" si="592"/>
        <v>0</v>
      </c>
      <c r="BD1277" s="47">
        <f t="shared" si="593"/>
        <v>0</v>
      </c>
      <c r="BE1277" s="47" t="e">
        <f t="shared" si="594"/>
        <v>#VALUE!</v>
      </c>
      <c r="BF1277" s="47" t="e">
        <f t="shared" si="595"/>
        <v>#VALUE!</v>
      </c>
      <c r="BG1277" s="47" t="e">
        <f t="shared" si="596"/>
        <v>#VALUE!</v>
      </c>
      <c r="BH1277" s="47" t="e">
        <f>MATCH($BA1277,NoteCommaRef!$B$4:$B$10,0)</f>
        <v>#N/A</v>
      </c>
      <c r="BI1277" s="47">
        <f>MATCH($BK1277,NoteCommaRef!$H$4:$H$1000,0)</f>
        <v>11</v>
      </c>
      <c r="BJ1277" s="47">
        <f>MATCH($BL1277,NoteCommaRef!$H$4:$H$1000,0)</f>
        <v>11</v>
      </c>
      <c r="BK1277" s="47">
        <f t="shared" si="586"/>
        <v>1</v>
      </c>
      <c r="BL1277" s="47">
        <f t="shared" si="587"/>
        <v>1</v>
      </c>
      <c r="BM1277" s="48">
        <f ca="1">IF(ISNA($BH1277),1,OFFSET(NoteCommaRef!$E$3,$BH1277,0))</f>
        <v>1</v>
      </c>
      <c r="BN1277" s="48">
        <f t="shared" si="588"/>
        <v>1</v>
      </c>
      <c r="BO1277" s="48">
        <f t="shared" si="589"/>
        <v>1</v>
      </c>
      <c r="BP1277" s="48">
        <f t="shared" si="590"/>
        <v>1</v>
      </c>
      <c r="BQ1277" s="48">
        <f ca="1">IF(ISNA($BI1277),1,OFFSET(NoteCommaRef!$K$3,$BI1277,0))</f>
        <v>1</v>
      </c>
      <c r="BR1277" s="48">
        <f ca="1">IF(ISNA($BJ1277),1,OFFSET(NoteCommaRef!$K$3,$BJ1277,0))</f>
        <v>1</v>
      </c>
    </row>
    <row r="1278" spans="3:70" x14ac:dyDescent="0.2">
      <c r="C1278" s="1" t="str">
        <f t="shared" si="563"/>
        <v/>
      </c>
      <c r="D1278" s="1" t="str">
        <f t="shared" si="564"/>
        <v/>
      </c>
      <c r="E1278" s="1" t="str">
        <f t="shared" si="597"/>
        <v/>
      </c>
      <c r="F1278" s="32" t="str">
        <f t="shared" si="598"/>
        <v/>
      </c>
      <c r="G1278" s="1" t="str">
        <f t="shared" si="599"/>
        <v/>
      </c>
      <c r="H1278" s="1" t="str">
        <f t="shared" si="600"/>
        <v/>
      </c>
      <c r="I1278" s="1" t="str">
        <f t="shared" si="601"/>
        <v/>
      </c>
      <c r="J1278" s="1" t="str">
        <f t="shared" si="602"/>
        <v/>
      </c>
      <c r="K1278" s="1" t="str">
        <f t="shared" si="603"/>
        <v/>
      </c>
      <c r="L1278" s="1" t="str">
        <f ca="1">IF(COUNTBLANK($AO1278),IF(COUNTBLANK($D1278),"",OFFSET(ChannelSetup!$E$6,0,$D1278-1)),$AO1278)</f>
        <v/>
      </c>
      <c r="M1278" s="1" t="str">
        <f ca="1">IF(COUNTBLANK($AP1278),IF(COUNTBLANK($D1278),"",OFFSET(ChannelSetup!$E$7,0,$D1278-1)),$AP1278)</f>
        <v/>
      </c>
      <c r="N1278" s="1" t="str">
        <f ca="1">IF(COUNTBLANK($D1278),"",IF(COUNTBLANK($AI1278),OFFSET(ChannelSetup!$E$4,0,$D1278-1),$AI1278))</f>
        <v/>
      </c>
      <c r="O1278" s="1" t="str">
        <f t="shared" si="604"/>
        <v/>
      </c>
      <c r="Q1278" s="32">
        <f t="shared" si="566"/>
        <v>6</v>
      </c>
      <c r="R1278" s="32">
        <f t="shared" si="567"/>
        <v>4</v>
      </c>
      <c r="S1278" s="32">
        <f t="shared" si="568"/>
        <v>4</v>
      </c>
      <c r="T1278" s="32">
        <f t="shared" si="569"/>
        <v>2</v>
      </c>
      <c r="U1278" s="32">
        <f t="shared" si="570"/>
        <v>2</v>
      </c>
      <c r="V1278" s="32">
        <f t="shared" si="571"/>
        <v>2</v>
      </c>
      <c r="W1278" s="32">
        <f t="shared" si="572"/>
        <v>2</v>
      </c>
      <c r="X1278" s="32">
        <f t="shared" si="573"/>
        <v>2</v>
      </c>
      <c r="Y1278" s="32">
        <f t="shared" si="574"/>
        <v>2</v>
      </c>
      <c r="Z1278" s="32">
        <f t="shared" si="575"/>
        <v>2</v>
      </c>
      <c r="AA1278" s="32">
        <f t="shared" si="576"/>
        <v>2</v>
      </c>
      <c r="AB1278" s="32">
        <f t="shared" si="577"/>
        <v>2</v>
      </c>
      <c r="AD1278" s="64"/>
      <c r="AE1278" s="51"/>
      <c r="AF1278" s="51"/>
      <c r="AG1278" s="61"/>
      <c r="AH1278" s="62"/>
      <c r="AI1278" s="61"/>
      <c r="AJ1278" s="62"/>
      <c r="AK1278" s="61"/>
      <c r="AL1278" s="62"/>
      <c r="AM1278" s="60"/>
      <c r="AN1278" s="60"/>
      <c r="AO1278" s="60"/>
      <c r="AP1278" s="60"/>
      <c r="AQ1278" s="51"/>
      <c r="AT1278" s="39" t="str">
        <f t="shared" si="578"/>
        <v/>
      </c>
      <c r="AU1278" s="49" t="str">
        <f t="shared" si="579"/>
        <v/>
      </c>
      <c r="AV1278" s="41">
        <f t="shared" ca="1" si="591"/>
        <v>256</v>
      </c>
      <c r="AW1278" s="40">
        <f t="shared" ca="1" si="585"/>
        <v>1</v>
      </c>
      <c r="AX1278" s="41">
        <f t="shared" ca="1" si="580"/>
        <v>0</v>
      </c>
      <c r="AY1278" s="41">
        <f t="shared" ca="1" si="581"/>
        <v>0</v>
      </c>
      <c r="AZ1278" s="42">
        <f t="shared" ca="1" si="582"/>
        <v>1</v>
      </c>
      <c r="BA1278" s="47" t="str">
        <f t="shared" si="583"/>
        <v/>
      </c>
      <c r="BB1278" s="47" t="e">
        <f t="shared" si="584"/>
        <v>#VALUE!</v>
      </c>
      <c r="BC1278" s="47">
        <f t="shared" si="592"/>
        <v>0</v>
      </c>
      <c r="BD1278" s="47">
        <f t="shared" si="593"/>
        <v>0</v>
      </c>
      <c r="BE1278" s="47" t="e">
        <f t="shared" si="594"/>
        <v>#VALUE!</v>
      </c>
      <c r="BF1278" s="47" t="e">
        <f t="shared" si="595"/>
        <v>#VALUE!</v>
      </c>
      <c r="BG1278" s="47" t="e">
        <f t="shared" si="596"/>
        <v>#VALUE!</v>
      </c>
      <c r="BH1278" s="47" t="e">
        <f>MATCH($BA1278,NoteCommaRef!$B$4:$B$10,0)</f>
        <v>#N/A</v>
      </c>
      <c r="BI1278" s="47">
        <f>MATCH($BK1278,NoteCommaRef!$H$4:$H$1000,0)</f>
        <v>11</v>
      </c>
      <c r="BJ1278" s="47">
        <f>MATCH($BL1278,NoteCommaRef!$H$4:$H$1000,0)</f>
        <v>11</v>
      </c>
      <c r="BK1278" s="47">
        <f t="shared" si="586"/>
        <v>1</v>
      </c>
      <c r="BL1278" s="47">
        <f t="shared" si="587"/>
        <v>1</v>
      </c>
      <c r="BM1278" s="48">
        <f ca="1">IF(ISNA($BH1278),1,OFFSET(NoteCommaRef!$E$3,$BH1278,0))</f>
        <v>1</v>
      </c>
      <c r="BN1278" s="48">
        <f t="shared" si="588"/>
        <v>1</v>
      </c>
      <c r="BO1278" s="48">
        <f t="shared" si="589"/>
        <v>1</v>
      </c>
      <c r="BP1278" s="48">
        <f t="shared" si="590"/>
        <v>1</v>
      </c>
      <c r="BQ1278" s="48">
        <f ca="1">IF(ISNA($BI1278),1,OFFSET(NoteCommaRef!$K$3,$BI1278,0))</f>
        <v>1</v>
      </c>
      <c r="BR1278" s="48">
        <f ca="1">IF(ISNA($BJ1278),1,OFFSET(NoteCommaRef!$K$3,$BJ1278,0))</f>
        <v>1</v>
      </c>
    </row>
    <row r="1279" spans="3:70" x14ac:dyDescent="0.2">
      <c r="C1279" s="1" t="str">
        <f t="shared" ref="C1279:C1342" si="608">IF(COUNTBLANK($AQ1279),"",$AQ1279)</f>
        <v/>
      </c>
      <c r="D1279" s="1" t="str">
        <f t="shared" ref="D1279:D1342" si="609">IF(COUNTBLANK($AE1279),"",$AE1279)</f>
        <v/>
      </c>
      <c r="E1279" s="1" t="str">
        <f t="shared" si="597"/>
        <v/>
      </c>
      <c r="F1279" s="32" t="str">
        <f t="shared" si="598"/>
        <v/>
      </c>
      <c r="G1279" s="1" t="str">
        <f t="shared" si="599"/>
        <v/>
      </c>
      <c r="H1279" s="1" t="str">
        <f t="shared" si="600"/>
        <v/>
      </c>
      <c r="I1279" s="1" t="str">
        <f t="shared" si="601"/>
        <v/>
      </c>
      <c r="J1279" s="1" t="str">
        <f t="shared" si="602"/>
        <v/>
      </c>
      <c r="K1279" s="1" t="str">
        <f t="shared" si="603"/>
        <v/>
      </c>
      <c r="L1279" s="1" t="str">
        <f ca="1">IF(COUNTBLANK($AO1279),IF(COUNTBLANK($D1279),"",OFFSET(ChannelSetup!$E$6,0,$D1279-1)),$AO1279)</f>
        <v/>
      </c>
      <c r="M1279" s="1" t="str">
        <f ca="1">IF(COUNTBLANK($AP1279),IF(COUNTBLANK($D1279),"",OFFSET(ChannelSetup!$E$7,0,$D1279-1)),$AP1279)</f>
        <v/>
      </c>
      <c r="N1279" s="1" t="str">
        <f ca="1">IF(COUNTBLANK($D1279),"",IF(COUNTBLANK($AI1279),OFFSET(ChannelSetup!$E$4,0,$D1279-1),$AI1279))</f>
        <v/>
      </c>
      <c r="O1279" s="1" t="str">
        <f t="shared" si="604"/>
        <v/>
      </c>
      <c r="Q1279" s="32">
        <f t="shared" si="566"/>
        <v>6</v>
      </c>
      <c r="R1279" s="32">
        <f t="shared" si="567"/>
        <v>4</v>
      </c>
      <c r="S1279" s="32">
        <f t="shared" si="568"/>
        <v>4</v>
      </c>
      <c r="T1279" s="32">
        <f t="shared" si="569"/>
        <v>2</v>
      </c>
      <c r="U1279" s="32">
        <f t="shared" si="570"/>
        <v>2</v>
      </c>
      <c r="V1279" s="32">
        <f t="shared" si="571"/>
        <v>2</v>
      </c>
      <c r="W1279" s="32">
        <f t="shared" si="572"/>
        <v>2</v>
      </c>
      <c r="X1279" s="32">
        <f t="shared" si="573"/>
        <v>2</v>
      </c>
      <c r="Y1279" s="32">
        <f t="shared" si="574"/>
        <v>2</v>
      </c>
      <c r="Z1279" s="32">
        <f t="shared" si="575"/>
        <v>2</v>
      </c>
      <c r="AA1279" s="32">
        <f t="shared" si="576"/>
        <v>2</v>
      </c>
      <c r="AB1279" s="32">
        <f t="shared" si="577"/>
        <v>2</v>
      </c>
      <c r="AD1279" s="64"/>
      <c r="AE1279" s="51"/>
      <c r="AF1279" s="51"/>
      <c r="AG1279" s="61"/>
      <c r="AH1279" s="62"/>
      <c r="AI1279" s="61"/>
      <c r="AJ1279" s="62"/>
      <c r="AK1279" s="61"/>
      <c r="AL1279" s="62"/>
      <c r="AM1279" s="60"/>
      <c r="AN1279" s="60"/>
      <c r="AO1279" s="60"/>
      <c r="AP1279" s="60"/>
      <c r="AQ1279" s="51"/>
      <c r="AT1279" s="39" t="str">
        <f t="shared" si="578"/>
        <v/>
      </c>
      <c r="AU1279" s="49" t="str">
        <f t="shared" si="579"/>
        <v/>
      </c>
      <c r="AV1279" s="41">
        <f t="shared" ca="1" si="591"/>
        <v>256</v>
      </c>
      <c r="AW1279" s="40">
        <f t="shared" ca="1" si="585"/>
        <v>1</v>
      </c>
      <c r="AX1279" s="41">
        <f t="shared" ca="1" si="580"/>
        <v>0</v>
      </c>
      <c r="AY1279" s="41">
        <f t="shared" ca="1" si="581"/>
        <v>0</v>
      </c>
      <c r="AZ1279" s="42">
        <f t="shared" ca="1" si="582"/>
        <v>1</v>
      </c>
      <c r="BA1279" s="47" t="str">
        <f t="shared" si="583"/>
        <v/>
      </c>
      <c r="BB1279" s="47" t="e">
        <f t="shared" si="584"/>
        <v>#VALUE!</v>
      </c>
      <c r="BC1279" s="47">
        <f t="shared" si="592"/>
        <v>0</v>
      </c>
      <c r="BD1279" s="47">
        <f t="shared" si="593"/>
        <v>0</v>
      </c>
      <c r="BE1279" s="47" t="e">
        <f t="shared" si="594"/>
        <v>#VALUE!</v>
      </c>
      <c r="BF1279" s="47" t="e">
        <f t="shared" si="595"/>
        <v>#VALUE!</v>
      </c>
      <c r="BG1279" s="47" t="e">
        <f t="shared" si="596"/>
        <v>#VALUE!</v>
      </c>
      <c r="BH1279" s="47" t="e">
        <f>MATCH($BA1279,NoteCommaRef!$B$4:$B$10,0)</f>
        <v>#N/A</v>
      </c>
      <c r="BI1279" s="47">
        <f>MATCH($BK1279,NoteCommaRef!$H$4:$H$1000,0)</f>
        <v>11</v>
      </c>
      <c r="BJ1279" s="47">
        <f>MATCH($BL1279,NoteCommaRef!$H$4:$H$1000,0)</f>
        <v>11</v>
      </c>
      <c r="BK1279" s="47">
        <f t="shared" si="586"/>
        <v>1</v>
      </c>
      <c r="BL1279" s="47">
        <f t="shared" si="587"/>
        <v>1</v>
      </c>
      <c r="BM1279" s="48">
        <f ca="1">IF(ISNA($BH1279),1,OFFSET(NoteCommaRef!$E$3,$BH1279,0))</f>
        <v>1</v>
      </c>
      <c r="BN1279" s="48">
        <f t="shared" si="588"/>
        <v>1</v>
      </c>
      <c r="BO1279" s="48">
        <f t="shared" si="589"/>
        <v>1</v>
      </c>
      <c r="BP1279" s="48">
        <f t="shared" si="590"/>
        <v>1</v>
      </c>
      <c r="BQ1279" s="48">
        <f ca="1">IF(ISNA($BI1279),1,OFFSET(NoteCommaRef!$K$3,$BI1279,0))</f>
        <v>1</v>
      </c>
      <c r="BR1279" s="48">
        <f ca="1">IF(ISNA($BJ1279),1,OFFSET(NoteCommaRef!$K$3,$BJ1279,0))</f>
        <v>1</v>
      </c>
    </row>
    <row r="1280" spans="3:70" x14ac:dyDescent="0.2">
      <c r="C1280" s="1" t="str">
        <f t="shared" si="608"/>
        <v/>
      </c>
      <c r="D1280" s="1" t="str">
        <f t="shared" si="609"/>
        <v/>
      </c>
      <c r="E1280" s="1" t="str">
        <f t="shared" si="597"/>
        <v/>
      </c>
      <c r="F1280" s="32" t="str">
        <f t="shared" si="598"/>
        <v/>
      </c>
      <c r="G1280" s="1" t="str">
        <f t="shared" si="599"/>
        <v/>
      </c>
      <c r="H1280" s="1" t="str">
        <f t="shared" si="600"/>
        <v/>
      </c>
      <c r="I1280" s="1" t="str">
        <f t="shared" si="601"/>
        <v/>
      </c>
      <c r="J1280" s="1" t="str">
        <f t="shared" si="602"/>
        <v/>
      </c>
      <c r="K1280" s="1" t="str">
        <f t="shared" si="603"/>
        <v/>
      </c>
      <c r="L1280" s="1" t="str">
        <f ca="1">IF(COUNTBLANK($AO1280),IF(COUNTBLANK($D1280),"",OFFSET(ChannelSetup!$E$6,0,$D1280-1)),$AO1280)</f>
        <v/>
      </c>
      <c r="M1280" s="1" t="str">
        <f ca="1">IF(COUNTBLANK($AP1280),IF(COUNTBLANK($D1280),"",OFFSET(ChannelSetup!$E$7,0,$D1280-1)),$AP1280)</f>
        <v/>
      </c>
      <c r="N1280" s="1" t="str">
        <f ca="1">IF(COUNTBLANK($D1280),"",IF(COUNTBLANK($AI1280),OFFSET(ChannelSetup!$E$4,0,$D1280-1),$AI1280))</f>
        <v/>
      </c>
      <c r="O1280" s="1" t="str">
        <f t="shared" si="604"/>
        <v/>
      </c>
      <c r="Q1280" s="32">
        <f t="shared" si="566"/>
        <v>6</v>
      </c>
      <c r="R1280" s="32">
        <f t="shared" si="567"/>
        <v>4</v>
      </c>
      <c r="S1280" s="32">
        <f t="shared" si="568"/>
        <v>4</v>
      </c>
      <c r="T1280" s="32">
        <f t="shared" si="569"/>
        <v>2</v>
      </c>
      <c r="U1280" s="32">
        <f t="shared" si="570"/>
        <v>2</v>
      </c>
      <c r="V1280" s="32">
        <f t="shared" si="571"/>
        <v>2</v>
      </c>
      <c r="W1280" s="32">
        <f t="shared" si="572"/>
        <v>2</v>
      </c>
      <c r="X1280" s="32">
        <f t="shared" si="573"/>
        <v>2</v>
      </c>
      <c r="Y1280" s="32">
        <f t="shared" si="574"/>
        <v>2</v>
      </c>
      <c r="Z1280" s="32">
        <f t="shared" si="575"/>
        <v>2</v>
      </c>
      <c r="AA1280" s="32">
        <f t="shared" si="576"/>
        <v>2</v>
      </c>
      <c r="AB1280" s="32">
        <f t="shared" si="577"/>
        <v>2</v>
      </c>
      <c r="AD1280" s="64"/>
      <c r="AE1280" s="51"/>
      <c r="AF1280" s="51"/>
      <c r="AG1280" s="61"/>
      <c r="AH1280" s="62"/>
      <c r="AI1280" s="61"/>
      <c r="AJ1280" s="62"/>
      <c r="AK1280" s="61"/>
      <c r="AL1280" s="62"/>
      <c r="AM1280" s="60"/>
      <c r="AN1280" s="60"/>
      <c r="AO1280" s="60"/>
      <c r="AP1280" s="60"/>
      <c r="AQ1280" s="51"/>
      <c r="AT1280" s="39" t="str">
        <f t="shared" si="578"/>
        <v/>
      </c>
      <c r="AU1280" s="49" t="str">
        <f t="shared" si="579"/>
        <v/>
      </c>
      <c r="AV1280" s="41">
        <f t="shared" ca="1" si="591"/>
        <v>256</v>
      </c>
      <c r="AW1280" s="40">
        <f t="shared" ca="1" si="585"/>
        <v>1</v>
      </c>
      <c r="AX1280" s="41">
        <f t="shared" ca="1" si="580"/>
        <v>0</v>
      </c>
      <c r="AY1280" s="41">
        <f t="shared" ca="1" si="581"/>
        <v>0</v>
      </c>
      <c r="AZ1280" s="42">
        <f t="shared" ca="1" si="582"/>
        <v>1</v>
      </c>
      <c r="BA1280" s="47" t="str">
        <f t="shared" si="583"/>
        <v/>
      </c>
      <c r="BB1280" s="47" t="e">
        <f t="shared" si="584"/>
        <v>#VALUE!</v>
      </c>
      <c r="BC1280" s="47">
        <f t="shared" si="592"/>
        <v>0</v>
      </c>
      <c r="BD1280" s="47">
        <f t="shared" si="593"/>
        <v>0</v>
      </c>
      <c r="BE1280" s="47" t="e">
        <f t="shared" si="594"/>
        <v>#VALUE!</v>
      </c>
      <c r="BF1280" s="47" t="e">
        <f t="shared" si="595"/>
        <v>#VALUE!</v>
      </c>
      <c r="BG1280" s="47" t="e">
        <f t="shared" si="596"/>
        <v>#VALUE!</v>
      </c>
      <c r="BH1280" s="47" t="e">
        <f>MATCH($BA1280,NoteCommaRef!$B$4:$B$10,0)</f>
        <v>#N/A</v>
      </c>
      <c r="BI1280" s="47">
        <f>MATCH($BK1280,NoteCommaRef!$H$4:$H$1000,0)</f>
        <v>11</v>
      </c>
      <c r="BJ1280" s="47">
        <f>MATCH($BL1280,NoteCommaRef!$H$4:$H$1000,0)</f>
        <v>11</v>
      </c>
      <c r="BK1280" s="47">
        <f t="shared" si="586"/>
        <v>1</v>
      </c>
      <c r="BL1280" s="47">
        <f t="shared" si="587"/>
        <v>1</v>
      </c>
      <c r="BM1280" s="48">
        <f ca="1">IF(ISNA($BH1280),1,OFFSET(NoteCommaRef!$E$3,$BH1280,0))</f>
        <v>1</v>
      </c>
      <c r="BN1280" s="48">
        <f t="shared" si="588"/>
        <v>1</v>
      </c>
      <c r="BO1280" s="48">
        <f t="shared" si="589"/>
        <v>1</v>
      </c>
      <c r="BP1280" s="48">
        <f t="shared" si="590"/>
        <v>1</v>
      </c>
      <c r="BQ1280" s="48">
        <f ca="1">IF(ISNA($BI1280),1,OFFSET(NoteCommaRef!$K$3,$BI1280,0))</f>
        <v>1</v>
      </c>
      <c r="BR1280" s="48">
        <f ca="1">IF(ISNA($BJ1280),1,OFFSET(NoteCommaRef!$K$3,$BJ1280,0))</f>
        <v>1</v>
      </c>
    </row>
    <row r="1281" spans="3:70" x14ac:dyDescent="0.2">
      <c r="C1281" s="1" t="str">
        <f t="shared" si="608"/>
        <v/>
      </c>
      <c r="D1281" s="1" t="str">
        <f t="shared" si="609"/>
        <v/>
      </c>
      <c r="E1281" s="1" t="str">
        <f t="shared" si="597"/>
        <v/>
      </c>
      <c r="F1281" s="32" t="str">
        <f t="shared" si="598"/>
        <v/>
      </c>
      <c r="G1281" s="1" t="str">
        <f t="shared" si="599"/>
        <v/>
      </c>
      <c r="H1281" s="1" t="str">
        <f t="shared" si="600"/>
        <v/>
      </c>
      <c r="I1281" s="1" t="str">
        <f t="shared" si="601"/>
        <v/>
      </c>
      <c r="J1281" s="1" t="str">
        <f t="shared" si="602"/>
        <v/>
      </c>
      <c r="K1281" s="1" t="str">
        <f t="shared" si="603"/>
        <v/>
      </c>
      <c r="L1281" s="1" t="str">
        <f ca="1">IF(COUNTBLANK($AO1281),IF(COUNTBLANK($D1281),"",OFFSET(ChannelSetup!$E$6,0,$D1281-1)),$AO1281)</f>
        <v/>
      </c>
      <c r="M1281" s="1" t="str">
        <f ca="1">IF(COUNTBLANK($AP1281),IF(COUNTBLANK($D1281),"",OFFSET(ChannelSetup!$E$7,0,$D1281-1)),$AP1281)</f>
        <v/>
      </c>
      <c r="N1281" s="1" t="str">
        <f ca="1">IF(COUNTBLANK($D1281),"",IF(COUNTBLANK($AI1281),OFFSET(ChannelSetup!$E$4,0,$D1281-1),$AI1281))</f>
        <v/>
      </c>
      <c r="O1281" s="1" t="str">
        <f t="shared" si="604"/>
        <v/>
      </c>
      <c r="Q1281" s="32">
        <f t="shared" si="566"/>
        <v>6</v>
      </c>
      <c r="R1281" s="32">
        <f t="shared" si="567"/>
        <v>4</v>
      </c>
      <c r="S1281" s="32">
        <f t="shared" si="568"/>
        <v>4</v>
      </c>
      <c r="T1281" s="32">
        <f t="shared" si="569"/>
        <v>2</v>
      </c>
      <c r="U1281" s="32">
        <f t="shared" si="570"/>
        <v>2</v>
      </c>
      <c r="V1281" s="32">
        <f t="shared" si="571"/>
        <v>2</v>
      </c>
      <c r="W1281" s="32">
        <f t="shared" si="572"/>
        <v>2</v>
      </c>
      <c r="X1281" s="32">
        <f t="shared" si="573"/>
        <v>2</v>
      </c>
      <c r="Y1281" s="32">
        <f t="shared" si="574"/>
        <v>2</v>
      </c>
      <c r="Z1281" s="32">
        <f t="shared" si="575"/>
        <v>2</v>
      </c>
      <c r="AA1281" s="32">
        <f t="shared" si="576"/>
        <v>2</v>
      </c>
      <c r="AB1281" s="32">
        <f t="shared" si="577"/>
        <v>2</v>
      </c>
      <c r="AD1281" s="64"/>
      <c r="AE1281" s="51"/>
      <c r="AF1281" s="51"/>
      <c r="AG1281" s="61"/>
      <c r="AH1281" s="62"/>
      <c r="AI1281" s="61"/>
      <c r="AJ1281" s="62"/>
      <c r="AK1281" s="61"/>
      <c r="AL1281" s="62"/>
      <c r="AM1281" s="60"/>
      <c r="AN1281" s="60"/>
      <c r="AO1281" s="60"/>
      <c r="AP1281" s="60"/>
      <c r="AQ1281" s="51"/>
      <c r="AT1281" s="39" t="str">
        <f t="shared" si="578"/>
        <v/>
      </c>
      <c r="AU1281" s="49" t="str">
        <f t="shared" si="579"/>
        <v/>
      </c>
      <c r="AV1281" s="41">
        <f t="shared" ca="1" si="591"/>
        <v>256</v>
      </c>
      <c r="AW1281" s="40">
        <f t="shared" ca="1" si="585"/>
        <v>1</v>
      </c>
      <c r="AX1281" s="41">
        <f t="shared" ca="1" si="580"/>
        <v>0</v>
      </c>
      <c r="AY1281" s="41">
        <f t="shared" ca="1" si="581"/>
        <v>0</v>
      </c>
      <c r="AZ1281" s="42">
        <f t="shared" ca="1" si="582"/>
        <v>1</v>
      </c>
      <c r="BA1281" s="47" t="str">
        <f t="shared" si="583"/>
        <v/>
      </c>
      <c r="BB1281" s="47" t="e">
        <f t="shared" si="584"/>
        <v>#VALUE!</v>
      </c>
      <c r="BC1281" s="47">
        <f t="shared" si="592"/>
        <v>0</v>
      </c>
      <c r="BD1281" s="47">
        <f t="shared" si="593"/>
        <v>0</v>
      </c>
      <c r="BE1281" s="47" t="e">
        <f t="shared" si="594"/>
        <v>#VALUE!</v>
      </c>
      <c r="BF1281" s="47" t="e">
        <f t="shared" si="595"/>
        <v>#VALUE!</v>
      </c>
      <c r="BG1281" s="47" t="e">
        <f t="shared" si="596"/>
        <v>#VALUE!</v>
      </c>
      <c r="BH1281" s="47" t="e">
        <f>MATCH($BA1281,NoteCommaRef!$B$4:$B$10,0)</f>
        <v>#N/A</v>
      </c>
      <c r="BI1281" s="47">
        <f>MATCH($BK1281,NoteCommaRef!$H$4:$H$1000,0)</f>
        <v>11</v>
      </c>
      <c r="BJ1281" s="47">
        <f>MATCH($BL1281,NoteCommaRef!$H$4:$H$1000,0)</f>
        <v>11</v>
      </c>
      <c r="BK1281" s="47">
        <f t="shared" si="586"/>
        <v>1</v>
      </c>
      <c r="BL1281" s="47">
        <f t="shared" si="587"/>
        <v>1</v>
      </c>
      <c r="BM1281" s="48">
        <f ca="1">IF(ISNA($BH1281),1,OFFSET(NoteCommaRef!$E$3,$BH1281,0))</f>
        <v>1</v>
      </c>
      <c r="BN1281" s="48">
        <f t="shared" si="588"/>
        <v>1</v>
      </c>
      <c r="BO1281" s="48">
        <f t="shared" si="589"/>
        <v>1</v>
      </c>
      <c r="BP1281" s="48">
        <f t="shared" si="590"/>
        <v>1</v>
      </c>
      <c r="BQ1281" s="48">
        <f ca="1">IF(ISNA($BI1281),1,OFFSET(NoteCommaRef!$K$3,$BI1281,0))</f>
        <v>1</v>
      </c>
      <c r="BR1281" s="48">
        <f ca="1">IF(ISNA($BJ1281),1,OFFSET(NoteCommaRef!$K$3,$BJ1281,0))</f>
        <v>1</v>
      </c>
    </row>
    <row r="1282" spans="3:70" x14ac:dyDescent="0.2">
      <c r="C1282" s="1" t="str">
        <f t="shared" si="608"/>
        <v/>
      </c>
      <c r="D1282" s="1" t="str">
        <f t="shared" si="609"/>
        <v/>
      </c>
      <c r="E1282" s="1" t="str">
        <f t="shared" si="597"/>
        <v/>
      </c>
      <c r="F1282" s="32" t="str">
        <f t="shared" si="598"/>
        <v/>
      </c>
      <c r="G1282" s="1" t="str">
        <f t="shared" si="599"/>
        <v/>
      </c>
      <c r="H1282" s="1" t="str">
        <f t="shared" si="600"/>
        <v/>
      </c>
      <c r="I1282" s="1" t="str">
        <f t="shared" si="601"/>
        <v/>
      </c>
      <c r="J1282" s="1" t="str">
        <f t="shared" si="602"/>
        <v/>
      </c>
      <c r="K1282" s="1" t="str">
        <f t="shared" si="603"/>
        <v/>
      </c>
      <c r="L1282" s="1" t="str">
        <f ca="1">IF(COUNTBLANK($AO1282),IF(COUNTBLANK($D1282),"",OFFSET(ChannelSetup!$E$6,0,$D1282-1)),$AO1282)</f>
        <v/>
      </c>
      <c r="M1282" s="1" t="str">
        <f ca="1">IF(COUNTBLANK($AP1282),IF(COUNTBLANK($D1282),"",OFFSET(ChannelSetup!$E$7,0,$D1282-1)),$AP1282)</f>
        <v/>
      </c>
      <c r="N1282" s="1" t="str">
        <f ca="1">IF(COUNTBLANK($D1282),"",IF(COUNTBLANK($AI1282),OFFSET(ChannelSetup!$E$4,0,$D1282-1),$AI1282))</f>
        <v/>
      </c>
      <c r="O1282" s="1" t="str">
        <f t="shared" si="604"/>
        <v/>
      </c>
      <c r="Q1282" s="32">
        <f t="shared" si="566"/>
        <v>6</v>
      </c>
      <c r="R1282" s="32">
        <f t="shared" si="567"/>
        <v>4</v>
      </c>
      <c r="S1282" s="32">
        <f t="shared" si="568"/>
        <v>4</v>
      </c>
      <c r="T1282" s="32">
        <f t="shared" si="569"/>
        <v>2</v>
      </c>
      <c r="U1282" s="32">
        <f t="shared" si="570"/>
        <v>2</v>
      </c>
      <c r="V1282" s="32">
        <f t="shared" si="571"/>
        <v>2</v>
      </c>
      <c r="W1282" s="32">
        <f t="shared" si="572"/>
        <v>2</v>
      </c>
      <c r="X1282" s="32">
        <f t="shared" si="573"/>
        <v>2</v>
      </c>
      <c r="Y1282" s="32">
        <f t="shared" si="574"/>
        <v>2</v>
      </c>
      <c r="Z1282" s="32">
        <f t="shared" si="575"/>
        <v>2</v>
      </c>
      <c r="AA1282" s="32">
        <f t="shared" si="576"/>
        <v>2</v>
      </c>
      <c r="AB1282" s="32">
        <f t="shared" si="577"/>
        <v>2</v>
      </c>
      <c r="AD1282" s="64"/>
      <c r="AE1282" s="51"/>
      <c r="AF1282" s="51"/>
      <c r="AG1282" s="61"/>
      <c r="AH1282" s="62"/>
      <c r="AI1282" s="61"/>
      <c r="AJ1282" s="62"/>
      <c r="AK1282" s="61"/>
      <c r="AL1282" s="62"/>
      <c r="AM1282" s="60"/>
      <c r="AN1282" s="60"/>
      <c r="AO1282" s="60"/>
      <c r="AP1282" s="60"/>
      <c r="AQ1282" s="51"/>
      <c r="AT1282" s="39" t="str">
        <f t="shared" si="578"/>
        <v/>
      </c>
      <c r="AU1282" s="49" t="str">
        <f t="shared" si="579"/>
        <v/>
      </c>
      <c r="AV1282" s="41">
        <f t="shared" ca="1" si="591"/>
        <v>256</v>
      </c>
      <c r="AW1282" s="40">
        <f t="shared" ca="1" si="585"/>
        <v>1</v>
      </c>
      <c r="AX1282" s="41">
        <f t="shared" ca="1" si="580"/>
        <v>0</v>
      </c>
      <c r="AY1282" s="41">
        <f t="shared" ca="1" si="581"/>
        <v>0</v>
      </c>
      <c r="AZ1282" s="42">
        <f t="shared" ca="1" si="582"/>
        <v>1</v>
      </c>
      <c r="BA1282" s="47" t="str">
        <f t="shared" si="583"/>
        <v/>
      </c>
      <c r="BB1282" s="47" t="e">
        <f t="shared" si="584"/>
        <v>#VALUE!</v>
      </c>
      <c r="BC1282" s="47">
        <f t="shared" si="592"/>
        <v>0</v>
      </c>
      <c r="BD1282" s="47">
        <f t="shared" si="593"/>
        <v>0</v>
      </c>
      <c r="BE1282" s="47" t="e">
        <f t="shared" si="594"/>
        <v>#VALUE!</v>
      </c>
      <c r="BF1282" s="47" t="e">
        <f t="shared" si="595"/>
        <v>#VALUE!</v>
      </c>
      <c r="BG1282" s="47" t="e">
        <f t="shared" si="596"/>
        <v>#VALUE!</v>
      </c>
      <c r="BH1282" s="47" t="e">
        <f>MATCH($BA1282,NoteCommaRef!$B$4:$B$10,0)</f>
        <v>#N/A</v>
      </c>
      <c r="BI1282" s="47">
        <f>MATCH($BK1282,NoteCommaRef!$H$4:$H$1000,0)</f>
        <v>11</v>
      </c>
      <c r="BJ1282" s="47">
        <f>MATCH($BL1282,NoteCommaRef!$H$4:$H$1000,0)</f>
        <v>11</v>
      </c>
      <c r="BK1282" s="47">
        <f t="shared" si="586"/>
        <v>1</v>
      </c>
      <c r="BL1282" s="47">
        <f t="shared" si="587"/>
        <v>1</v>
      </c>
      <c r="BM1282" s="48">
        <f ca="1">IF(ISNA($BH1282),1,OFFSET(NoteCommaRef!$E$3,$BH1282,0))</f>
        <v>1</v>
      </c>
      <c r="BN1282" s="48">
        <f t="shared" si="588"/>
        <v>1</v>
      </c>
      <c r="BO1282" s="48">
        <f t="shared" si="589"/>
        <v>1</v>
      </c>
      <c r="BP1282" s="48">
        <f t="shared" si="590"/>
        <v>1</v>
      </c>
      <c r="BQ1282" s="48">
        <f ca="1">IF(ISNA($BI1282),1,OFFSET(NoteCommaRef!$K$3,$BI1282,0))</f>
        <v>1</v>
      </c>
      <c r="BR1282" s="48">
        <f ca="1">IF(ISNA($BJ1282),1,OFFSET(NoteCommaRef!$K$3,$BJ1282,0))</f>
        <v>1</v>
      </c>
    </row>
    <row r="1283" spans="3:70" x14ac:dyDescent="0.2">
      <c r="C1283" s="1" t="str">
        <f t="shared" si="608"/>
        <v/>
      </c>
      <c r="D1283" s="1" t="str">
        <f t="shared" si="609"/>
        <v/>
      </c>
      <c r="E1283" s="1" t="str">
        <f t="shared" si="597"/>
        <v/>
      </c>
      <c r="F1283" s="32" t="str">
        <f t="shared" si="598"/>
        <v/>
      </c>
      <c r="G1283" s="1" t="str">
        <f t="shared" si="599"/>
        <v/>
      </c>
      <c r="H1283" s="1" t="str">
        <f t="shared" si="600"/>
        <v/>
      </c>
      <c r="I1283" s="1" t="str">
        <f t="shared" si="601"/>
        <v/>
      </c>
      <c r="J1283" s="1" t="str">
        <f t="shared" si="602"/>
        <v/>
      </c>
      <c r="K1283" s="1" t="str">
        <f t="shared" si="603"/>
        <v/>
      </c>
      <c r="L1283" s="1" t="str">
        <f ca="1">IF(COUNTBLANK($AO1283),IF(COUNTBLANK($D1283),"",OFFSET(ChannelSetup!$E$6,0,$D1283-1)),$AO1283)</f>
        <v/>
      </c>
      <c r="M1283" s="1" t="str">
        <f ca="1">IF(COUNTBLANK($AP1283),IF(COUNTBLANK($D1283),"",OFFSET(ChannelSetup!$E$7,0,$D1283-1)),$AP1283)</f>
        <v/>
      </c>
      <c r="N1283" s="1" t="str">
        <f ca="1">IF(COUNTBLANK($D1283),"",IF(COUNTBLANK($AI1283),OFFSET(ChannelSetup!$E$4,0,$D1283-1),$AI1283))</f>
        <v/>
      </c>
      <c r="O1283" s="1" t="str">
        <f t="shared" si="604"/>
        <v/>
      </c>
      <c r="Q1283" s="32">
        <f t="shared" ref="Q1283:Q1346" si="610">Q1282+IF($D1283=Q$3,IF(COUNTBLANK($E1283),0,$E1283/$AF$2),0)</f>
        <v>6</v>
      </c>
      <c r="R1283" s="32">
        <f t="shared" ref="R1283:R1346" si="611">R1282+IF($D1283=R$3,IF(COUNTBLANK($E1283),0,$E1283/$AF$2),0)</f>
        <v>4</v>
      </c>
      <c r="S1283" s="32">
        <f t="shared" ref="S1283:S1346" si="612">S1282+IF($D1283=S$3,IF(COUNTBLANK($E1283),0,$E1283/$AF$2),0)</f>
        <v>4</v>
      </c>
      <c r="T1283" s="32">
        <f t="shared" ref="T1283:T1346" si="613">T1282+IF($D1283=T$3,IF(COUNTBLANK($E1283),0,$E1283/$AF$2),0)</f>
        <v>2</v>
      </c>
      <c r="U1283" s="32">
        <f t="shared" ref="U1283:U1346" si="614">U1282+IF($D1283=U$3,IF(COUNTBLANK($E1283),0,$E1283/$AF$2),0)</f>
        <v>2</v>
      </c>
      <c r="V1283" s="32">
        <f t="shared" ref="V1283:V1346" si="615">V1282+IF($D1283=V$3,IF(COUNTBLANK($E1283),0,$E1283/$AF$2),0)</f>
        <v>2</v>
      </c>
      <c r="W1283" s="32">
        <f t="shared" ref="W1283:W1346" si="616">W1282+IF($D1283=W$3,IF(COUNTBLANK($E1283),0,$E1283/$AF$2),0)</f>
        <v>2</v>
      </c>
      <c r="X1283" s="32">
        <f t="shared" ref="X1283:X1346" si="617">X1282+IF($D1283=X$3,IF(COUNTBLANK($E1283),0,$E1283/$AF$2),0)</f>
        <v>2</v>
      </c>
      <c r="Y1283" s="32">
        <f t="shared" ref="Y1283:Y1346" si="618">Y1282+IF($D1283=Y$3,IF(COUNTBLANK($E1283),0,$E1283/$AF$2),0)</f>
        <v>2</v>
      </c>
      <c r="Z1283" s="32">
        <f t="shared" ref="Z1283:Z1346" si="619">Z1282+IF($D1283=Z$3,IF(COUNTBLANK($E1283),0,$E1283/$AF$2),0)</f>
        <v>2</v>
      </c>
      <c r="AA1283" s="32">
        <f t="shared" ref="AA1283:AA1346" si="620">AA1282+IF($D1283=AA$3,IF(COUNTBLANK($E1283),0,$E1283/$AF$2),0)</f>
        <v>2</v>
      </c>
      <c r="AB1283" s="32">
        <f t="shared" ref="AB1283:AB1346" si="621">AB1282+IF($D1283=AB$3,IF(COUNTBLANK($E1283),0,$E1283/$AF$2),0)</f>
        <v>2</v>
      </c>
      <c r="AD1283" s="64"/>
      <c r="AE1283" s="51"/>
      <c r="AF1283" s="51"/>
      <c r="AG1283" s="61"/>
      <c r="AH1283" s="62"/>
      <c r="AI1283" s="61"/>
      <c r="AJ1283" s="62"/>
      <c r="AK1283" s="61"/>
      <c r="AL1283" s="62"/>
      <c r="AM1283" s="60"/>
      <c r="AN1283" s="60"/>
      <c r="AO1283" s="60"/>
      <c r="AP1283" s="60"/>
      <c r="AQ1283" s="51"/>
      <c r="AT1283" s="39" t="str">
        <f t="shared" si="578"/>
        <v/>
      </c>
      <c r="AU1283" s="49" t="str">
        <f t="shared" si="579"/>
        <v/>
      </c>
      <c r="AV1283" s="41">
        <f t="shared" ca="1" si="591"/>
        <v>256</v>
      </c>
      <c r="AW1283" s="40">
        <f t="shared" ca="1" si="585"/>
        <v>1</v>
      </c>
      <c r="AX1283" s="41">
        <f t="shared" ca="1" si="580"/>
        <v>0</v>
      </c>
      <c r="AY1283" s="41">
        <f t="shared" ca="1" si="581"/>
        <v>0</v>
      </c>
      <c r="AZ1283" s="42">
        <f t="shared" ca="1" si="582"/>
        <v>1</v>
      </c>
      <c r="BA1283" s="47" t="str">
        <f t="shared" si="583"/>
        <v/>
      </c>
      <c r="BB1283" s="47" t="e">
        <f t="shared" si="584"/>
        <v>#VALUE!</v>
      </c>
      <c r="BC1283" s="47">
        <f t="shared" si="592"/>
        <v>0</v>
      </c>
      <c r="BD1283" s="47">
        <f t="shared" si="593"/>
        <v>0</v>
      </c>
      <c r="BE1283" s="47" t="e">
        <f t="shared" si="594"/>
        <v>#VALUE!</v>
      </c>
      <c r="BF1283" s="47" t="e">
        <f t="shared" si="595"/>
        <v>#VALUE!</v>
      </c>
      <c r="BG1283" s="47" t="e">
        <f t="shared" si="596"/>
        <v>#VALUE!</v>
      </c>
      <c r="BH1283" s="47" t="e">
        <f>MATCH($BA1283,NoteCommaRef!$B$4:$B$10,0)</f>
        <v>#N/A</v>
      </c>
      <c r="BI1283" s="47">
        <f>MATCH($BK1283,NoteCommaRef!$H$4:$H$1000,0)</f>
        <v>11</v>
      </c>
      <c r="BJ1283" s="47">
        <f>MATCH($BL1283,NoteCommaRef!$H$4:$H$1000,0)</f>
        <v>11</v>
      </c>
      <c r="BK1283" s="47">
        <f t="shared" si="586"/>
        <v>1</v>
      </c>
      <c r="BL1283" s="47">
        <f t="shared" si="587"/>
        <v>1</v>
      </c>
      <c r="BM1283" s="48">
        <f ca="1">IF(ISNA($BH1283),1,OFFSET(NoteCommaRef!$E$3,$BH1283,0))</f>
        <v>1</v>
      </c>
      <c r="BN1283" s="48">
        <f t="shared" si="588"/>
        <v>1</v>
      </c>
      <c r="BO1283" s="48">
        <f t="shared" si="589"/>
        <v>1</v>
      </c>
      <c r="BP1283" s="48">
        <f t="shared" si="590"/>
        <v>1</v>
      </c>
      <c r="BQ1283" s="48">
        <f ca="1">IF(ISNA($BI1283),1,OFFSET(NoteCommaRef!$K$3,$BI1283,0))</f>
        <v>1</v>
      </c>
      <c r="BR1283" s="48">
        <f ca="1">IF(ISNA($BJ1283),1,OFFSET(NoteCommaRef!$K$3,$BJ1283,0))</f>
        <v>1</v>
      </c>
    </row>
    <row r="1284" spans="3:70" x14ac:dyDescent="0.2">
      <c r="C1284" s="1" t="str">
        <f t="shared" si="608"/>
        <v/>
      </c>
      <c r="D1284" s="1" t="str">
        <f t="shared" si="609"/>
        <v/>
      </c>
      <c r="E1284" s="1" t="str">
        <f t="shared" si="597"/>
        <v/>
      </c>
      <c r="F1284" s="32" t="str">
        <f t="shared" si="598"/>
        <v/>
      </c>
      <c r="G1284" s="1" t="str">
        <f t="shared" si="599"/>
        <v/>
      </c>
      <c r="H1284" s="1" t="str">
        <f t="shared" si="600"/>
        <v/>
      </c>
      <c r="I1284" s="1" t="str">
        <f t="shared" si="601"/>
        <v/>
      </c>
      <c r="J1284" s="1" t="str">
        <f t="shared" si="602"/>
        <v/>
      </c>
      <c r="K1284" s="1" t="str">
        <f t="shared" si="603"/>
        <v/>
      </c>
      <c r="L1284" s="1" t="str">
        <f ca="1">IF(COUNTBLANK($AO1284),IF(COUNTBLANK($D1284),"",OFFSET(ChannelSetup!$E$6,0,$D1284-1)),$AO1284)</f>
        <v/>
      </c>
      <c r="M1284" s="1" t="str">
        <f ca="1">IF(COUNTBLANK($AP1284),IF(COUNTBLANK($D1284),"",OFFSET(ChannelSetup!$E$7,0,$D1284-1)),$AP1284)</f>
        <v/>
      </c>
      <c r="N1284" s="1" t="str">
        <f ca="1">IF(COUNTBLANK($D1284),"",IF(COUNTBLANK($AI1284),OFFSET(ChannelSetup!$E$4,0,$D1284-1),$AI1284))</f>
        <v/>
      </c>
      <c r="O1284" s="1" t="str">
        <f t="shared" si="604"/>
        <v/>
      </c>
      <c r="Q1284" s="32">
        <f t="shared" si="610"/>
        <v>6</v>
      </c>
      <c r="R1284" s="32">
        <f t="shared" si="611"/>
        <v>4</v>
      </c>
      <c r="S1284" s="32">
        <f t="shared" si="612"/>
        <v>4</v>
      </c>
      <c r="T1284" s="32">
        <f t="shared" si="613"/>
        <v>2</v>
      </c>
      <c r="U1284" s="32">
        <f t="shared" si="614"/>
        <v>2</v>
      </c>
      <c r="V1284" s="32">
        <f t="shared" si="615"/>
        <v>2</v>
      </c>
      <c r="W1284" s="32">
        <f t="shared" si="616"/>
        <v>2</v>
      </c>
      <c r="X1284" s="32">
        <f t="shared" si="617"/>
        <v>2</v>
      </c>
      <c r="Y1284" s="32">
        <f t="shared" si="618"/>
        <v>2</v>
      </c>
      <c r="Z1284" s="32">
        <f t="shared" si="619"/>
        <v>2</v>
      </c>
      <c r="AA1284" s="32">
        <f t="shared" si="620"/>
        <v>2</v>
      </c>
      <c r="AB1284" s="32">
        <f t="shared" si="621"/>
        <v>2</v>
      </c>
      <c r="AD1284" s="64"/>
      <c r="AE1284" s="51"/>
      <c r="AF1284" s="51"/>
      <c r="AG1284" s="61"/>
      <c r="AH1284" s="62"/>
      <c r="AI1284" s="61"/>
      <c r="AJ1284" s="62"/>
      <c r="AK1284" s="61"/>
      <c r="AL1284" s="62"/>
      <c r="AM1284" s="60"/>
      <c r="AN1284" s="60"/>
      <c r="AO1284" s="60"/>
      <c r="AP1284" s="60"/>
      <c r="AQ1284" s="51"/>
      <c r="AT1284" s="39" t="str">
        <f t="shared" si="578"/>
        <v/>
      </c>
      <c r="AU1284" s="49" t="str">
        <f t="shared" si="579"/>
        <v/>
      </c>
      <c r="AV1284" s="41">
        <f t="shared" ca="1" si="591"/>
        <v>256</v>
      </c>
      <c r="AW1284" s="40">
        <f t="shared" ca="1" si="585"/>
        <v>1</v>
      </c>
      <c r="AX1284" s="41">
        <f t="shared" ca="1" si="580"/>
        <v>0</v>
      </c>
      <c r="AY1284" s="41">
        <f t="shared" ca="1" si="581"/>
        <v>0</v>
      </c>
      <c r="AZ1284" s="42">
        <f t="shared" ca="1" si="582"/>
        <v>1</v>
      </c>
      <c r="BA1284" s="47" t="str">
        <f t="shared" si="583"/>
        <v/>
      </c>
      <c r="BB1284" s="47" t="e">
        <f t="shared" si="584"/>
        <v>#VALUE!</v>
      </c>
      <c r="BC1284" s="47">
        <f t="shared" si="592"/>
        <v>0</v>
      </c>
      <c r="BD1284" s="47">
        <f t="shared" si="593"/>
        <v>0</v>
      </c>
      <c r="BE1284" s="47" t="e">
        <f t="shared" si="594"/>
        <v>#VALUE!</v>
      </c>
      <c r="BF1284" s="47" t="e">
        <f t="shared" si="595"/>
        <v>#VALUE!</v>
      </c>
      <c r="BG1284" s="47" t="e">
        <f t="shared" si="596"/>
        <v>#VALUE!</v>
      </c>
      <c r="BH1284" s="47" t="e">
        <f>MATCH($BA1284,NoteCommaRef!$B$4:$B$10,0)</f>
        <v>#N/A</v>
      </c>
      <c r="BI1284" s="47">
        <f>MATCH($BK1284,NoteCommaRef!$H$4:$H$1000,0)</f>
        <v>11</v>
      </c>
      <c r="BJ1284" s="47">
        <f>MATCH($BL1284,NoteCommaRef!$H$4:$H$1000,0)</f>
        <v>11</v>
      </c>
      <c r="BK1284" s="47">
        <f t="shared" si="586"/>
        <v>1</v>
      </c>
      <c r="BL1284" s="47">
        <f t="shared" si="587"/>
        <v>1</v>
      </c>
      <c r="BM1284" s="48">
        <f ca="1">IF(ISNA($BH1284),1,OFFSET(NoteCommaRef!$E$3,$BH1284,0))</f>
        <v>1</v>
      </c>
      <c r="BN1284" s="48">
        <f t="shared" si="588"/>
        <v>1</v>
      </c>
      <c r="BO1284" s="48">
        <f t="shared" si="589"/>
        <v>1</v>
      </c>
      <c r="BP1284" s="48">
        <f t="shared" si="590"/>
        <v>1</v>
      </c>
      <c r="BQ1284" s="48">
        <f ca="1">IF(ISNA($BI1284),1,OFFSET(NoteCommaRef!$K$3,$BI1284,0))</f>
        <v>1</v>
      </c>
      <c r="BR1284" s="48">
        <f ca="1">IF(ISNA($BJ1284),1,OFFSET(NoteCommaRef!$K$3,$BJ1284,0))</f>
        <v>1</v>
      </c>
    </row>
    <row r="1285" spans="3:70" x14ac:dyDescent="0.2">
      <c r="C1285" s="1" t="str">
        <f t="shared" si="608"/>
        <v/>
      </c>
      <c r="D1285" s="1" t="str">
        <f t="shared" si="609"/>
        <v/>
      </c>
      <c r="E1285" s="1" t="str">
        <f t="shared" si="597"/>
        <v/>
      </c>
      <c r="F1285" s="32" t="str">
        <f t="shared" si="598"/>
        <v/>
      </c>
      <c r="G1285" s="1" t="str">
        <f t="shared" si="599"/>
        <v/>
      </c>
      <c r="H1285" s="1" t="str">
        <f t="shared" si="600"/>
        <v/>
      </c>
      <c r="I1285" s="1" t="str">
        <f t="shared" si="601"/>
        <v/>
      </c>
      <c r="J1285" s="1" t="str">
        <f t="shared" si="602"/>
        <v/>
      </c>
      <c r="K1285" s="1" t="str">
        <f t="shared" si="603"/>
        <v/>
      </c>
      <c r="L1285" s="1" t="str">
        <f ca="1">IF(COUNTBLANK($AO1285),IF(COUNTBLANK($D1285),"",OFFSET(ChannelSetup!$E$6,0,$D1285-1)),$AO1285)</f>
        <v/>
      </c>
      <c r="M1285" s="1" t="str">
        <f ca="1">IF(COUNTBLANK($AP1285),IF(COUNTBLANK($D1285),"",OFFSET(ChannelSetup!$E$7,0,$D1285-1)),$AP1285)</f>
        <v/>
      </c>
      <c r="N1285" s="1" t="str">
        <f ca="1">IF(COUNTBLANK($D1285),"",IF(COUNTBLANK($AI1285),OFFSET(ChannelSetup!$E$4,0,$D1285-1),$AI1285))</f>
        <v/>
      </c>
      <c r="O1285" s="1" t="str">
        <f t="shared" si="604"/>
        <v/>
      </c>
      <c r="Q1285" s="32">
        <f t="shared" si="610"/>
        <v>6</v>
      </c>
      <c r="R1285" s="32">
        <f t="shared" si="611"/>
        <v>4</v>
      </c>
      <c r="S1285" s="32">
        <f t="shared" si="612"/>
        <v>4</v>
      </c>
      <c r="T1285" s="32">
        <f t="shared" si="613"/>
        <v>2</v>
      </c>
      <c r="U1285" s="32">
        <f t="shared" si="614"/>
        <v>2</v>
      </c>
      <c r="V1285" s="32">
        <f t="shared" si="615"/>
        <v>2</v>
      </c>
      <c r="W1285" s="32">
        <f t="shared" si="616"/>
        <v>2</v>
      </c>
      <c r="X1285" s="32">
        <f t="shared" si="617"/>
        <v>2</v>
      </c>
      <c r="Y1285" s="32">
        <f t="shared" si="618"/>
        <v>2</v>
      </c>
      <c r="Z1285" s="32">
        <f t="shared" si="619"/>
        <v>2</v>
      </c>
      <c r="AA1285" s="32">
        <f t="shared" si="620"/>
        <v>2</v>
      </c>
      <c r="AB1285" s="32">
        <f t="shared" si="621"/>
        <v>2</v>
      </c>
      <c r="AD1285" s="64"/>
      <c r="AE1285" s="51"/>
      <c r="AF1285" s="51"/>
      <c r="AG1285" s="61"/>
      <c r="AH1285" s="62"/>
      <c r="AI1285" s="61"/>
      <c r="AJ1285" s="62"/>
      <c r="AK1285" s="61"/>
      <c r="AL1285" s="62"/>
      <c r="AM1285" s="60"/>
      <c r="AN1285" s="60"/>
      <c r="AO1285" s="60"/>
      <c r="AP1285" s="60"/>
      <c r="AQ1285" s="51"/>
      <c r="AT1285" s="39" t="str">
        <f t="shared" si="578"/>
        <v/>
      </c>
      <c r="AU1285" s="49" t="str">
        <f t="shared" si="579"/>
        <v/>
      </c>
      <c r="AV1285" s="41">
        <f t="shared" ca="1" si="591"/>
        <v>256</v>
      </c>
      <c r="AW1285" s="40">
        <f t="shared" ca="1" si="585"/>
        <v>1</v>
      </c>
      <c r="AX1285" s="41">
        <f t="shared" ca="1" si="580"/>
        <v>0</v>
      </c>
      <c r="AY1285" s="41">
        <f t="shared" ca="1" si="581"/>
        <v>0</v>
      </c>
      <c r="AZ1285" s="42">
        <f t="shared" ca="1" si="582"/>
        <v>1</v>
      </c>
      <c r="BA1285" s="47" t="str">
        <f t="shared" si="583"/>
        <v/>
      </c>
      <c r="BB1285" s="47" t="e">
        <f t="shared" si="584"/>
        <v>#VALUE!</v>
      </c>
      <c r="BC1285" s="47">
        <f t="shared" si="592"/>
        <v>0</v>
      </c>
      <c r="BD1285" s="47">
        <f t="shared" si="593"/>
        <v>0</v>
      </c>
      <c r="BE1285" s="47" t="e">
        <f t="shared" si="594"/>
        <v>#VALUE!</v>
      </c>
      <c r="BF1285" s="47" t="e">
        <f t="shared" si="595"/>
        <v>#VALUE!</v>
      </c>
      <c r="BG1285" s="47" t="e">
        <f t="shared" si="596"/>
        <v>#VALUE!</v>
      </c>
      <c r="BH1285" s="47" t="e">
        <f>MATCH($BA1285,NoteCommaRef!$B$4:$B$10,0)</f>
        <v>#N/A</v>
      </c>
      <c r="BI1285" s="47">
        <f>MATCH($BK1285,NoteCommaRef!$H$4:$H$1000,0)</f>
        <v>11</v>
      </c>
      <c r="BJ1285" s="47">
        <f>MATCH($BL1285,NoteCommaRef!$H$4:$H$1000,0)</f>
        <v>11</v>
      </c>
      <c r="BK1285" s="47">
        <f t="shared" si="586"/>
        <v>1</v>
      </c>
      <c r="BL1285" s="47">
        <f t="shared" si="587"/>
        <v>1</v>
      </c>
      <c r="BM1285" s="48">
        <f ca="1">IF(ISNA($BH1285),1,OFFSET(NoteCommaRef!$E$3,$BH1285,0))</f>
        <v>1</v>
      </c>
      <c r="BN1285" s="48">
        <f t="shared" si="588"/>
        <v>1</v>
      </c>
      <c r="BO1285" s="48">
        <f t="shared" si="589"/>
        <v>1</v>
      </c>
      <c r="BP1285" s="48">
        <f t="shared" si="590"/>
        <v>1</v>
      </c>
      <c r="BQ1285" s="48">
        <f ca="1">IF(ISNA($BI1285),1,OFFSET(NoteCommaRef!$K$3,$BI1285,0))</f>
        <v>1</v>
      </c>
      <c r="BR1285" s="48">
        <f ca="1">IF(ISNA($BJ1285),1,OFFSET(NoteCommaRef!$K$3,$BJ1285,0))</f>
        <v>1</v>
      </c>
    </row>
    <row r="1286" spans="3:70" x14ac:dyDescent="0.2">
      <c r="C1286" s="1" t="str">
        <f t="shared" si="608"/>
        <v/>
      </c>
      <c r="D1286" s="1" t="str">
        <f t="shared" si="609"/>
        <v/>
      </c>
      <c r="E1286" s="1" t="str">
        <f t="shared" si="597"/>
        <v/>
      </c>
      <c r="F1286" s="32" t="str">
        <f t="shared" si="598"/>
        <v/>
      </c>
      <c r="G1286" s="1" t="str">
        <f t="shared" si="599"/>
        <v/>
      </c>
      <c r="H1286" s="1" t="str">
        <f t="shared" si="600"/>
        <v/>
      </c>
      <c r="I1286" s="1" t="str">
        <f t="shared" si="601"/>
        <v/>
      </c>
      <c r="J1286" s="1" t="str">
        <f t="shared" si="602"/>
        <v/>
      </c>
      <c r="K1286" s="1" t="str">
        <f t="shared" si="603"/>
        <v/>
      </c>
      <c r="L1286" s="1" t="str">
        <f ca="1">IF(COUNTBLANK($AO1286),IF(COUNTBLANK($D1286),"",OFFSET(ChannelSetup!$E$6,0,$D1286-1)),$AO1286)</f>
        <v/>
      </c>
      <c r="M1286" s="1" t="str">
        <f ca="1">IF(COUNTBLANK($AP1286),IF(COUNTBLANK($D1286),"",OFFSET(ChannelSetup!$E$7,0,$D1286-1)),$AP1286)</f>
        <v/>
      </c>
      <c r="N1286" s="1" t="str">
        <f ca="1">IF(COUNTBLANK($D1286),"",IF(COUNTBLANK($AI1286),OFFSET(ChannelSetup!$E$4,0,$D1286-1),$AI1286))</f>
        <v/>
      </c>
      <c r="O1286" s="1" t="str">
        <f t="shared" si="604"/>
        <v/>
      </c>
      <c r="Q1286" s="32">
        <f t="shared" si="610"/>
        <v>6</v>
      </c>
      <c r="R1286" s="32">
        <f t="shared" si="611"/>
        <v>4</v>
      </c>
      <c r="S1286" s="32">
        <f t="shared" si="612"/>
        <v>4</v>
      </c>
      <c r="T1286" s="32">
        <f t="shared" si="613"/>
        <v>2</v>
      </c>
      <c r="U1286" s="32">
        <f t="shared" si="614"/>
        <v>2</v>
      </c>
      <c r="V1286" s="32">
        <f t="shared" si="615"/>
        <v>2</v>
      </c>
      <c r="W1286" s="32">
        <f t="shared" si="616"/>
        <v>2</v>
      </c>
      <c r="X1286" s="32">
        <f t="shared" si="617"/>
        <v>2</v>
      </c>
      <c r="Y1286" s="32">
        <f t="shared" si="618"/>
        <v>2</v>
      </c>
      <c r="Z1286" s="32">
        <f t="shared" si="619"/>
        <v>2</v>
      </c>
      <c r="AA1286" s="32">
        <f t="shared" si="620"/>
        <v>2</v>
      </c>
      <c r="AB1286" s="32">
        <f t="shared" si="621"/>
        <v>2</v>
      </c>
      <c r="AD1286" s="64"/>
      <c r="AE1286" s="51"/>
      <c r="AF1286" s="51"/>
      <c r="AG1286" s="61"/>
      <c r="AH1286" s="62"/>
      <c r="AI1286" s="61"/>
      <c r="AJ1286" s="62"/>
      <c r="AK1286" s="61"/>
      <c r="AL1286" s="62"/>
      <c r="AM1286" s="60"/>
      <c r="AN1286" s="60"/>
      <c r="AO1286" s="60"/>
      <c r="AP1286" s="60"/>
      <c r="AQ1286" s="51"/>
      <c r="AT1286" s="39" t="str">
        <f t="shared" si="578"/>
        <v/>
      </c>
      <c r="AU1286" s="49" t="str">
        <f t="shared" si="579"/>
        <v/>
      </c>
      <c r="AV1286" s="41">
        <f t="shared" ca="1" si="591"/>
        <v>256</v>
      </c>
      <c r="AW1286" s="40">
        <f t="shared" ca="1" si="585"/>
        <v>1</v>
      </c>
      <c r="AX1286" s="41">
        <f t="shared" ca="1" si="580"/>
        <v>0</v>
      </c>
      <c r="AY1286" s="41">
        <f t="shared" ca="1" si="581"/>
        <v>0</v>
      </c>
      <c r="AZ1286" s="42">
        <f t="shared" ca="1" si="582"/>
        <v>1</v>
      </c>
      <c r="BA1286" s="47" t="str">
        <f t="shared" si="583"/>
        <v/>
      </c>
      <c r="BB1286" s="47" t="e">
        <f t="shared" si="584"/>
        <v>#VALUE!</v>
      </c>
      <c r="BC1286" s="47">
        <f t="shared" si="592"/>
        <v>0</v>
      </c>
      <c r="BD1286" s="47">
        <f t="shared" si="593"/>
        <v>0</v>
      </c>
      <c r="BE1286" s="47" t="e">
        <f t="shared" si="594"/>
        <v>#VALUE!</v>
      </c>
      <c r="BF1286" s="47" t="e">
        <f t="shared" si="595"/>
        <v>#VALUE!</v>
      </c>
      <c r="BG1286" s="47" t="e">
        <f t="shared" si="596"/>
        <v>#VALUE!</v>
      </c>
      <c r="BH1286" s="47" t="e">
        <f>MATCH($BA1286,NoteCommaRef!$B$4:$B$10,0)</f>
        <v>#N/A</v>
      </c>
      <c r="BI1286" s="47">
        <f>MATCH($BK1286,NoteCommaRef!$H$4:$H$1000,0)</f>
        <v>11</v>
      </c>
      <c r="BJ1286" s="47">
        <f>MATCH($BL1286,NoteCommaRef!$H$4:$H$1000,0)</f>
        <v>11</v>
      </c>
      <c r="BK1286" s="47">
        <f t="shared" si="586"/>
        <v>1</v>
      </c>
      <c r="BL1286" s="47">
        <f t="shared" si="587"/>
        <v>1</v>
      </c>
      <c r="BM1286" s="48">
        <f ca="1">IF(ISNA($BH1286),1,OFFSET(NoteCommaRef!$E$3,$BH1286,0))</f>
        <v>1</v>
      </c>
      <c r="BN1286" s="48">
        <f t="shared" si="588"/>
        <v>1</v>
      </c>
      <c r="BO1286" s="48">
        <f t="shared" si="589"/>
        <v>1</v>
      </c>
      <c r="BP1286" s="48">
        <f t="shared" si="590"/>
        <v>1</v>
      </c>
      <c r="BQ1286" s="48">
        <f ca="1">IF(ISNA($BI1286),1,OFFSET(NoteCommaRef!$K$3,$BI1286,0))</f>
        <v>1</v>
      </c>
      <c r="BR1286" s="48">
        <f ca="1">IF(ISNA($BJ1286),1,OFFSET(NoteCommaRef!$K$3,$BJ1286,0))</f>
        <v>1</v>
      </c>
    </row>
    <row r="1287" spans="3:70" x14ac:dyDescent="0.2">
      <c r="C1287" s="1" t="str">
        <f t="shared" si="608"/>
        <v/>
      </c>
      <c r="D1287" s="1" t="str">
        <f t="shared" si="609"/>
        <v/>
      </c>
      <c r="E1287" s="1" t="str">
        <f t="shared" si="597"/>
        <v/>
      </c>
      <c r="F1287" s="32" t="str">
        <f t="shared" si="598"/>
        <v/>
      </c>
      <c r="G1287" s="1" t="str">
        <f t="shared" si="599"/>
        <v/>
      </c>
      <c r="H1287" s="1" t="str">
        <f t="shared" si="600"/>
        <v/>
      </c>
      <c r="I1287" s="1" t="str">
        <f t="shared" si="601"/>
        <v/>
      </c>
      <c r="J1287" s="1" t="str">
        <f t="shared" si="602"/>
        <v/>
      </c>
      <c r="K1287" s="1" t="str">
        <f t="shared" si="603"/>
        <v/>
      </c>
      <c r="L1287" s="1" t="str">
        <f ca="1">IF(COUNTBLANK($AO1287),IF(COUNTBLANK($D1287),"",OFFSET(ChannelSetup!$E$6,0,$D1287-1)),$AO1287)</f>
        <v/>
      </c>
      <c r="M1287" s="1" t="str">
        <f ca="1">IF(COUNTBLANK($AP1287),IF(COUNTBLANK($D1287),"",OFFSET(ChannelSetup!$E$7,0,$D1287-1)),$AP1287)</f>
        <v/>
      </c>
      <c r="N1287" s="1" t="str">
        <f ca="1">IF(COUNTBLANK($D1287),"",IF(COUNTBLANK($AI1287),OFFSET(ChannelSetup!$E$4,0,$D1287-1),$AI1287))</f>
        <v/>
      </c>
      <c r="O1287" s="1" t="str">
        <f t="shared" si="604"/>
        <v/>
      </c>
      <c r="Q1287" s="32">
        <f t="shared" si="610"/>
        <v>6</v>
      </c>
      <c r="R1287" s="32">
        <f t="shared" si="611"/>
        <v>4</v>
      </c>
      <c r="S1287" s="32">
        <f t="shared" si="612"/>
        <v>4</v>
      </c>
      <c r="T1287" s="32">
        <f t="shared" si="613"/>
        <v>2</v>
      </c>
      <c r="U1287" s="32">
        <f t="shared" si="614"/>
        <v>2</v>
      </c>
      <c r="V1287" s="32">
        <f t="shared" si="615"/>
        <v>2</v>
      </c>
      <c r="W1287" s="32">
        <f t="shared" si="616"/>
        <v>2</v>
      </c>
      <c r="X1287" s="32">
        <f t="shared" si="617"/>
        <v>2</v>
      </c>
      <c r="Y1287" s="32">
        <f t="shared" si="618"/>
        <v>2</v>
      </c>
      <c r="Z1287" s="32">
        <f t="shared" si="619"/>
        <v>2</v>
      </c>
      <c r="AA1287" s="32">
        <f t="shared" si="620"/>
        <v>2</v>
      </c>
      <c r="AB1287" s="32">
        <f t="shared" si="621"/>
        <v>2</v>
      </c>
      <c r="AD1287" s="64"/>
      <c r="AE1287" s="51"/>
      <c r="AF1287" s="51"/>
      <c r="AG1287" s="61"/>
      <c r="AH1287" s="62"/>
      <c r="AI1287" s="61"/>
      <c r="AJ1287" s="62"/>
      <c r="AK1287" s="61"/>
      <c r="AL1287" s="62"/>
      <c r="AM1287" s="60"/>
      <c r="AN1287" s="60"/>
      <c r="AO1287" s="60"/>
      <c r="AP1287" s="60"/>
      <c r="AQ1287" s="51"/>
      <c r="AT1287" s="39" t="str">
        <f t="shared" si="578"/>
        <v/>
      </c>
      <c r="AU1287" s="49" t="str">
        <f t="shared" si="579"/>
        <v/>
      </c>
      <c r="AV1287" s="41">
        <f t="shared" ca="1" si="591"/>
        <v>256</v>
      </c>
      <c r="AW1287" s="40">
        <f t="shared" ca="1" si="585"/>
        <v>1</v>
      </c>
      <c r="AX1287" s="41">
        <f t="shared" ca="1" si="580"/>
        <v>0</v>
      </c>
      <c r="AY1287" s="41">
        <f t="shared" ca="1" si="581"/>
        <v>0</v>
      </c>
      <c r="AZ1287" s="42">
        <f t="shared" ca="1" si="582"/>
        <v>1</v>
      </c>
      <c r="BA1287" s="47" t="str">
        <f t="shared" si="583"/>
        <v/>
      </c>
      <c r="BB1287" s="47" t="e">
        <f t="shared" si="584"/>
        <v>#VALUE!</v>
      </c>
      <c r="BC1287" s="47">
        <f t="shared" si="592"/>
        <v>0</v>
      </c>
      <c r="BD1287" s="47">
        <f t="shared" si="593"/>
        <v>0</v>
      </c>
      <c r="BE1287" s="47" t="e">
        <f t="shared" si="594"/>
        <v>#VALUE!</v>
      </c>
      <c r="BF1287" s="47" t="e">
        <f t="shared" si="595"/>
        <v>#VALUE!</v>
      </c>
      <c r="BG1287" s="47" t="e">
        <f t="shared" si="596"/>
        <v>#VALUE!</v>
      </c>
      <c r="BH1287" s="47" t="e">
        <f>MATCH($BA1287,NoteCommaRef!$B$4:$B$10,0)</f>
        <v>#N/A</v>
      </c>
      <c r="BI1287" s="47">
        <f>MATCH($BK1287,NoteCommaRef!$H$4:$H$1000,0)</f>
        <v>11</v>
      </c>
      <c r="BJ1287" s="47">
        <f>MATCH($BL1287,NoteCommaRef!$H$4:$H$1000,0)</f>
        <v>11</v>
      </c>
      <c r="BK1287" s="47">
        <f t="shared" si="586"/>
        <v>1</v>
      </c>
      <c r="BL1287" s="47">
        <f t="shared" si="587"/>
        <v>1</v>
      </c>
      <c r="BM1287" s="48">
        <f ca="1">IF(ISNA($BH1287),1,OFFSET(NoteCommaRef!$E$3,$BH1287,0))</f>
        <v>1</v>
      </c>
      <c r="BN1287" s="48">
        <f t="shared" si="588"/>
        <v>1</v>
      </c>
      <c r="BO1287" s="48">
        <f t="shared" si="589"/>
        <v>1</v>
      </c>
      <c r="BP1287" s="48">
        <f t="shared" si="590"/>
        <v>1</v>
      </c>
      <c r="BQ1287" s="48">
        <f ca="1">IF(ISNA($BI1287),1,OFFSET(NoteCommaRef!$K$3,$BI1287,0))</f>
        <v>1</v>
      </c>
      <c r="BR1287" s="48">
        <f ca="1">IF(ISNA($BJ1287),1,OFFSET(NoteCommaRef!$K$3,$BJ1287,0))</f>
        <v>1</v>
      </c>
    </row>
    <row r="1288" spans="3:70" x14ac:dyDescent="0.2">
      <c r="C1288" s="1" t="str">
        <f t="shared" si="608"/>
        <v/>
      </c>
      <c r="D1288" s="1" t="str">
        <f t="shared" si="609"/>
        <v/>
      </c>
      <c r="E1288" s="1" t="str">
        <f t="shared" si="597"/>
        <v/>
      </c>
      <c r="F1288" s="32" t="str">
        <f t="shared" si="598"/>
        <v/>
      </c>
      <c r="G1288" s="1" t="str">
        <f t="shared" si="599"/>
        <v/>
      </c>
      <c r="H1288" s="1" t="str">
        <f t="shared" si="600"/>
        <v/>
      </c>
      <c r="I1288" s="1" t="str">
        <f t="shared" si="601"/>
        <v/>
      </c>
      <c r="J1288" s="1" t="str">
        <f t="shared" si="602"/>
        <v/>
      </c>
      <c r="K1288" s="1" t="str">
        <f t="shared" si="603"/>
        <v/>
      </c>
      <c r="L1288" s="1" t="str">
        <f ca="1">IF(COUNTBLANK($AO1288),IF(COUNTBLANK($D1288),"",OFFSET(ChannelSetup!$E$6,0,$D1288-1)),$AO1288)</f>
        <v/>
      </c>
      <c r="M1288" s="1" t="str">
        <f ca="1">IF(COUNTBLANK($AP1288),IF(COUNTBLANK($D1288),"",OFFSET(ChannelSetup!$E$7,0,$D1288-1)),$AP1288)</f>
        <v/>
      </c>
      <c r="N1288" s="1" t="str">
        <f ca="1">IF(COUNTBLANK($D1288),"",IF(COUNTBLANK($AI1288),OFFSET(ChannelSetup!$E$4,0,$D1288-1),$AI1288))</f>
        <v/>
      </c>
      <c r="O1288" s="1" t="str">
        <f t="shared" si="604"/>
        <v/>
      </c>
      <c r="Q1288" s="32">
        <f t="shared" si="610"/>
        <v>6</v>
      </c>
      <c r="R1288" s="32">
        <f t="shared" si="611"/>
        <v>4</v>
      </c>
      <c r="S1288" s="32">
        <f t="shared" si="612"/>
        <v>4</v>
      </c>
      <c r="T1288" s="32">
        <f t="shared" si="613"/>
        <v>2</v>
      </c>
      <c r="U1288" s="32">
        <f t="shared" si="614"/>
        <v>2</v>
      </c>
      <c r="V1288" s="32">
        <f t="shared" si="615"/>
        <v>2</v>
      </c>
      <c r="W1288" s="32">
        <f t="shared" si="616"/>
        <v>2</v>
      </c>
      <c r="X1288" s="32">
        <f t="shared" si="617"/>
        <v>2</v>
      </c>
      <c r="Y1288" s="32">
        <f t="shared" si="618"/>
        <v>2</v>
      </c>
      <c r="Z1288" s="32">
        <f t="shared" si="619"/>
        <v>2</v>
      </c>
      <c r="AA1288" s="32">
        <f t="shared" si="620"/>
        <v>2</v>
      </c>
      <c r="AB1288" s="32">
        <f t="shared" si="621"/>
        <v>2</v>
      </c>
      <c r="AD1288" s="64"/>
      <c r="AE1288" s="51"/>
      <c r="AF1288" s="51"/>
      <c r="AG1288" s="61"/>
      <c r="AH1288" s="62"/>
      <c r="AI1288" s="61"/>
      <c r="AJ1288" s="62"/>
      <c r="AK1288" s="61"/>
      <c r="AL1288" s="62"/>
      <c r="AM1288" s="60"/>
      <c r="AN1288" s="60"/>
      <c r="AO1288" s="60"/>
      <c r="AP1288" s="60"/>
      <c r="AQ1288" s="51"/>
      <c r="AT1288" s="39" t="str">
        <f t="shared" si="578"/>
        <v/>
      </c>
      <c r="AU1288" s="49" t="str">
        <f t="shared" si="579"/>
        <v/>
      </c>
      <c r="AV1288" s="41">
        <f t="shared" ca="1" si="591"/>
        <v>256</v>
      </c>
      <c r="AW1288" s="40">
        <f t="shared" ca="1" si="585"/>
        <v>1</v>
      </c>
      <c r="AX1288" s="41">
        <f t="shared" ca="1" si="580"/>
        <v>0</v>
      </c>
      <c r="AY1288" s="41">
        <f t="shared" ca="1" si="581"/>
        <v>0</v>
      </c>
      <c r="AZ1288" s="42">
        <f t="shared" ca="1" si="582"/>
        <v>1</v>
      </c>
      <c r="BA1288" s="47" t="str">
        <f t="shared" si="583"/>
        <v/>
      </c>
      <c r="BB1288" s="47" t="e">
        <f t="shared" si="584"/>
        <v>#VALUE!</v>
      </c>
      <c r="BC1288" s="47">
        <f t="shared" si="592"/>
        <v>0</v>
      </c>
      <c r="BD1288" s="47">
        <f t="shared" si="593"/>
        <v>0</v>
      </c>
      <c r="BE1288" s="47" t="e">
        <f t="shared" si="594"/>
        <v>#VALUE!</v>
      </c>
      <c r="BF1288" s="47" t="e">
        <f t="shared" si="595"/>
        <v>#VALUE!</v>
      </c>
      <c r="BG1288" s="47" t="e">
        <f t="shared" si="596"/>
        <v>#VALUE!</v>
      </c>
      <c r="BH1288" s="47" t="e">
        <f>MATCH($BA1288,NoteCommaRef!$B$4:$B$10,0)</f>
        <v>#N/A</v>
      </c>
      <c r="BI1288" s="47">
        <f>MATCH($BK1288,NoteCommaRef!$H$4:$H$1000,0)</f>
        <v>11</v>
      </c>
      <c r="BJ1288" s="47">
        <f>MATCH($BL1288,NoteCommaRef!$H$4:$H$1000,0)</f>
        <v>11</v>
      </c>
      <c r="BK1288" s="47">
        <f t="shared" si="586"/>
        <v>1</v>
      </c>
      <c r="BL1288" s="47">
        <f t="shared" si="587"/>
        <v>1</v>
      </c>
      <c r="BM1288" s="48">
        <f ca="1">IF(ISNA($BH1288),1,OFFSET(NoteCommaRef!$E$3,$BH1288,0))</f>
        <v>1</v>
      </c>
      <c r="BN1288" s="48">
        <f t="shared" si="588"/>
        <v>1</v>
      </c>
      <c r="BO1288" s="48">
        <f t="shared" si="589"/>
        <v>1</v>
      </c>
      <c r="BP1288" s="48">
        <f t="shared" si="590"/>
        <v>1</v>
      </c>
      <c r="BQ1288" s="48">
        <f ca="1">IF(ISNA($BI1288),1,OFFSET(NoteCommaRef!$K$3,$BI1288,0))</f>
        <v>1</v>
      </c>
      <c r="BR1288" s="48">
        <f ca="1">IF(ISNA($BJ1288),1,OFFSET(NoteCommaRef!$K$3,$BJ1288,0))</f>
        <v>1</v>
      </c>
    </row>
    <row r="1289" spans="3:70" x14ac:dyDescent="0.2">
      <c r="C1289" s="1" t="str">
        <f t="shared" si="608"/>
        <v/>
      </c>
      <c r="D1289" s="1" t="str">
        <f t="shared" si="609"/>
        <v/>
      </c>
      <c r="E1289" s="1" t="str">
        <f t="shared" si="597"/>
        <v/>
      </c>
      <c r="F1289" s="32" t="str">
        <f t="shared" si="598"/>
        <v/>
      </c>
      <c r="G1289" s="1" t="str">
        <f t="shared" si="599"/>
        <v/>
      </c>
      <c r="H1289" s="1" t="str">
        <f t="shared" si="600"/>
        <v/>
      </c>
      <c r="I1289" s="1" t="str">
        <f t="shared" si="601"/>
        <v/>
      </c>
      <c r="J1289" s="1" t="str">
        <f t="shared" si="602"/>
        <v/>
      </c>
      <c r="K1289" s="1" t="str">
        <f t="shared" si="603"/>
        <v/>
      </c>
      <c r="L1289" s="1" t="str">
        <f ca="1">IF(COUNTBLANK($AO1289),IF(COUNTBLANK($D1289),"",OFFSET(ChannelSetup!$E$6,0,$D1289-1)),$AO1289)</f>
        <v/>
      </c>
      <c r="M1289" s="1" t="str">
        <f ca="1">IF(COUNTBLANK($AP1289),IF(COUNTBLANK($D1289),"",OFFSET(ChannelSetup!$E$7,0,$D1289-1)),$AP1289)</f>
        <v/>
      </c>
      <c r="N1289" s="1" t="str">
        <f ca="1">IF(COUNTBLANK($D1289),"",IF(COUNTBLANK($AI1289),OFFSET(ChannelSetup!$E$4,0,$D1289-1),$AI1289))</f>
        <v/>
      </c>
      <c r="O1289" s="1" t="str">
        <f t="shared" si="604"/>
        <v/>
      </c>
      <c r="Q1289" s="32">
        <f t="shared" si="610"/>
        <v>6</v>
      </c>
      <c r="R1289" s="32">
        <f t="shared" si="611"/>
        <v>4</v>
      </c>
      <c r="S1289" s="32">
        <f t="shared" si="612"/>
        <v>4</v>
      </c>
      <c r="T1289" s="32">
        <f t="shared" si="613"/>
        <v>2</v>
      </c>
      <c r="U1289" s="32">
        <f t="shared" si="614"/>
        <v>2</v>
      </c>
      <c r="V1289" s="32">
        <f t="shared" si="615"/>
        <v>2</v>
      </c>
      <c r="W1289" s="32">
        <f t="shared" si="616"/>
        <v>2</v>
      </c>
      <c r="X1289" s="32">
        <f t="shared" si="617"/>
        <v>2</v>
      </c>
      <c r="Y1289" s="32">
        <f t="shared" si="618"/>
        <v>2</v>
      </c>
      <c r="Z1289" s="32">
        <f t="shared" si="619"/>
        <v>2</v>
      </c>
      <c r="AA1289" s="32">
        <f t="shared" si="620"/>
        <v>2</v>
      </c>
      <c r="AB1289" s="32">
        <f t="shared" si="621"/>
        <v>2</v>
      </c>
      <c r="AD1289" s="64"/>
      <c r="AE1289" s="51"/>
      <c r="AF1289" s="51"/>
      <c r="AG1289" s="61"/>
      <c r="AH1289" s="62"/>
      <c r="AI1289" s="61"/>
      <c r="AJ1289" s="62"/>
      <c r="AK1289" s="61"/>
      <c r="AL1289" s="62"/>
      <c r="AM1289" s="60"/>
      <c r="AN1289" s="60"/>
      <c r="AO1289" s="60"/>
      <c r="AP1289" s="60"/>
      <c r="AQ1289" s="51"/>
      <c r="AT1289" s="39" t="str">
        <f t="shared" si="578"/>
        <v/>
      </c>
      <c r="AU1289" s="49" t="str">
        <f t="shared" si="579"/>
        <v/>
      </c>
      <c r="AV1289" s="41">
        <f t="shared" ca="1" si="591"/>
        <v>256</v>
      </c>
      <c r="AW1289" s="40">
        <f t="shared" ca="1" si="585"/>
        <v>1</v>
      </c>
      <c r="AX1289" s="41">
        <f t="shared" ca="1" si="580"/>
        <v>0</v>
      </c>
      <c r="AY1289" s="41">
        <f t="shared" ca="1" si="581"/>
        <v>0</v>
      </c>
      <c r="AZ1289" s="42">
        <f t="shared" ca="1" si="582"/>
        <v>1</v>
      </c>
      <c r="BA1289" s="47" t="str">
        <f t="shared" si="583"/>
        <v/>
      </c>
      <c r="BB1289" s="47" t="e">
        <f t="shared" si="584"/>
        <v>#VALUE!</v>
      </c>
      <c r="BC1289" s="47">
        <f t="shared" si="592"/>
        <v>0</v>
      </c>
      <c r="BD1289" s="47">
        <f t="shared" si="593"/>
        <v>0</v>
      </c>
      <c r="BE1289" s="47" t="e">
        <f t="shared" si="594"/>
        <v>#VALUE!</v>
      </c>
      <c r="BF1289" s="47" t="e">
        <f t="shared" si="595"/>
        <v>#VALUE!</v>
      </c>
      <c r="BG1289" s="47" t="e">
        <f t="shared" si="596"/>
        <v>#VALUE!</v>
      </c>
      <c r="BH1289" s="47" t="e">
        <f>MATCH($BA1289,NoteCommaRef!$B$4:$B$10,0)</f>
        <v>#N/A</v>
      </c>
      <c r="BI1289" s="47">
        <f>MATCH($BK1289,NoteCommaRef!$H$4:$H$1000,0)</f>
        <v>11</v>
      </c>
      <c r="BJ1289" s="47">
        <f>MATCH($BL1289,NoteCommaRef!$H$4:$H$1000,0)</f>
        <v>11</v>
      </c>
      <c r="BK1289" s="47">
        <f t="shared" si="586"/>
        <v>1</v>
      </c>
      <c r="BL1289" s="47">
        <f t="shared" si="587"/>
        <v>1</v>
      </c>
      <c r="BM1289" s="48">
        <f ca="1">IF(ISNA($BH1289),1,OFFSET(NoteCommaRef!$E$3,$BH1289,0))</f>
        <v>1</v>
      </c>
      <c r="BN1289" s="48">
        <f t="shared" si="588"/>
        <v>1</v>
      </c>
      <c r="BO1289" s="48">
        <f t="shared" si="589"/>
        <v>1</v>
      </c>
      <c r="BP1289" s="48">
        <f t="shared" si="590"/>
        <v>1</v>
      </c>
      <c r="BQ1289" s="48">
        <f ca="1">IF(ISNA($BI1289),1,OFFSET(NoteCommaRef!$K$3,$BI1289,0))</f>
        <v>1</v>
      </c>
      <c r="BR1289" s="48">
        <f ca="1">IF(ISNA($BJ1289),1,OFFSET(NoteCommaRef!$K$3,$BJ1289,0))</f>
        <v>1</v>
      </c>
    </row>
    <row r="1290" spans="3:70" x14ac:dyDescent="0.2">
      <c r="C1290" s="1" t="str">
        <f t="shared" si="608"/>
        <v/>
      </c>
      <c r="D1290" s="1" t="str">
        <f t="shared" si="609"/>
        <v/>
      </c>
      <c r="E1290" s="1" t="str">
        <f t="shared" si="597"/>
        <v/>
      </c>
      <c r="F1290" s="32" t="str">
        <f t="shared" si="598"/>
        <v/>
      </c>
      <c r="G1290" s="1" t="str">
        <f t="shared" si="599"/>
        <v/>
      </c>
      <c r="H1290" s="1" t="str">
        <f t="shared" si="600"/>
        <v/>
      </c>
      <c r="I1290" s="1" t="str">
        <f t="shared" si="601"/>
        <v/>
      </c>
      <c r="J1290" s="1" t="str">
        <f t="shared" si="602"/>
        <v/>
      </c>
      <c r="K1290" s="1" t="str">
        <f t="shared" si="603"/>
        <v/>
      </c>
      <c r="L1290" s="1" t="str">
        <f ca="1">IF(COUNTBLANK($AO1290),IF(COUNTBLANK($D1290),"",OFFSET(ChannelSetup!$E$6,0,$D1290-1)),$AO1290)</f>
        <v/>
      </c>
      <c r="M1290" s="1" t="str">
        <f ca="1">IF(COUNTBLANK($AP1290),IF(COUNTBLANK($D1290),"",OFFSET(ChannelSetup!$E$7,0,$D1290-1)),$AP1290)</f>
        <v/>
      </c>
      <c r="N1290" s="1" t="str">
        <f ca="1">IF(COUNTBLANK($D1290),"",IF(COUNTBLANK($AI1290),OFFSET(ChannelSetup!$E$4,0,$D1290-1),$AI1290))</f>
        <v/>
      </c>
      <c r="O1290" s="1" t="str">
        <f t="shared" si="604"/>
        <v/>
      </c>
      <c r="Q1290" s="32">
        <f t="shared" si="610"/>
        <v>6</v>
      </c>
      <c r="R1290" s="32">
        <f t="shared" si="611"/>
        <v>4</v>
      </c>
      <c r="S1290" s="32">
        <f t="shared" si="612"/>
        <v>4</v>
      </c>
      <c r="T1290" s="32">
        <f t="shared" si="613"/>
        <v>2</v>
      </c>
      <c r="U1290" s="32">
        <f t="shared" si="614"/>
        <v>2</v>
      </c>
      <c r="V1290" s="32">
        <f t="shared" si="615"/>
        <v>2</v>
      </c>
      <c r="W1290" s="32">
        <f t="shared" si="616"/>
        <v>2</v>
      </c>
      <c r="X1290" s="32">
        <f t="shared" si="617"/>
        <v>2</v>
      </c>
      <c r="Y1290" s="32">
        <f t="shared" si="618"/>
        <v>2</v>
      </c>
      <c r="Z1290" s="32">
        <f t="shared" si="619"/>
        <v>2</v>
      </c>
      <c r="AA1290" s="32">
        <f t="shared" si="620"/>
        <v>2</v>
      </c>
      <c r="AB1290" s="32">
        <f t="shared" si="621"/>
        <v>2</v>
      </c>
      <c r="AD1290" s="64"/>
      <c r="AE1290" s="51"/>
      <c r="AF1290" s="51"/>
      <c r="AG1290" s="61"/>
      <c r="AH1290" s="62"/>
      <c r="AI1290" s="61"/>
      <c r="AJ1290" s="62"/>
      <c r="AK1290" s="61"/>
      <c r="AL1290" s="62"/>
      <c r="AM1290" s="60"/>
      <c r="AN1290" s="60"/>
      <c r="AO1290" s="60"/>
      <c r="AP1290" s="60"/>
      <c r="AQ1290" s="51"/>
      <c r="AT1290" s="39" t="str">
        <f t="shared" si="578"/>
        <v/>
      </c>
      <c r="AU1290" s="49" t="str">
        <f t="shared" si="579"/>
        <v/>
      </c>
      <c r="AV1290" s="41">
        <f t="shared" ca="1" si="591"/>
        <v>256</v>
      </c>
      <c r="AW1290" s="40">
        <f t="shared" ca="1" si="585"/>
        <v>1</v>
      </c>
      <c r="AX1290" s="41">
        <f t="shared" ca="1" si="580"/>
        <v>0</v>
      </c>
      <c r="AY1290" s="41">
        <f t="shared" ca="1" si="581"/>
        <v>0</v>
      </c>
      <c r="AZ1290" s="42">
        <f t="shared" ca="1" si="582"/>
        <v>1</v>
      </c>
      <c r="BA1290" s="47" t="str">
        <f t="shared" si="583"/>
        <v/>
      </c>
      <c r="BB1290" s="47" t="e">
        <f t="shared" si="584"/>
        <v>#VALUE!</v>
      </c>
      <c r="BC1290" s="47">
        <f t="shared" si="592"/>
        <v>0</v>
      </c>
      <c r="BD1290" s="47">
        <f t="shared" si="593"/>
        <v>0</v>
      </c>
      <c r="BE1290" s="47" t="e">
        <f t="shared" si="594"/>
        <v>#VALUE!</v>
      </c>
      <c r="BF1290" s="47" t="e">
        <f t="shared" si="595"/>
        <v>#VALUE!</v>
      </c>
      <c r="BG1290" s="47" t="e">
        <f t="shared" si="596"/>
        <v>#VALUE!</v>
      </c>
      <c r="BH1290" s="47" t="e">
        <f>MATCH($BA1290,NoteCommaRef!$B$4:$B$10,0)</f>
        <v>#N/A</v>
      </c>
      <c r="BI1290" s="47">
        <f>MATCH($BK1290,NoteCommaRef!$H$4:$H$1000,0)</f>
        <v>11</v>
      </c>
      <c r="BJ1290" s="47">
        <f>MATCH($BL1290,NoteCommaRef!$H$4:$H$1000,0)</f>
        <v>11</v>
      </c>
      <c r="BK1290" s="47">
        <f t="shared" si="586"/>
        <v>1</v>
      </c>
      <c r="BL1290" s="47">
        <f t="shared" si="587"/>
        <v>1</v>
      </c>
      <c r="BM1290" s="48">
        <f ca="1">IF(ISNA($BH1290),1,OFFSET(NoteCommaRef!$E$3,$BH1290,0))</f>
        <v>1</v>
      </c>
      <c r="BN1290" s="48">
        <f t="shared" si="588"/>
        <v>1</v>
      </c>
      <c r="BO1290" s="48">
        <f t="shared" si="589"/>
        <v>1</v>
      </c>
      <c r="BP1290" s="48">
        <f t="shared" si="590"/>
        <v>1</v>
      </c>
      <c r="BQ1290" s="48">
        <f ca="1">IF(ISNA($BI1290),1,OFFSET(NoteCommaRef!$K$3,$BI1290,0))</f>
        <v>1</v>
      </c>
      <c r="BR1290" s="48">
        <f ca="1">IF(ISNA($BJ1290),1,OFFSET(NoteCommaRef!$K$3,$BJ1290,0))</f>
        <v>1</v>
      </c>
    </row>
    <row r="1291" spans="3:70" x14ac:dyDescent="0.2">
      <c r="C1291" s="1" t="str">
        <f t="shared" si="608"/>
        <v/>
      </c>
      <c r="D1291" s="1" t="str">
        <f t="shared" si="609"/>
        <v/>
      </c>
      <c r="E1291" s="1" t="str">
        <f t="shared" si="597"/>
        <v/>
      </c>
      <c r="F1291" s="32" t="str">
        <f t="shared" si="598"/>
        <v/>
      </c>
      <c r="G1291" s="1" t="str">
        <f t="shared" si="599"/>
        <v/>
      </c>
      <c r="H1291" s="1" t="str">
        <f t="shared" si="600"/>
        <v/>
      </c>
      <c r="I1291" s="1" t="str">
        <f t="shared" si="601"/>
        <v/>
      </c>
      <c r="J1291" s="1" t="str">
        <f t="shared" si="602"/>
        <v/>
      </c>
      <c r="K1291" s="1" t="str">
        <f t="shared" si="603"/>
        <v/>
      </c>
      <c r="L1291" s="1" t="str">
        <f ca="1">IF(COUNTBLANK($AO1291),IF(COUNTBLANK($D1291),"",OFFSET(ChannelSetup!$E$6,0,$D1291-1)),$AO1291)</f>
        <v/>
      </c>
      <c r="M1291" s="1" t="str">
        <f ca="1">IF(COUNTBLANK($AP1291),IF(COUNTBLANK($D1291),"",OFFSET(ChannelSetup!$E$7,0,$D1291-1)),$AP1291)</f>
        <v/>
      </c>
      <c r="N1291" s="1" t="str">
        <f ca="1">IF(COUNTBLANK($D1291),"",IF(COUNTBLANK($AI1291),OFFSET(ChannelSetup!$E$4,0,$D1291-1),$AI1291))</f>
        <v/>
      </c>
      <c r="O1291" s="1" t="str">
        <f t="shared" si="604"/>
        <v/>
      </c>
      <c r="Q1291" s="32">
        <f t="shared" si="610"/>
        <v>6</v>
      </c>
      <c r="R1291" s="32">
        <f t="shared" si="611"/>
        <v>4</v>
      </c>
      <c r="S1291" s="32">
        <f t="shared" si="612"/>
        <v>4</v>
      </c>
      <c r="T1291" s="32">
        <f t="shared" si="613"/>
        <v>2</v>
      </c>
      <c r="U1291" s="32">
        <f t="shared" si="614"/>
        <v>2</v>
      </c>
      <c r="V1291" s="32">
        <f t="shared" si="615"/>
        <v>2</v>
      </c>
      <c r="W1291" s="32">
        <f t="shared" si="616"/>
        <v>2</v>
      </c>
      <c r="X1291" s="32">
        <f t="shared" si="617"/>
        <v>2</v>
      </c>
      <c r="Y1291" s="32">
        <f t="shared" si="618"/>
        <v>2</v>
      </c>
      <c r="Z1291" s="32">
        <f t="shared" si="619"/>
        <v>2</v>
      </c>
      <c r="AA1291" s="32">
        <f t="shared" si="620"/>
        <v>2</v>
      </c>
      <c r="AB1291" s="32">
        <f t="shared" si="621"/>
        <v>2</v>
      </c>
      <c r="AD1291" s="64"/>
      <c r="AE1291" s="51"/>
      <c r="AF1291" s="51"/>
      <c r="AG1291" s="61"/>
      <c r="AH1291" s="62"/>
      <c r="AI1291" s="61"/>
      <c r="AJ1291" s="62"/>
      <c r="AK1291" s="61"/>
      <c r="AL1291" s="62"/>
      <c r="AM1291" s="60"/>
      <c r="AN1291" s="60"/>
      <c r="AO1291" s="60"/>
      <c r="AP1291" s="60"/>
      <c r="AQ1291" s="51"/>
      <c r="AT1291" s="39" t="str">
        <f t="shared" si="578"/>
        <v/>
      </c>
      <c r="AU1291" s="49" t="str">
        <f t="shared" si="579"/>
        <v/>
      </c>
      <c r="AV1291" s="41">
        <f t="shared" ca="1" si="591"/>
        <v>256</v>
      </c>
      <c r="AW1291" s="40">
        <f t="shared" ca="1" si="585"/>
        <v>1</v>
      </c>
      <c r="AX1291" s="41">
        <f t="shared" ca="1" si="580"/>
        <v>0</v>
      </c>
      <c r="AY1291" s="41">
        <f t="shared" ca="1" si="581"/>
        <v>0</v>
      </c>
      <c r="AZ1291" s="42">
        <f t="shared" ca="1" si="582"/>
        <v>1</v>
      </c>
      <c r="BA1291" s="47" t="str">
        <f t="shared" si="583"/>
        <v/>
      </c>
      <c r="BB1291" s="47" t="e">
        <f t="shared" si="584"/>
        <v>#VALUE!</v>
      </c>
      <c r="BC1291" s="47">
        <f t="shared" si="592"/>
        <v>0</v>
      </c>
      <c r="BD1291" s="47">
        <f t="shared" si="593"/>
        <v>0</v>
      </c>
      <c r="BE1291" s="47" t="e">
        <f t="shared" si="594"/>
        <v>#VALUE!</v>
      </c>
      <c r="BF1291" s="47" t="e">
        <f t="shared" si="595"/>
        <v>#VALUE!</v>
      </c>
      <c r="BG1291" s="47" t="e">
        <f t="shared" si="596"/>
        <v>#VALUE!</v>
      </c>
      <c r="BH1291" s="47" t="e">
        <f>MATCH($BA1291,NoteCommaRef!$B$4:$B$10,0)</f>
        <v>#N/A</v>
      </c>
      <c r="BI1291" s="47">
        <f>MATCH($BK1291,NoteCommaRef!$H$4:$H$1000,0)</f>
        <v>11</v>
      </c>
      <c r="BJ1291" s="47">
        <f>MATCH($BL1291,NoteCommaRef!$H$4:$H$1000,0)</f>
        <v>11</v>
      </c>
      <c r="BK1291" s="47">
        <f t="shared" si="586"/>
        <v>1</v>
      </c>
      <c r="BL1291" s="47">
        <f t="shared" si="587"/>
        <v>1</v>
      </c>
      <c r="BM1291" s="48">
        <f ca="1">IF(ISNA($BH1291),1,OFFSET(NoteCommaRef!$E$3,$BH1291,0))</f>
        <v>1</v>
      </c>
      <c r="BN1291" s="48">
        <f t="shared" si="588"/>
        <v>1</v>
      </c>
      <c r="BO1291" s="48">
        <f t="shared" si="589"/>
        <v>1</v>
      </c>
      <c r="BP1291" s="48">
        <f t="shared" si="590"/>
        <v>1</v>
      </c>
      <c r="BQ1291" s="48">
        <f ca="1">IF(ISNA($BI1291),1,OFFSET(NoteCommaRef!$K$3,$BI1291,0))</f>
        <v>1</v>
      </c>
      <c r="BR1291" s="48">
        <f ca="1">IF(ISNA($BJ1291),1,OFFSET(NoteCommaRef!$K$3,$BJ1291,0))</f>
        <v>1</v>
      </c>
    </row>
    <row r="1292" spans="3:70" x14ac:dyDescent="0.2">
      <c r="C1292" s="1" t="str">
        <f t="shared" si="608"/>
        <v/>
      </c>
      <c r="D1292" s="1" t="str">
        <f t="shared" si="609"/>
        <v/>
      </c>
      <c r="E1292" s="1" t="str">
        <f t="shared" si="597"/>
        <v/>
      </c>
      <c r="F1292" s="32" t="str">
        <f t="shared" si="598"/>
        <v/>
      </c>
      <c r="G1292" s="1" t="str">
        <f t="shared" si="599"/>
        <v/>
      </c>
      <c r="H1292" s="1" t="str">
        <f t="shared" si="600"/>
        <v/>
      </c>
      <c r="I1292" s="1" t="str">
        <f t="shared" si="601"/>
        <v/>
      </c>
      <c r="J1292" s="1" t="str">
        <f t="shared" si="602"/>
        <v/>
      </c>
      <c r="K1292" s="1" t="str">
        <f t="shared" si="603"/>
        <v/>
      </c>
      <c r="L1292" s="1" t="str">
        <f ca="1">IF(COUNTBLANK($AO1292),IF(COUNTBLANK($D1292),"",OFFSET(ChannelSetup!$E$6,0,$D1292-1)),$AO1292)</f>
        <v/>
      </c>
      <c r="M1292" s="1" t="str">
        <f ca="1">IF(COUNTBLANK($AP1292),IF(COUNTBLANK($D1292),"",OFFSET(ChannelSetup!$E$7,0,$D1292-1)),$AP1292)</f>
        <v/>
      </c>
      <c r="N1292" s="1" t="str">
        <f ca="1">IF(COUNTBLANK($D1292),"",IF(COUNTBLANK($AI1292),OFFSET(ChannelSetup!$E$4,0,$D1292-1),$AI1292))</f>
        <v/>
      </c>
      <c r="O1292" s="1" t="str">
        <f t="shared" si="604"/>
        <v/>
      </c>
      <c r="Q1292" s="32">
        <f t="shared" si="610"/>
        <v>6</v>
      </c>
      <c r="R1292" s="32">
        <f t="shared" si="611"/>
        <v>4</v>
      </c>
      <c r="S1292" s="32">
        <f t="shared" si="612"/>
        <v>4</v>
      </c>
      <c r="T1292" s="32">
        <f t="shared" si="613"/>
        <v>2</v>
      </c>
      <c r="U1292" s="32">
        <f t="shared" si="614"/>
        <v>2</v>
      </c>
      <c r="V1292" s="32">
        <f t="shared" si="615"/>
        <v>2</v>
      </c>
      <c r="W1292" s="32">
        <f t="shared" si="616"/>
        <v>2</v>
      </c>
      <c r="X1292" s="32">
        <f t="shared" si="617"/>
        <v>2</v>
      </c>
      <c r="Y1292" s="32">
        <f t="shared" si="618"/>
        <v>2</v>
      </c>
      <c r="Z1292" s="32">
        <f t="shared" si="619"/>
        <v>2</v>
      </c>
      <c r="AA1292" s="32">
        <f t="shared" si="620"/>
        <v>2</v>
      </c>
      <c r="AB1292" s="32">
        <f t="shared" si="621"/>
        <v>2</v>
      </c>
      <c r="AD1292" s="64"/>
      <c r="AE1292" s="51"/>
      <c r="AF1292" s="51"/>
      <c r="AG1292" s="61"/>
      <c r="AH1292" s="62"/>
      <c r="AI1292" s="61"/>
      <c r="AJ1292" s="62"/>
      <c r="AK1292" s="61"/>
      <c r="AL1292" s="62"/>
      <c r="AM1292" s="60"/>
      <c r="AN1292" s="60"/>
      <c r="AO1292" s="60"/>
      <c r="AP1292" s="60"/>
      <c r="AQ1292" s="51"/>
      <c r="AT1292" s="39" t="str">
        <f t="shared" si="578"/>
        <v/>
      </c>
      <c r="AU1292" s="49" t="str">
        <f t="shared" si="579"/>
        <v/>
      </c>
      <c r="AV1292" s="41">
        <f t="shared" ca="1" si="591"/>
        <v>256</v>
      </c>
      <c r="AW1292" s="40">
        <f t="shared" ca="1" si="585"/>
        <v>1</v>
      </c>
      <c r="AX1292" s="41">
        <f t="shared" ca="1" si="580"/>
        <v>0</v>
      </c>
      <c r="AY1292" s="41">
        <f t="shared" ca="1" si="581"/>
        <v>0</v>
      </c>
      <c r="AZ1292" s="42">
        <f t="shared" ca="1" si="582"/>
        <v>1</v>
      </c>
      <c r="BA1292" s="47" t="str">
        <f t="shared" si="583"/>
        <v/>
      </c>
      <c r="BB1292" s="47" t="e">
        <f t="shared" si="584"/>
        <v>#VALUE!</v>
      </c>
      <c r="BC1292" s="47">
        <f t="shared" si="592"/>
        <v>0</v>
      </c>
      <c r="BD1292" s="47">
        <f t="shared" si="593"/>
        <v>0</v>
      </c>
      <c r="BE1292" s="47" t="e">
        <f t="shared" si="594"/>
        <v>#VALUE!</v>
      </c>
      <c r="BF1292" s="47" t="e">
        <f t="shared" si="595"/>
        <v>#VALUE!</v>
      </c>
      <c r="BG1292" s="47" t="e">
        <f t="shared" si="596"/>
        <v>#VALUE!</v>
      </c>
      <c r="BH1292" s="47" t="e">
        <f>MATCH($BA1292,NoteCommaRef!$B$4:$B$10,0)</f>
        <v>#N/A</v>
      </c>
      <c r="BI1292" s="47">
        <f>MATCH($BK1292,NoteCommaRef!$H$4:$H$1000,0)</f>
        <v>11</v>
      </c>
      <c r="BJ1292" s="47">
        <f>MATCH($BL1292,NoteCommaRef!$H$4:$H$1000,0)</f>
        <v>11</v>
      </c>
      <c r="BK1292" s="47">
        <f t="shared" si="586"/>
        <v>1</v>
      </c>
      <c r="BL1292" s="47">
        <f t="shared" si="587"/>
        <v>1</v>
      </c>
      <c r="BM1292" s="48">
        <f ca="1">IF(ISNA($BH1292),1,OFFSET(NoteCommaRef!$E$3,$BH1292,0))</f>
        <v>1</v>
      </c>
      <c r="BN1292" s="48">
        <f t="shared" si="588"/>
        <v>1</v>
      </c>
      <c r="BO1292" s="48">
        <f t="shared" si="589"/>
        <v>1</v>
      </c>
      <c r="BP1292" s="48">
        <f t="shared" si="590"/>
        <v>1</v>
      </c>
      <c r="BQ1292" s="48">
        <f ca="1">IF(ISNA($BI1292),1,OFFSET(NoteCommaRef!$K$3,$BI1292,0))</f>
        <v>1</v>
      </c>
      <c r="BR1292" s="48">
        <f ca="1">IF(ISNA($BJ1292),1,OFFSET(NoteCommaRef!$K$3,$BJ1292,0))</f>
        <v>1</v>
      </c>
    </row>
    <row r="1293" spans="3:70" x14ac:dyDescent="0.2">
      <c r="C1293" s="1" t="str">
        <f t="shared" si="608"/>
        <v/>
      </c>
      <c r="D1293" s="1" t="str">
        <f t="shared" si="609"/>
        <v/>
      </c>
      <c r="E1293" s="1" t="str">
        <f t="shared" si="597"/>
        <v/>
      </c>
      <c r="F1293" s="32" t="str">
        <f t="shared" si="598"/>
        <v/>
      </c>
      <c r="G1293" s="1" t="str">
        <f t="shared" si="599"/>
        <v/>
      </c>
      <c r="H1293" s="1" t="str">
        <f t="shared" si="600"/>
        <v/>
      </c>
      <c r="I1293" s="1" t="str">
        <f t="shared" si="601"/>
        <v/>
      </c>
      <c r="J1293" s="1" t="str">
        <f t="shared" si="602"/>
        <v/>
      </c>
      <c r="K1293" s="1" t="str">
        <f t="shared" si="603"/>
        <v/>
      </c>
      <c r="L1293" s="1" t="str">
        <f ca="1">IF(COUNTBLANK($AO1293),IF(COUNTBLANK($D1293),"",OFFSET(ChannelSetup!$E$6,0,$D1293-1)),$AO1293)</f>
        <v/>
      </c>
      <c r="M1293" s="1" t="str">
        <f ca="1">IF(COUNTBLANK($AP1293),IF(COUNTBLANK($D1293),"",OFFSET(ChannelSetup!$E$7,0,$D1293-1)),$AP1293)</f>
        <v/>
      </c>
      <c r="N1293" s="1" t="str">
        <f ca="1">IF(COUNTBLANK($D1293),"",IF(COUNTBLANK($AI1293),OFFSET(ChannelSetup!$E$4,0,$D1293-1),$AI1293))</f>
        <v/>
      </c>
      <c r="O1293" s="1" t="str">
        <f t="shared" si="604"/>
        <v/>
      </c>
      <c r="Q1293" s="32">
        <f t="shared" si="610"/>
        <v>6</v>
      </c>
      <c r="R1293" s="32">
        <f t="shared" si="611"/>
        <v>4</v>
      </c>
      <c r="S1293" s="32">
        <f t="shared" si="612"/>
        <v>4</v>
      </c>
      <c r="T1293" s="32">
        <f t="shared" si="613"/>
        <v>2</v>
      </c>
      <c r="U1293" s="32">
        <f t="shared" si="614"/>
        <v>2</v>
      </c>
      <c r="V1293" s="32">
        <f t="shared" si="615"/>
        <v>2</v>
      </c>
      <c r="W1293" s="32">
        <f t="shared" si="616"/>
        <v>2</v>
      </c>
      <c r="X1293" s="32">
        <f t="shared" si="617"/>
        <v>2</v>
      </c>
      <c r="Y1293" s="32">
        <f t="shared" si="618"/>
        <v>2</v>
      </c>
      <c r="Z1293" s="32">
        <f t="shared" si="619"/>
        <v>2</v>
      </c>
      <c r="AA1293" s="32">
        <f t="shared" si="620"/>
        <v>2</v>
      </c>
      <c r="AB1293" s="32">
        <f t="shared" si="621"/>
        <v>2</v>
      </c>
      <c r="AD1293" s="64"/>
      <c r="AE1293" s="51"/>
      <c r="AF1293" s="51"/>
      <c r="AG1293" s="61"/>
      <c r="AH1293" s="62"/>
      <c r="AI1293" s="61"/>
      <c r="AJ1293" s="62"/>
      <c r="AK1293" s="61"/>
      <c r="AL1293" s="62"/>
      <c r="AM1293" s="60"/>
      <c r="AN1293" s="60"/>
      <c r="AO1293" s="60"/>
      <c r="AP1293" s="60"/>
      <c r="AQ1293" s="51"/>
      <c r="AT1293" s="39" t="str">
        <f t="shared" si="578"/>
        <v/>
      </c>
      <c r="AU1293" s="49" t="str">
        <f t="shared" si="579"/>
        <v/>
      </c>
      <c r="AV1293" s="41">
        <f t="shared" ca="1" si="591"/>
        <v>256</v>
      </c>
      <c r="AW1293" s="40">
        <f t="shared" ca="1" si="585"/>
        <v>1</v>
      </c>
      <c r="AX1293" s="41">
        <f t="shared" ca="1" si="580"/>
        <v>0</v>
      </c>
      <c r="AY1293" s="41">
        <f t="shared" ca="1" si="581"/>
        <v>0</v>
      </c>
      <c r="AZ1293" s="42">
        <f t="shared" ca="1" si="582"/>
        <v>1</v>
      </c>
      <c r="BA1293" s="47" t="str">
        <f t="shared" si="583"/>
        <v/>
      </c>
      <c r="BB1293" s="47" t="e">
        <f t="shared" si="584"/>
        <v>#VALUE!</v>
      </c>
      <c r="BC1293" s="47">
        <f t="shared" si="592"/>
        <v>0</v>
      </c>
      <c r="BD1293" s="47">
        <f t="shared" si="593"/>
        <v>0</v>
      </c>
      <c r="BE1293" s="47" t="e">
        <f t="shared" si="594"/>
        <v>#VALUE!</v>
      </c>
      <c r="BF1293" s="47" t="e">
        <f t="shared" si="595"/>
        <v>#VALUE!</v>
      </c>
      <c r="BG1293" s="47" t="e">
        <f t="shared" si="596"/>
        <v>#VALUE!</v>
      </c>
      <c r="BH1293" s="47" t="e">
        <f>MATCH($BA1293,NoteCommaRef!$B$4:$B$10,0)</f>
        <v>#N/A</v>
      </c>
      <c r="BI1293" s="47">
        <f>MATCH($BK1293,NoteCommaRef!$H$4:$H$1000,0)</f>
        <v>11</v>
      </c>
      <c r="BJ1293" s="47">
        <f>MATCH($BL1293,NoteCommaRef!$H$4:$H$1000,0)</f>
        <v>11</v>
      </c>
      <c r="BK1293" s="47">
        <f t="shared" si="586"/>
        <v>1</v>
      </c>
      <c r="BL1293" s="47">
        <f t="shared" si="587"/>
        <v>1</v>
      </c>
      <c r="BM1293" s="48">
        <f ca="1">IF(ISNA($BH1293),1,OFFSET(NoteCommaRef!$E$3,$BH1293,0))</f>
        <v>1</v>
      </c>
      <c r="BN1293" s="48">
        <f t="shared" si="588"/>
        <v>1</v>
      </c>
      <c r="BO1293" s="48">
        <f t="shared" si="589"/>
        <v>1</v>
      </c>
      <c r="BP1293" s="48">
        <f t="shared" si="590"/>
        <v>1</v>
      </c>
      <c r="BQ1293" s="48">
        <f ca="1">IF(ISNA($BI1293),1,OFFSET(NoteCommaRef!$K$3,$BI1293,0))</f>
        <v>1</v>
      </c>
      <c r="BR1293" s="48">
        <f ca="1">IF(ISNA($BJ1293),1,OFFSET(NoteCommaRef!$K$3,$BJ1293,0))</f>
        <v>1</v>
      </c>
    </row>
    <row r="1294" spans="3:70" x14ac:dyDescent="0.2">
      <c r="C1294" s="1" t="str">
        <f t="shared" si="608"/>
        <v/>
      </c>
      <c r="D1294" s="1" t="str">
        <f t="shared" si="609"/>
        <v/>
      </c>
      <c r="E1294" s="1" t="str">
        <f t="shared" si="597"/>
        <v/>
      </c>
      <c r="F1294" s="32" t="str">
        <f t="shared" si="598"/>
        <v/>
      </c>
      <c r="G1294" s="1" t="str">
        <f t="shared" si="599"/>
        <v/>
      </c>
      <c r="H1294" s="1" t="str">
        <f t="shared" si="600"/>
        <v/>
      </c>
      <c r="I1294" s="1" t="str">
        <f t="shared" si="601"/>
        <v/>
      </c>
      <c r="J1294" s="1" t="str">
        <f t="shared" si="602"/>
        <v/>
      </c>
      <c r="K1294" s="1" t="str">
        <f t="shared" si="603"/>
        <v/>
      </c>
      <c r="L1294" s="1" t="str">
        <f ca="1">IF(COUNTBLANK($AO1294),IF(COUNTBLANK($D1294),"",OFFSET(ChannelSetup!$E$6,0,$D1294-1)),$AO1294)</f>
        <v/>
      </c>
      <c r="M1294" s="1" t="str">
        <f ca="1">IF(COUNTBLANK($AP1294),IF(COUNTBLANK($D1294),"",OFFSET(ChannelSetup!$E$7,0,$D1294-1)),$AP1294)</f>
        <v/>
      </c>
      <c r="N1294" s="1" t="str">
        <f ca="1">IF(COUNTBLANK($D1294),"",IF(COUNTBLANK($AI1294),OFFSET(ChannelSetup!$E$4,0,$D1294-1),$AI1294))</f>
        <v/>
      </c>
      <c r="O1294" s="1" t="str">
        <f t="shared" si="604"/>
        <v/>
      </c>
      <c r="Q1294" s="32">
        <f t="shared" si="610"/>
        <v>6</v>
      </c>
      <c r="R1294" s="32">
        <f t="shared" si="611"/>
        <v>4</v>
      </c>
      <c r="S1294" s="32">
        <f t="shared" si="612"/>
        <v>4</v>
      </c>
      <c r="T1294" s="32">
        <f t="shared" si="613"/>
        <v>2</v>
      </c>
      <c r="U1294" s="32">
        <f t="shared" si="614"/>
        <v>2</v>
      </c>
      <c r="V1294" s="32">
        <f t="shared" si="615"/>
        <v>2</v>
      </c>
      <c r="W1294" s="32">
        <f t="shared" si="616"/>
        <v>2</v>
      </c>
      <c r="X1294" s="32">
        <f t="shared" si="617"/>
        <v>2</v>
      </c>
      <c r="Y1294" s="32">
        <f t="shared" si="618"/>
        <v>2</v>
      </c>
      <c r="Z1294" s="32">
        <f t="shared" si="619"/>
        <v>2</v>
      </c>
      <c r="AA1294" s="32">
        <f t="shared" si="620"/>
        <v>2</v>
      </c>
      <c r="AB1294" s="32">
        <f t="shared" si="621"/>
        <v>2</v>
      </c>
      <c r="AD1294" s="64"/>
      <c r="AE1294" s="51"/>
      <c r="AF1294" s="51"/>
      <c r="AG1294" s="61"/>
      <c r="AH1294" s="62"/>
      <c r="AI1294" s="61"/>
      <c r="AJ1294" s="62"/>
      <c r="AK1294" s="61"/>
      <c r="AL1294" s="62"/>
      <c r="AM1294" s="60"/>
      <c r="AN1294" s="60"/>
      <c r="AO1294" s="60"/>
      <c r="AP1294" s="60"/>
      <c r="AQ1294" s="51"/>
      <c r="AT1294" s="39" t="str">
        <f t="shared" si="578"/>
        <v/>
      </c>
      <c r="AU1294" s="49" t="str">
        <f t="shared" si="579"/>
        <v/>
      </c>
      <c r="AV1294" s="41">
        <f t="shared" ca="1" si="591"/>
        <v>256</v>
      </c>
      <c r="AW1294" s="40">
        <f t="shared" ca="1" si="585"/>
        <v>1</v>
      </c>
      <c r="AX1294" s="41">
        <f t="shared" ca="1" si="580"/>
        <v>0</v>
      </c>
      <c r="AY1294" s="41">
        <f t="shared" ca="1" si="581"/>
        <v>0</v>
      </c>
      <c r="AZ1294" s="42">
        <f t="shared" ca="1" si="582"/>
        <v>1</v>
      </c>
      <c r="BA1294" s="47" t="str">
        <f t="shared" si="583"/>
        <v/>
      </c>
      <c r="BB1294" s="47" t="e">
        <f t="shared" si="584"/>
        <v>#VALUE!</v>
      </c>
      <c r="BC1294" s="47">
        <f t="shared" si="592"/>
        <v>0</v>
      </c>
      <c r="BD1294" s="47">
        <f t="shared" si="593"/>
        <v>0</v>
      </c>
      <c r="BE1294" s="47" t="e">
        <f t="shared" si="594"/>
        <v>#VALUE!</v>
      </c>
      <c r="BF1294" s="47" t="e">
        <f t="shared" si="595"/>
        <v>#VALUE!</v>
      </c>
      <c r="BG1294" s="47" t="e">
        <f t="shared" si="596"/>
        <v>#VALUE!</v>
      </c>
      <c r="BH1294" s="47" t="e">
        <f>MATCH($BA1294,NoteCommaRef!$B$4:$B$10,0)</f>
        <v>#N/A</v>
      </c>
      <c r="BI1294" s="47">
        <f>MATCH($BK1294,NoteCommaRef!$H$4:$H$1000,0)</f>
        <v>11</v>
      </c>
      <c r="BJ1294" s="47">
        <f>MATCH($BL1294,NoteCommaRef!$H$4:$H$1000,0)</f>
        <v>11</v>
      </c>
      <c r="BK1294" s="47">
        <f t="shared" si="586"/>
        <v>1</v>
      </c>
      <c r="BL1294" s="47">
        <f t="shared" si="587"/>
        <v>1</v>
      </c>
      <c r="BM1294" s="48">
        <f ca="1">IF(ISNA($BH1294),1,OFFSET(NoteCommaRef!$E$3,$BH1294,0))</f>
        <v>1</v>
      </c>
      <c r="BN1294" s="48">
        <f t="shared" si="588"/>
        <v>1</v>
      </c>
      <c r="BO1294" s="48">
        <f t="shared" si="589"/>
        <v>1</v>
      </c>
      <c r="BP1294" s="48">
        <f t="shared" si="590"/>
        <v>1</v>
      </c>
      <c r="BQ1294" s="48">
        <f ca="1">IF(ISNA($BI1294),1,OFFSET(NoteCommaRef!$K$3,$BI1294,0))</f>
        <v>1</v>
      </c>
      <c r="BR1294" s="48">
        <f ca="1">IF(ISNA($BJ1294),1,OFFSET(NoteCommaRef!$K$3,$BJ1294,0))</f>
        <v>1</v>
      </c>
    </row>
    <row r="1295" spans="3:70" x14ac:dyDescent="0.2">
      <c r="C1295" s="1" t="str">
        <f t="shared" si="608"/>
        <v/>
      </c>
      <c r="D1295" s="1" t="str">
        <f t="shared" si="609"/>
        <v/>
      </c>
      <c r="E1295" s="1" t="str">
        <f t="shared" si="597"/>
        <v/>
      </c>
      <c r="F1295" s="32" t="str">
        <f t="shared" si="598"/>
        <v/>
      </c>
      <c r="G1295" s="1" t="str">
        <f t="shared" si="599"/>
        <v/>
      </c>
      <c r="H1295" s="1" t="str">
        <f t="shared" si="600"/>
        <v/>
      </c>
      <c r="I1295" s="1" t="str">
        <f t="shared" si="601"/>
        <v/>
      </c>
      <c r="J1295" s="1" t="str">
        <f t="shared" si="602"/>
        <v/>
      </c>
      <c r="K1295" s="1" t="str">
        <f t="shared" si="603"/>
        <v/>
      </c>
      <c r="L1295" s="1" t="str">
        <f ca="1">IF(COUNTBLANK($AO1295),IF(COUNTBLANK($D1295),"",OFFSET(ChannelSetup!$E$6,0,$D1295-1)),$AO1295)</f>
        <v/>
      </c>
      <c r="M1295" s="1" t="str">
        <f ca="1">IF(COUNTBLANK($AP1295),IF(COUNTBLANK($D1295),"",OFFSET(ChannelSetup!$E$7,0,$D1295-1)),$AP1295)</f>
        <v/>
      </c>
      <c r="N1295" s="1" t="str">
        <f ca="1">IF(COUNTBLANK($D1295),"",IF(COUNTBLANK($AI1295),OFFSET(ChannelSetup!$E$4,0,$D1295-1),$AI1295))</f>
        <v/>
      </c>
      <c r="O1295" s="1" t="str">
        <f t="shared" si="604"/>
        <v/>
      </c>
      <c r="Q1295" s="32">
        <f t="shared" si="610"/>
        <v>6</v>
      </c>
      <c r="R1295" s="32">
        <f t="shared" si="611"/>
        <v>4</v>
      </c>
      <c r="S1295" s="32">
        <f t="shared" si="612"/>
        <v>4</v>
      </c>
      <c r="T1295" s="32">
        <f t="shared" si="613"/>
        <v>2</v>
      </c>
      <c r="U1295" s="32">
        <f t="shared" si="614"/>
        <v>2</v>
      </c>
      <c r="V1295" s="32">
        <f t="shared" si="615"/>
        <v>2</v>
      </c>
      <c r="W1295" s="32">
        <f t="shared" si="616"/>
        <v>2</v>
      </c>
      <c r="X1295" s="32">
        <f t="shared" si="617"/>
        <v>2</v>
      </c>
      <c r="Y1295" s="32">
        <f t="shared" si="618"/>
        <v>2</v>
      </c>
      <c r="Z1295" s="32">
        <f t="shared" si="619"/>
        <v>2</v>
      </c>
      <c r="AA1295" s="32">
        <f t="shared" si="620"/>
        <v>2</v>
      </c>
      <c r="AB1295" s="32">
        <f t="shared" si="621"/>
        <v>2</v>
      </c>
      <c r="AD1295" s="64"/>
      <c r="AE1295" s="51"/>
      <c r="AF1295" s="51"/>
      <c r="AG1295" s="61"/>
      <c r="AH1295" s="62"/>
      <c r="AI1295" s="61"/>
      <c r="AJ1295" s="62"/>
      <c r="AK1295" s="61"/>
      <c r="AL1295" s="62"/>
      <c r="AM1295" s="60"/>
      <c r="AN1295" s="60"/>
      <c r="AO1295" s="60"/>
      <c r="AP1295" s="60"/>
      <c r="AQ1295" s="51"/>
      <c r="AT1295" s="39" t="str">
        <f t="shared" si="578"/>
        <v/>
      </c>
      <c r="AU1295" s="49" t="str">
        <f t="shared" si="579"/>
        <v/>
      </c>
      <c r="AV1295" s="41">
        <f t="shared" ca="1" si="591"/>
        <v>256</v>
      </c>
      <c r="AW1295" s="40">
        <f t="shared" ca="1" si="585"/>
        <v>1</v>
      </c>
      <c r="AX1295" s="41">
        <f t="shared" ca="1" si="580"/>
        <v>0</v>
      </c>
      <c r="AY1295" s="41">
        <f t="shared" ca="1" si="581"/>
        <v>0</v>
      </c>
      <c r="AZ1295" s="42">
        <f t="shared" ca="1" si="582"/>
        <v>1</v>
      </c>
      <c r="BA1295" s="47" t="str">
        <f t="shared" si="583"/>
        <v/>
      </c>
      <c r="BB1295" s="47" t="e">
        <f t="shared" si="584"/>
        <v>#VALUE!</v>
      </c>
      <c r="BC1295" s="47">
        <f t="shared" si="592"/>
        <v>0</v>
      </c>
      <c r="BD1295" s="47">
        <f t="shared" si="593"/>
        <v>0</v>
      </c>
      <c r="BE1295" s="47" t="e">
        <f t="shared" si="594"/>
        <v>#VALUE!</v>
      </c>
      <c r="BF1295" s="47" t="e">
        <f t="shared" si="595"/>
        <v>#VALUE!</v>
      </c>
      <c r="BG1295" s="47" t="e">
        <f t="shared" si="596"/>
        <v>#VALUE!</v>
      </c>
      <c r="BH1295" s="47" t="e">
        <f>MATCH($BA1295,NoteCommaRef!$B$4:$B$10,0)</f>
        <v>#N/A</v>
      </c>
      <c r="BI1295" s="47">
        <f>MATCH($BK1295,NoteCommaRef!$H$4:$H$1000,0)</f>
        <v>11</v>
      </c>
      <c r="BJ1295" s="47">
        <f>MATCH($BL1295,NoteCommaRef!$H$4:$H$1000,0)</f>
        <v>11</v>
      </c>
      <c r="BK1295" s="47">
        <f t="shared" si="586"/>
        <v>1</v>
      </c>
      <c r="BL1295" s="47">
        <f t="shared" si="587"/>
        <v>1</v>
      </c>
      <c r="BM1295" s="48">
        <f ca="1">IF(ISNA($BH1295),1,OFFSET(NoteCommaRef!$E$3,$BH1295,0))</f>
        <v>1</v>
      </c>
      <c r="BN1295" s="48">
        <f t="shared" si="588"/>
        <v>1</v>
      </c>
      <c r="BO1295" s="48">
        <f t="shared" si="589"/>
        <v>1</v>
      </c>
      <c r="BP1295" s="48">
        <f t="shared" si="590"/>
        <v>1</v>
      </c>
      <c r="BQ1295" s="48">
        <f ca="1">IF(ISNA($BI1295),1,OFFSET(NoteCommaRef!$K$3,$BI1295,0))</f>
        <v>1</v>
      </c>
      <c r="BR1295" s="48">
        <f ca="1">IF(ISNA($BJ1295),1,OFFSET(NoteCommaRef!$K$3,$BJ1295,0))</f>
        <v>1</v>
      </c>
    </row>
    <row r="1296" spans="3:70" x14ac:dyDescent="0.2">
      <c r="C1296" s="1" t="str">
        <f t="shared" si="608"/>
        <v/>
      </c>
      <c r="D1296" s="1" t="str">
        <f t="shared" si="609"/>
        <v/>
      </c>
      <c r="E1296" s="1" t="str">
        <f t="shared" si="597"/>
        <v/>
      </c>
      <c r="F1296" s="32" t="str">
        <f t="shared" si="598"/>
        <v/>
      </c>
      <c r="G1296" s="1" t="str">
        <f t="shared" si="599"/>
        <v/>
      </c>
      <c r="H1296" s="1" t="str">
        <f t="shared" si="600"/>
        <v/>
      </c>
      <c r="I1296" s="1" t="str">
        <f t="shared" si="601"/>
        <v/>
      </c>
      <c r="J1296" s="1" t="str">
        <f t="shared" si="602"/>
        <v/>
      </c>
      <c r="K1296" s="1" t="str">
        <f t="shared" si="603"/>
        <v/>
      </c>
      <c r="L1296" s="1" t="str">
        <f ca="1">IF(COUNTBLANK($AO1296),IF(COUNTBLANK($D1296),"",OFFSET(ChannelSetup!$E$6,0,$D1296-1)),$AO1296)</f>
        <v/>
      </c>
      <c r="M1296" s="1" t="str">
        <f ca="1">IF(COUNTBLANK($AP1296),IF(COUNTBLANK($D1296),"",OFFSET(ChannelSetup!$E$7,0,$D1296-1)),$AP1296)</f>
        <v/>
      </c>
      <c r="N1296" s="1" t="str">
        <f ca="1">IF(COUNTBLANK($D1296),"",IF(COUNTBLANK($AI1296),OFFSET(ChannelSetup!$E$4,0,$D1296-1),$AI1296))</f>
        <v/>
      </c>
      <c r="O1296" s="1" t="str">
        <f t="shared" si="604"/>
        <v/>
      </c>
      <c r="Q1296" s="32">
        <f t="shared" si="610"/>
        <v>6</v>
      </c>
      <c r="R1296" s="32">
        <f t="shared" si="611"/>
        <v>4</v>
      </c>
      <c r="S1296" s="32">
        <f t="shared" si="612"/>
        <v>4</v>
      </c>
      <c r="T1296" s="32">
        <f t="shared" si="613"/>
        <v>2</v>
      </c>
      <c r="U1296" s="32">
        <f t="shared" si="614"/>
        <v>2</v>
      </c>
      <c r="V1296" s="32">
        <f t="shared" si="615"/>
        <v>2</v>
      </c>
      <c r="W1296" s="32">
        <f t="shared" si="616"/>
        <v>2</v>
      </c>
      <c r="X1296" s="32">
        <f t="shared" si="617"/>
        <v>2</v>
      </c>
      <c r="Y1296" s="32">
        <f t="shared" si="618"/>
        <v>2</v>
      </c>
      <c r="Z1296" s="32">
        <f t="shared" si="619"/>
        <v>2</v>
      </c>
      <c r="AA1296" s="32">
        <f t="shared" si="620"/>
        <v>2</v>
      </c>
      <c r="AB1296" s="32">
        <f t="shared" si="621"/>
        <v>2</v>
      </c>
      <c r="AD1296" s="64"/>
      <c r="AE1296" s="51"/>
      <c r="AF1296" s="51"/>
      <c r="AG1296" s="61"/>
      <c r="AH1296" s="62"/>
      <c r="AI1296" s="61"/>
      <c r="AJ1296" s="62"/>
      <c r="AK1296" s="61"/>
      <c r="AL1296" s="62"/>
      <c r="AM1296" s="60"/>
      <c r="AN1296" s="60"/>
      <c r="AO1296" s="60"/>
      <c r="AP1296" s="60"/>
      <c r="AQ1296" s="51"/>
      <c r="AT1296" s="39" t="str">
        <f t="shared" si="578"/>
        <v/>
      </c>
      <c r="AU1296" s="49" t="str">
        <f t="shared" si="579"/>
        <v/>
      </c>
      <c r="AV1296" s="41">
        <f t="shared" ca="1" si="591"/>
        <v>256</v>
      </c>
      <c r="AW1296" s="40">
        <f t="shared" ca="1" si="585"/>
        <v>1</v>
      </c>
      <c r="AX1296" s="41">
        <f t="shared" ca="1" si="580"/>
        <v>0</v>
      </c>
      <c r="AY1296" s="41">
        <f t="shared" ca="1" si="581"/>
        <v>0</v>
      </c>
      <c r="AZ1296" s="42">
        <f t="shared" ca="1" si="582"/>
        <v>1</v>
      </c>
      <c r="BA1296" s="47" t="str">
        <f t="shared" si="583"/>
        <v/>
      </c>
      <c r="BB1296" s="47" t="e">
        <f t="shared" si="584"/>
        <v>#VALUE!</v>
      </c>
      <c r="BC1296" s="47">
        <f t="shared" si="592"/>
        <v>0</v>
      </c>
      <c r="BD1296" s="47">
        <f t="shared" si="593"/>
        <v>0</v>
      </c>
      <c r="BE1296" s="47" t="e">
        <f t="shared" si="594"/>
        <v>#VALUE!</v>
      </c>
      <c r="BF1296" s="47" t="e">
        <f t="shared" si="595"/>
        <v>#VALUE!</v>
      </c>
      <c r="BG1296" s="47" t="e">
        <f t="shared" si="596"/>
        <v>#VALUE!</v>
      </c>
      <c r="BH1296" s="47" t="e">
        <f>MATCH($BA1296,NoteCommaRef!$B$4:$B$10,0)</f>
        <v>#N/A</v>
      </c>
      <c r="BI1296" s="47">
        <f>MATCH($BK1296,NoteCommaRef!$H$4:$H$1000,0)</f>
        <v>11</v>
      </c>
      <c r="BJ1296" s="47">
        <f>MATCH($BL1296,NoteCommaRef!$H$4:$H$1000,0)</f>
        <v>11</v>
      </c>
      <c r="BK1296" s="47">
        <f t="shared" si="586"/>
        <v>1</v>
      </c>
      <c r="BL1296" s="47">
        <f t="shared" si="587"/>
        <v>1</v>
      </c>
      <c r="BM1296" s="48">
        <f ca="1">IF(ISNA($BH1296),1,OFFSET(NoteCommaRef!$E$3,$BH1296,0))</f>
        <v>1</v>
      </c>
      <c r="BN1296" s="48">
        <f t="shared" si="588"/>
        <v>1</v>
      </c>
      <c r="BO1296" s="48">
        <f t="shared" si="589"/>
        <v>1</v>
      </c>
      <c r="BP1296" s="48">
        <f t="shared" si="590"/>
        <v>1</v>
      </c>
      <c r="BQ1296" s="48">
        <f ca="1">IF(ISNA($BI1296),1,OFFSET(NoteCommaRef!$K$3,$BI1296,0))</f>
        <v>1</v>
      </c>
      <c r="BR1296" s="48">
        <f ca="1">IF(ISNA($BJ1296),1,OFFSET(NoteCommaRef!$K$3,$BJ1296,0))</f>
        <v>1</v>
      </c>
    </row>
    <row r="1297" spans="3:70" x14ac:dyDescent="0.2">
      <c r="C1297" s="1" t="str">
        <f t="shared" si="608"/>
        <v/>
      </c>
      <c r="D1297" s="1" t="str">
        <f t="shared" si="609"/>
        <v/>
      </c>
      <c r="E1297" s="1" t="str">
        <f t="shared" si="597"/>
        <v/>
      </c>
      <c r="F1297" s="32" t="str">
        <f t="shared" si="598"/>
        <v/>
      </c>
      <c r="G1297" s="1" t="str">
        <f t="shared" si="599"/>
        <v/>
      </c>
      <c r="H1297" s="1" t="str">
        <f t="shared" si="600"/>
        <v/>
      </c>
      <c r="I1297" s="1" t="str">
        <f t="shared" si="601"/>
        <v/>
      </c>
      <c r="J1297" s="1" t="str">
        <f t="shared" si="602"/>
        <v/>
      </c>
      <c r="K1297" s="1" t="str">
        <f t="shared" si="603"/>
        <v/>
      </c>
      <c r="L1297" s="1" t="str">
        <f ca="1">IF(COUNTBLANK($AO1297),IF(COUNTBLANK($D1297),"",OFFSET(ChannelSetup!$E$6,0,$D1297-1)),$AO1297)</f>
        <v/>
      </c>
      <c r="M1297" s="1" t="str">
        <f ca="1">IF(COUNTBLANK($AP1297),IF(COUNTBLANK($D1297),"",OFFSET(ChannelSetup!$E$7,0,$D1297-1)),$AP1297)</f>
        <v/>
      </c>
      <c r="N1297" s="1" t="str">
        <f ca="1">IF(COUNTBLANK($D1297),"",IF(COUNTBLANK($AI1297),OFFSET(ChannelSetup!$E$4,0,$D1297-1),$AI1297))</f>
        <v/>
      </c>
      <c r="O1297" s="1" t="str">
        <f t="shared" si="604"/>
        <v/>
      </c>
      <c r="Q1297" s="32">
        <f t="shared" si="610"/>
        <v>6</v>
      </c>
      <c r="R1297" s="32">
        <f t="shared" si="611"/>
        <v>4</v>
      </c>
      <c r="S1297" s="32">
        <f t="shared" si="612"/>
        <v>4</v>
      </c>
      <c r="T1297" s="32">
        <f t="shared" si="613"/>
        <v>2</v>
      </c>
      <c r="U1297" s="32">
        <f t="shared" si="614"/>
        <v>2</v>
      </c>
      <c r="V1297" s="32">
        <f t="shared" si="615"/>
        <v>2</v>
      </c>
      <c r="W1297" s="32">
        <f t="shared" si="616"/>
        <v>2</v>
      </c>
      <c r="X1297" s="32">
        <f t="shared" si="617"/>
        <v>2</v>
      </c>
      <c r="Y1297" s="32">
        <f t="shared" si="618"/>
        <v>2</v>
      </c>
      <c r="Z1297" s="32">
        <f t="shared" si="619"/>
        <v>2</v>
      </c>
      <c r="AA1297" s="32">
        <f t="shared" si="620"/>
        <v>2</v>
      </c>
      <c r="AB1297" s="32">
        <f t="shared" si="621"/>
        <v>2</v>
      </c>
      <c r="AD1297" s="64"/>
      <c r="AE1297" s="51"/>
      <c r="AF1297" s="51"/>
      <c r="AG1297" s="61"/>
      <c r="AH1297" s="62"/>
      <c r="AI1297" s="61"/>
      <c r="AJ1297" s="62"/>
      <c r="AK1297" s="61"/>
      <c r="AL1297" s="62"/>
      <c r="AM1297" s="60"/>
      <c r="AN1297" s="60"/>
      <c r="AO1297" s="60"/>
      <c r="AP1297" s="60"/>
      <c r="AQ1297" s="51"/>
      <c r="AT1297" s="39" t="str">
        <f t="shared" si="578"/>
        <v/>
      </c>
      <c r="AU1297" s="49" t="str">
        <f t="shared" si="579"/>
        <v/>
      </c>
      <c r="AV1297" s="41">
        <f t="shared" ca="1" si="591"/>
        <v>256</v>
      </c>
      <c r="AW1297" s="40">
        <f t="shared" ca="1" si="585"/>
        <v>1</v>
      </c>
      <c r="AX1297" s="41">
        <f t="shared" ca="1" si="580"/>
        <v>0</v>
      </c>
      <c r="AY1297" s="41">
        <f t="shared" ca="1" si="581"/>
        <v>0</v>
      </c>
      <c r="AZ1297" s="42">
        <f t="shared" ca="1" si="582"/>
        <v>1</v>
      </c>
      <c r="BA1297" s="47" t="str">
        <f t="shared" si="583"/>
        <v/>
      </c>
      <c r="BB1297" s="47" t="e">
        <f t="shared" si="584"/>
        <v>#VALUE!</v>
      </c>
      <c r="BC1297" s="47">
        <f t="shared" si="592"/>
        <v>0</v>
      </c>
      <c r="BD1297" s="47">
        <f t="shared" si="593"/>
        <v>0</v>
      </c>
      <c r="BE1297" s="47" t="e">
        <f t="shared" si="594"/>
        <v>#VALUE!</v>
      </c>
      <c r="BF1297" s="47" t="e">
        <f t="shared" si="595"/>
        <v>#VALUE!</v>
      </c>
      <c r="BG1297" s="47" t="e">
        <f t="shared" si="596"/>
        <v>#VALUE!</v>
      </c>
      <c r="BH1297" s="47" t="e">
        <f>MATCH($BA1297,NoteCommaRef!$B$4:$B$10,0)</f>
        <v>#N/A</v>
      </c>
      <c r="BI1297" s="47">
        <f>MATCH($BK1297,NoteCommaRef!$H$4:$H$1000,0)</f>
        <v>11</v>
      </c>
      <c r="BJ1297" s="47">
        <f>MATCH($BL1297,NoteCommaRef!$H$4:$H$1000,0)</f>
        <v>11</v>
      </c>
      <c r="BK1297" s="47">
        <f t="shared" si="586"/>
        <v>1</v>
      </c>
      <c r="BL1297" s="47">
        <f t="shared" si="587"/>
        <v>1</v>
      </c>
      <c r="BM1297" s="48">
        <f ca="1">IF(ISNA($BH1297),1,OFFSET(NoteCommaRef!$E$3,$BH1297,0))</f>
        <v>1</v>
      </c>
      <c r="BN1297" s="48">
        <f t="shared" si="588"/>
        <v>1</v>
      </c>
      <c r="BO1297" s="48">
        <f t="shared" si="589"/>
        <v>1</v>
      </c>
      <c r="BP1297" s="48">
        <f t="shared" si="590"/>
        <v>1</v>
      </c>
      <c r="BQ1297" s="48">
        <f ca="1">IF(ISNA($BI1297),1,OFFSET(NoteCommaRef!$K$3,$BI1297,0))</f>
        <v>1</v>
      </c>
      <c r="BR1297" s="48">
        <f ca="1">IF(ISNA($BJ1297),1,OFFSET(NoteCommaRef!$K$3,$BJ1297,0))</f>
        <v>1</v>
      </c>
    </row>
    <row r="1298" spans="3:70" x14ac:dyDescent="0.2">
      <c r="C1298" s="1" t="str">
        <f t="shared" si="608"/>
        <v/>
      </c>
      <c r="D1298" s="1" t="str">
        <f t="shared" si="609"/>
        <v/>
      </c>
      <c r="E1298" s="1" t="str">
        <f t="shared" si="597"/>
        <v/>
      </c>
      <c r="F1298" s="32" t="str">
        <f t="shared" si="598"/>
        <v/>
      </c>
      <c r="G1298" s="1" t="str">
        <f t="shared" si="599"/>
        <v/>
      </c>
      <c r="H1298" s="1" t="str">
        <f t="shared" si="600"/>
        <v/>
      </c>
      <c r="I1298" s="1" t="str">
        <f t="shared" si="601"/>
        <v/>
      </c>
      <c r="J1298" s="1" t="str">
        <f t="shared" si="602"/>
        <v/>
      </c>
      <c r="K1298" s="1" t="str">
        <f t="shared" si="603"/>
        <v/>
      </c>
      <c r="L1298" s="1" t="str">
        <f ca="1">IF(COUNTBLANK($AO1298),IF(COUNTBLANK($D1298),"",OFFSET(ChannelSetup!$E$6,0,$D1298-1)),$AO1298)</f>
        <v/>
      </c>
      <c r="M1298" s="1" t="str">
        <f ca="1">IF(COUNTBLANK($AP1298),IF(COUNTBLANK($D1298),"",OFFSET(ChannelSetup!$E$7,0,$D1298-1)),$AP1298)</f>
        <v/>
      </c>
      <c r="N1298" s="1" t="str">
        <f ca="1">IF(COUNTBLANK($D1298),"",IF(COUNTBLANK($AI1298),OFFSET(ChannelSetup!$E$4,0,$D1298-1),$AI1298))</f>
        <v/>
      </c>
      <c r="O1298" s="1" t="str">
        <f t="shared" si="604"/>
        <v/>
      </c>
      <c r="Q1298" s="32">
        <f t="shared" si="610"/>
        <v>6</v>
      </c>
      <c r="R1298" s="32">
        <f t="shared" si="611"/>
        <v>4</v>
      </c>
      <c r="S1298" s="32">
        <f t="shared" si="612"/>
        <v>4</v>
      </c>
      <c r="T1298" s="32">
        <f t="shared" si="613"/>
        <v>2</v>
      </c>
      <c r="U1298" s="32">
        <f t="shared" si="614"/>
        <v>2</v>
      </c>
      <c r="V1298" s="32">
        <f t="shared" si="615"/>
        <v>2</v>
      </c>
      <c r="W1298" s="32">
        <f t="shared" si="616"/>
        <v>2</v>
      </c>
      <c r="X1298" s="32">
        <f t="shared" si="617"/>
        <v>2</v>
      </c>
      <c r="Y1298" s="32">
        <f t="shared" si="618"/>
        <v>2</v>
      </c>
      <c r="Z1298" s="32">
        <f t="shared" si="619"/>
        <v>2</v>
      </c>
      <c r="AA1298" s="32">
        <f t="shared" si="620"/>
        <v>2</v>
      </c>
      <c r="AB1298" s="32">
        <f t="shared" si="621"/>
        <v>2</v>
      </c>
      <c r="AD1298" s="64"/>
      <c r="AE1298" s="51"/>
      <c r="AF1298" s="51"/>
      <c r="AG1298" s="61"/>
      <c r="AH1298" s="62"/>
      <c r="AI1298" s="61"/>
      <c r="AJ1298" s="62"/>
      <c r="AK1298" s="61"/>
      <c r="AL1298" s="62"/>
      <c r="AM1298" s="60"/>
      <c r="AN1298" s="60"/>
      <c r="AO1298" s="60"/>
      <c r="AP1298" s="60"/>
      <c r="AQ1298" s="51"/>
      <c r="AT1298" s="39" t="str">
        <f t="shared" si="578"/>
        <v/>
      </c>
      <c r="AU1298" s="49" t="str">
        <f t="shared" si="579"/>
        <v/>
      </c>
      <c r="AV1298" s="41">
        <f t="shared" ca="1" si="591"/>
        <v>256</v>
      </c>
      <c r="AW1298" s="40">
        <f t="shared" ca="1" si="585"/>
        <v>1</v>
      </c>
      <c r="AX1298" s="41">
        <f t="shared" ca="1" si="580"/>
        <v>0</v>
      </c>
      <c r="AY1298" s="41">
        <f t="shared" ca="1" si="581"/>
        <v>0</v>
      </c>
      <c r="AZ1298" s="42">
        <f t="shared" ca="1" si="582"/>
        <v>1</v>
      </c>
      <c r="BA1298" s="47" t="str">
        <f t="shared" si="583"/>
        <v/>
      </c>
      <c r="BB1298" s="47" t="e">
        <f t="shared" si="584"/>
        <v>#VALUE!</v>
      </c>
      <c r="BC1298" s="47">
        <f t="shared" si="592"/>
        <v>0</v>
      </c>
      <c r="BD1298" s="47">
        <f t="shared" si="593"/>
        <v>0</v>
      </c>
      <c r="BE1298" s="47" t="e">
        <f t="shared" si="594"/>
        <v>#VALUE!</v>
      </c>
      <c r="BF1298" s="47" t="e">
        <f t="shared" si="595"/>
        <v>#VALUE!</v>
      </c>
      <c r="BG1298" s="47" t="e">
        <f t="shared" si="596"/>
        <v>#VALUE!</v>
      </c>
      <c r="BH1298" s="47" t="e">
        <f>MATCH($BA1298,NoteCommaRef!$B$4:$B$10,0)</f>
        <v>#N/A</v>
      </c>
      <c r="BI1298" s="47">
        <f>MATCH($BK1298,NoteCommaRef!$H$4:$H$1000,0)</f>
        <v>11</v>
      </c>
      <c r="BJ1298" s="47">
        <f>MATCH($BL1298,NoteCommaRef!$H$4:$H$1000,0)</f>
        <v>11</v>
      </c>
      <c r="BK1298" s="47">
        <f t="shared" si="586"/>
        <v>1</v>
      </c>
      <c r="BL1298" s="47">
        <f t="shared" si="587"/>
        <v>1</v>
      </c>
      <c r="BM1298" s="48">
        <f ca="1">IF(ISNA($BH1298),1,OFFSET(NoteCommaRef!$E$3,$BH1298,0))</f>
        <v>1</v>
      </c>
      <c r="BN1298" s="48">
        <f t="shared" si="588"/>
        <v>1</v>
      </c>
      <c r="BO1298" s="48">
        <f t="shared" si="589"/>
        <v>1</v>
      </c>
      <c r="BP1298" s="48">
        <f t="shared" si="590"/>
        <v>1</v>
      </c>
      <c r="BQ1298" s="48">
        <f ca="1">IF(ISNA($BI1298),1,OFFSET(NoteCommaRef!$K$3,$BI1298,0))</f>
        <v>1</v>
      </c>
      <c r="BR1298" s="48">
        <f ca="1">IF(ISNA($BJ1298),1,OFFSET(NoteCommaRef!$K$3,$BJ1298,0))</f>
        <v>1</v>
      </c>
    </row>
    <row r="1299" spans="3:70" x14ac:dyDescent="0.2">
      <c r="C1299" s="1" t="str">
        <f t="shared" si="608"/>
        <v/>
      </c>
      <c r="D1299" s="1" t="str">
        <f t="shared" si="609"/>
        <v/>
      </c>
      <c r="E1299" s="1" t="str">
        <f t="shared" si="597"/>
        <v/>
      </c>
      <c r="F1299" s="32" t="str">
        <f t="shared" si="598"/>
        <v/>
      </c>
      <c r="G1299" s="1" t="str">
        <f t="shared" si="599"/>
        <v/>
      </c>
      <c r="H1299" s="1" t="str">
        <f t="shared" si="600"/>
        <v/>
      </c>
      <c r="I1299" s="1" t="str">
        <f t="shared" si="601"/>
        <v/>
      </c>
      <c r="J1299" s="1" t="str">
        <f t="shared" si="602"/>
        <v/>
      </c>
      <c r="K1299" s="1" t="str">
        <f t="shared" si="603"/>
        <v/>
      </c>
      <c r="L1299" s="1" t="str">
        <f ca="1">IF(COUNTBLANK($AO1299),IF(COUNTBLANK($D1299),"",OFFSET(ChannelSetup!$E$6,0,$D1299-1)),$AO1299)</f>
        <v/>
      </c>
      <c r="M1299" s="1" t="str">
        <f ca="1">IF(COUNTBLANK($AP1299),IF(COUNTBLANK($D1299),"",OFFSET(ChannelSetup!$E$7,0,$D1299-1)),$AP1299)</f>
        <v/>
      </c>
      <c r="N1299" s="1" t="str">
        <f ca="1">IF(COUNTBLANK($D1299),"",IF(COUNTBLANK($AI1299),OFFSET(ChannelSetup!$E$4,0,$D1299-1),$AI1299))</f>
        <v/>
      </c>
      <c r="O1299" s="1" t="str">
        <f t="shared" si="604"/>
        <v/>
      </c>
      <c r="Q1299" s="32">
        <f t="shared" si="610"/>
        <v>6</v>
      </c>
      <c r="R1299" s="32">
        <f t="shared" si="611"/>
        <v>4</v>
      </c>
      <c r="S1299" s="32">
        <f t="shared" si="612"/>
        <v>4</v>
      </c>
      <c r="T1299" s="32">
        <f t="shared" si="613"/>
        <v>2</v>
      </c>
      <c r="U1299" s="32">
        <f t="shared" si="614"/>
        <v>2</v>
      </c>
      <c r="V1299" s="32">
        <f t="shared" si="615"/>
        <v>2</v>
      </c>
      <c r="W1299" s="32">
        <f t="shared" si="616"/>
        <v>2</v>
      </c>
      <c r="X1299" s="32">
        <f t="shared" si="617"/>
        <v>2</v>
      </c>
      <c r="Y1299" s="32">
        <f t="shared" si="618"/>
        <v>2</v>
      </c>
      <c r="Z1299" s="32">
        <f t="shared" si="619"/>
        <v>2</v>
      </c>
      <c r="AA1299" s="32">
        <f t="shared" si="620"/>
        <v>2</v>
      </c>
      <c r="AB1299" s="32">
        <f t="shared" si="621"/>
        <v>2</v>
      </c>
      <c r="AD1299" s="64"/>
      <c r="AE1299" s="51"/>
      <c r="AF1299" s="51"/>
      <c r="AG1299" s="61"/>
      <c r="AH1299" s="62"/>
      <c r="AI1299" s="61"/>
      <c r="AJ1299" s="62"/>
      <c r="AK1299" s="61"/>
      <c r="AL1299" s="62"/>
      <c r="AM1299" s="60"/>
      <c r="AN1299" s="60"/>
      <c r="AO1299" s="60"/>
      <c r="AP1299" s="60"/>
      <c r="AQ1299" s="51"/>
      <c r="AT1299" s="39" t="str">
        <f t="shared" si="578"/>
        <v/>
      </c>
      <c r="AU1299" s="49" t="str">
        <f t="shared" si="579"/>
        <v/>
      </c>
      <c r="AV1299" s="41">
        <f t="shared" ca="1" si="591"/>
        <v>256</v>
      </c>
      <c r="AW1299" s="40">
        <f t="shared" ca="1" si="585"/>
        <v>1</v>
      </c>
      <c r="AX1299" s="41">
        <f t="shared" ca="1" si="580"/>
        <v>0</v>
      </c>
      <c r="AY1299" s="41">
        <f t="shared" ca="1" si="581"/>
        <v>0</v>
      </c>
      <c r="AZ1299" s="42">
        <f t="shared" ca="1" si="582"/>
        <v>1</v>
      </c>
      <c r="BA1299" s="47" t="str">
        <f t="shared" si="583"/>
        <v/>
      </c>
      <c r="BB1299" s="47" t="e">
        <f t="shared" si="584"/>
        <v>#VALUE!</v>
      </c>
      <c r="BC1299" s="47">
        <f t="shared" si="592"/>
        <v>0</v>
      </c>
      <c r="BD1299" s="47">
        <f t="shared" si="593"/>
        <v>0</v>
      </c>
      <c r="BE1299" s="47" t="e">
        <f t="shared" si="594"/>
        <v>#VALUE!</v>
      </c>
      <c r="BF1299" s="47" t="e">
        <f t="shared" si="595"/>
        <v>#VALUE!</v>
      </c>
      <c r="BG1299" s="47" t="e">
        <f t="shared" si="596"/>
        <v>#VALUE!</v>
      </c>
      <c r="BH1299" s="47" t="e">
        <f>MATCH($BA1299,NoteCommaRef!$B$4:$B$10,0)</f>
        <v>#N/A</v>
      </c>
      <c r="BI1299" s="47">
        <f>MATCH($BK1299,NoteCommaRef!$H$4:$H$1000,0)</f>
        <v>11</v>
      </c>
      <c r="BJ1299" s="47">
        <f>MATCH($BL1299,NoteCommaRef!$H$4:$H$1000,0)</f>
        <v>11</v>
      </c>
      <c r="BK1299" s="47">
        <f t="shared" si="586"/>
        <v>1</v>
      </c>
      <c r="BL1299" s="47">
        <f t="shared" si="587"/>
        <v>1</v>
      </c>
      <c r="BM1299" s="48">
        <f ca="1">IF(ISNA($BH1299),1,OFFSET(NoteCommaRef!$E$3,$BH1299,0))</f>
        <v>1</v>
      </c>
      <c r="BN1299" s="48">
        <f t="shared" si="588"/>
        <v>1</v>
      </c>
      <c r="BO1299" s="48">
        <f t="shared" si="589"/>
        <v>1</v>
      </c>
      <c r="BP1299" s="48">
        <f t="shared" si="590"/>
        <v>1</v>
      </c>
      <c r="BQ1299" s="48">
        <f ca="1">IF(ISNA($BI1299),1,OFFSET(NoteCommaRef!$K$3,$BI1299,0))</f>
        <v>1</v>
      </c>
      <c r="BR1299" s="48">
        <f ca="1">IF(ISNA($BJ1299),1,OFFSET(NoteCommaRef!$K$3,$BJ1299,0))</f>
        <v>1</v>
      </c>
    </row>
    <row r="1300" spans="3:70" x14ac:dyDescent="0.2">
      <c r="C1300" s="1" t="str">
        <f t="shared" si="608"/>
        <v/>
      </c>
      <c r="D1300" s="1" t="str">
        <f t="shared" si="609"/>
        <v/>
      </c>
      <c r="E1300" s="1" t="str">
        <f t="shared" si="597"/>
        <v/>
      </c>
      <c r="F1300" s="32" t="str">
        <f t="shared" si="598"/>
        <v/>
      </c>
      <c r="G1300" s="1" t="str">
        <f t="shared" si="599"/>
        <v/>
      </c>
      <c r="H1300" s="1" t="str">
        <f t="shared" si="600"/>
        <v/>
      </c>
      <c r="I1300" s="1" t="str">
        <f t="shared" si="601"/>
        <v/>
      </c>
      <c r="J1300" s="1" t="str">
        <f t="shared" si="602"/>
        <v/>
      </c>
      <c r="K1300" s="1" t="str">
        <f t="shared" si="603"/>
        <v/>
      </c>
      <c r="L1300" s="1" t="str">
        <f ca="1">IF(COUNTBLANK($AO1300),IF(COUNTBLANK($D1300),"",OFFSET(ChannelSetup!$E$6,0,$D1300-1)),$AO1300)</f>
        <v/>
      </c>
      <c r="M1300" s="1" t="str">
        <f ca="1">IF(COUNTBLANK($AP1300),IF(COUNTBLANK($D1300),"",OFFSET(ChannelSetup!$E$7,0,$D1300-1)),$AP1300)</f>
        <v/>
      </c>
      <c r="N1300" s="1" t="str">
        <f ca="1">IF(COUNTBLANK($D1300),"",IF(COUNTBLANK($AI1300),OFFSET(ChannelSetup!$E$4,0,$D1300-1),$AI1300))</f>
        <v/>
      </c>
      <c r="O1300" s="1" t="str">
        <f t="shared" si="604"/>
        <v/>
      </c>
      <c r="Q1300" s="32">
        <f t="shared" si="610"/>
        <v>6</v>
      </c>
      <c r="R1300" s="32">
        <f t="shared" si="611"/>
        <v>4</v>
      </c>
      <c r="S1300" s="32">
        <f t="shared" si="612"/>
        <v>4</v>
      </c>
      <c r="T1300" s="32">
        <f t="shared" si="613"/>
        <v>2</v>
      </c>
      <c r="U1300" s="32">
        <f t="shared" si="614"/>
        <v>2</v>
      </c>
      <c r="V1300" s="32">
        <f t="shared" si="615"/>
        <v>2</v>
      </c>
      <c r="W1300" s="32">
        <f t="shared" si="616"/>
        <v>2</v>
      </c>
      <c r="X1300" s="32">
        <f t="shared" si="617"/>
        <v>2</v>
      </c>
      <c r="Y1300" s="32">
        <f t="shared" si="618"/>
        <v>2</v>
      </c>
      <c r="Z1300" s="32">
        <f t="shared" si="619"/>
        <v>2</v>
      </c>
      <c r="AA1300" s="32">
        <f t="shared" si="620"/>
        <v>2</v>
      </c>
      <c r="AB1300" s="32">
        <f t="shared" si="621"/>
        <v>2</v>
      </c>
      <c r="AD1300" s="64"/>
      <c r="AE1300" s="51"/>
      <c r="AF1300" s="51"/>
      <c r="AG1300" s="61"/>
      <c r="AH1300" s="62"/>
      <c r="AI1300" s="61"/>
      <c r="AJ1300" s="62"/>
      <c r="AK1300" s="61"/>
      <c r="AL1300" s="62"/>
      <c r="AM1300" s="60"/>
      <c r="AN1300" s="60"/>
      <c r="AO1300" s="60"/>
      <c r="AP1300" s="60"/>
      <c r="AQ1300" s="51"/>
      <c r="AT1300" s="39" t="str">
        <f t="shared" si="578"/>
        <v/>
      </c>
      <c r="AU1300" s="49" t="str">
        <f t="shared" si="579"/>
        <v/>
      </c>
      <c r="AV1300" s="41">
        <f t="shared" ca="1" si="591"/>
        <v>256</v>
      </c>
      <c r="AW1300" s="40">
        <f t="shared" ca="1" si="585"/>
        <v>1</v>
      </c>
      <c r="AX1300" s="41">
        <f t="shared" ca="1" si="580"/>
        <v>0</v>
      </c>
      <c r="AY1300" s="41">
        <f t="shared" ca="1" si="581"/>
        <v>0</v>
      </c>
      <c r="AZ1300" s="42">
        <f t="shared" ca="1" si="582"/>
        <v>1</v>
      </c>
      <c r="BA1300" s="47" t="str">
        <f t="shared" si="583"/>
        <v/>
      </c>
      <c r="BB1300" s="47" t="e">
        <f t="shared" si="584"/>
        <v>#VALUE!</v>
      </c>
      <c r="BC1300" s="47">
        <f t="shared" si="592"/>
        <v>0</v>
      </c>
      <c r="BD1300" s="47">
        <f t="shared" si="593"/>
        <v>0</v>
      </c>
      <c r="BE1300" s="47" t="e">
        <f t="shared" si="594"/>
        <v>#VALUE!</v>
      </c>
      <c r="BF1300" s="47" t="e">
        <f t="shared" si="595"/>
        <v>#VALUE!</v>
      </c>
      <c r="BG1300" s="47" t="e">
        <f t="shared" si="596"/>
        <v>#VALUE!</v>
      </c>
      <c r="BH1300" s="47" t="e">
        <f>MATCH($BA1300,NoteCommaRef!$B$4:$B$10,0)</f>
        <v>#N/A</v>
      </c>
      <c r="BI1300" s="47">
        <f>MATCH($BK1300,NoteCommaRef!$H$4:$H$1000,0)</f>
        <v>11</v>
      </c>
      <c r="BJ1300" s="47">
        <f>MATCH($BL1300,NoteCommaRef!$H$4:$H$1000,0)</f>
        <v>11</v>
      </c>
      <c r="BK1300" s="47">
        <f t="shared" si="586"/>
        <v>1</v>
      </c>
      <c r="BL1300" s="47">
        <f t="shared" si="587"/>
        <v>1</v>
      </c>
      <c r="BM1300" s="48">
        <f ca="1">IF(ISNA($BH1300),1,OFFSET(NoteCommaRef!$E$3,$BH1300,0))</f>
        <v>1</v>
      </c>
      <c r="BN1300" s="48">
        <f t="shared" si="588"/>
        <v>1</v>
      </c>
      <c r="BO1300" s="48">
        <f t="shared" si="589"/>
        <v>1</v>
      </c>
      <c r="BP1300" s="48">
        <f t="shared" si="590"/>
        <v>1</v>
      </c>
      <c r="BQ1300" s="48">
        <f ca="1">IF(ISNA($BI1300),1,OFFSET(NoteCommaRef!$K$3,$BI1300,0))</f>
        <v>1</v>
      </c>
      <c r="BR1300" s="48">
        <f ca="1">IF(ISNA($BJ1300),1,OFFSET(NoteCommaRef!$K$3,$BJ1300,0))</f>
        <v>1</v>
      </c>
    </row>
    <row r="1301" spans="3:70" x14ac:dyDescent="0.2">
      <c r="C1301" s="1" t="str">
        <f t="shared" si="608"/>
        <v/>
      </c>
      <c r="D1301" s="1" t="str">
        <f t="shared" si="609"/>
        <v/>
      </c>
      <c r="E1301" s="1" t="str">
        <f t="shared" si="597"/>
        <v/>
      </c>
      <c r="F1301" s="32" t="str">
        <f t="shared" si="598"/>
        <v/>
      </c>
      <c r="G1301" s="1" t="str">
        <f t="shared" si="599"/>
        <v/>
      </c>
      <c r="H1301" s="1" t="str">
        <f t="shared" si="600"/>
        <v/>
      </c>
      <c r="I1301" s="1" t="str">
        <f t="shared" si="601"/>
        <v/>
      </c>
      <c r="J1301" s="1" t="str">
        <f t="shared" si="602"/>
        <v/>
      </c>
      <c r="K1301" s="1" t="str">
        <f t="shared" si="603"/>
        <v/>
      </c>
      <c r="L1301" s="1" t="str">
        <f ca="1">IF(COUNTBLANK($AO1301),IF(COUNTBLANK($D1301),"",OFFSET(ChannelSetup!$E$6,0,$D1301-1)),$AO1301)</f>
        <v/>
      </c>
      <c r="M1301" s="1" t="str">
        <f ca="1">IF(COUNTBLANK($AP1301),IF(COUNTBLANK($D1301),"",OFFSET(ChannelSetup!$E$7,0,$D1301-1)),$AP1301)</f>
        <v/>
      </c>
      <c r="N1301" s="1" t="str">
        <f ca="1">IF(COUNTBLANK($D1301),"",IF(COUNTBLANK($AI1301),OFFSET(ChannelSetup!$E$4,0,$D1301-1),$AI1301))</f>
        <v/>
      </c>
      <c r="O1301" s="1" t="str">
        <f t="shared" si="604"/>
        <v/>
      </c>
      <c r="Q1301" s="32">
        <f t="shared" si="610"/>
        <v>6</v>
      </c>
      <c r="R1301" s="32">
        <f t="shared" si="611"/>
        <v>4</v>
      </c>
      <c r="S1301" s="32">
        <f t="shared" si="612"/>
        <v>4</v>
      </c>
      <c r="T1301" s="32">
        <f t="shared" si="613"/>
        <v>2</v>
      </c>
      <c r="U1301" s="32">
        <f t="shared" si="614"/>
        <v>2</v>
      </c>
      <c r="V1301" s="32">
        <f t="shared" si="615"/>
        <v>2</v>
      </c>
      <c r="W1301" s="32">
        <f t="shared" si="616"/>
        <v>2</v>
      </c>
      <c r="X1301" s="32">
        <f t="shared" si="617"/>
        <v>2</v>
      </c>
      <c r="Y1301" s="32">
        <f t="shared" si="618"/>
        <v>2</v>
      </c>
      <c r="Z1301" s="32">
        <f t="shared" si="619"/>
        <v>2</v>
      </c>
      <c r="AA1301" s="32">
        <f t="shared" si="620"/>
        <v>2</v>
      </c>
      <c r="AB1301" s="32">
        <f t="shared" si="621"/>
        <v>2</v>
      </c>
      <c r="AD1301" s="64"/>
      <c r="AE1301" s="51"/>
      <c r="AF1301" s="51"/>
      <c r="AG1301" s="61"/>
      <c r="AH1301" s="62"/>
      <c r="AI1301" s="61"/>
      <c r="AJ1301" s="62"/>
      <c r="AK1301" s="61"/>
      <c r="AL1301" s="62"/>
      <c r="AM1301" s="60"/>
      <c r="AN1301" s="60"/>
      <c r="AO1301" s="60"/>
      <c r="AP1301" s="60"/>
      <c r="AQ1301" s="51"/>
      <c r="AT1301" s="39" t="str">
        <f t="shared" si="578"/>
        <v/>
      </c>
      <c r="AU1301" s="49" t="str">
        <f t="shared" si="579"/>
        <v/>
      </c>
      <c r="AV1301" s="41">
        <f t="shared" ca="1" si="591"/>
        <v>256</v>
      </c>
      <c r="AW1301" s="40">
        <f t="shared" ca="1" si="585"/>
        <v>1</v>
      </c>
      <c r="AX1301" s="41">
        <f t="shared" ca="1" si="580"/>
        <v>0</v>
      </c>
      <c r="AY1301" s="41">
        <f t="shared" ca="1" si="581"/>
        <v>0</v>
      </c>
      <c r="AZ1301" s="42">
        <f t="shared" ca="1" si="582"/>
        <v>1</v>
      </c>
      <c r="BA1301" s="47" t="str">
        <f t="shared" si="583"/>
        <v/>
      </c>
      <c r="BB1301" s="47" t="e">
        <f t="shared" si="584"/>
        <v>#VALUE!</v>
      </c>
      <c r="BC1301" s="47">
        <f t="shared" si="592"/>
        <v>0</v>
      </c>
      <c r="BD1301" s="47">
        <f t="shared" si="593"/>
        <v>0</v>
      </c>
      <c r="BE1301" s="47" t="e">
        <f t="shared" si="594"/>
        <v>#VALUE!</v>
      </c>
      <c r="BF1301" s="47" t="e">
        <f t="shared" si="595"/>
        <v>#VALUE!</v>
      </c>
      <c r="BG1301" s="47" t="e">
        <f t="shared" si="596"/>
        <v>#VALUE!</v>
      </c>
      <c r="BH1301" s="47" t="e">
        <f>MATCH($BA1301,NoteCommaRef!$B$4:$B$10,0)</f>
        <v>#N/A</v>
      </c>
      <c r="BI1301" s="47">
        <f>MATCH($BK1301,NoteCommaRef!$H$4:$H$1000,0)</f>
        <v>11</v>
      </c>
      <c r="BJ1301" s="47">
        <f>MATCH($BL1301,NoteCommaRef!$H$4:$H$1000,0)</f>
        <v>11</v>
      </c>
      <c r="BK1301" s="47">
        <f t="shared" si="586"/>
        <v>1</v>
      </c>
      <c r="BL1301" s="47">
        <f t="shared" si="587"/>
        <v>1</v>
      </c>
      <c r="BM1301" s="48">
        <f ca="1">IF(ISNA($BH1301),1,OFFSET(NoteCommaRef!$E$3,$BH1301,0))</f>
        <v>1</v>
      </c>
      <c r="BN1301" s="48">
        <f t="shared" si="588"/>
        <v>1</v>
      </c>
      <c r="BO1301" s="48">
        <f t="shared" si="589"/>
        <v>1</v>
      </c>
      <c r="BP1301" s="48">
        <f t="shared" si="590"/>
        <v>1</v>
      </c>
      <c r="BQ1301" s="48">
        <f ca="1">IF(ISNA($BI1301),1,OFFSET(NoteCommaRef!$K$3,$BI1301,0))</f>
        <v>1</v>
      </c>
      <c r="BR1301" s="48">
        <f ca="1">IF(ISNA($BJ1301),1,OFFSET(NoteCommaRef!$K$3,$BJ1301,0))</f>
        <v>1</v>
      </c>
    </row>
    <row r="1302" spans="3:70" x14ac:dyDescent="0.2">
      <c r="C1302" s="1" t="str">
        <f t="shared" si="608"/>
        <v/>
      </c>
      <c r="D1302" s="1" t="str">
        <f t="shared" si="609"/>
        <v/>
      </c>
      <c r="E1302" s="1" t="str">
        <f t="shared" si="597"/>
        <v/>
      </c>
      <c r="F1302" s="32" t="str">
        <f t="shared" si="598"/>
        <v/>
      </c>
      <c r="G1302" s="1" t="str">
        <f t="shared" si="599"/>
        <v/>
      </c>
      <c r="H1302" s="1" t="str">
        <f t="shared" si="600"/>
        <v/>
      </c>
      <c r="I1302" s="1" t="str">
        <f t="shared" si="601"/>
        <v/>
      </c>
      <c r="J1302" s="1" t="str">
        <f t="shared" si="602"/>
        <v/>
      </c>
      <c r="K1302" s="1" t="str">
        <f t="shared" si="603"/>
        <v/>
      </c>
      <c r="L1302" s="1" t="str">
        <f ca="1">IF(COUNTBLANK($AO1302),IF(COUNTBLANK($D1302),"",OFFSET(ChannelSetup!$E$6,0,$D1302-1)),$AO1302)</f>
        <v/>
      </c>
      <c r="M1302" s="1" t="str">
        <f ca="1">IF(COUNTBLANK($AP1302),IF(COUNTBLANK($D1302),"",OFFSET(ChannelSetup!$E$7,0,$D1302-1)),$AP1302)</f>
        <v/>
      </c>
      <c r="N1302" s="1" t="str">
        <f ca="1">IF(COUNTBLANK($D1302),"",IF(COUNTBLANK($AI1302),OFFSET(ChannelSetup!$E$4,0,$D1302-1),$AI1302))</f>
        <v/>
      </c>
      <c r="O1302" s="1" t="str">
        <f t="shared" si="604"/>
        <v/>
      </c>
      <c r="Q1302" s="32">
        <f t="shared" si="610"/>
        <v>6</v>
      </c>
      <c r="R1302" s="32">
        <f t="shared" si="611"/>
        <v>4</v>
      </c>
      <c r="S1302" s="32">
        <f t="shared" si="612"/>
        <v>4</v>
      </c>
      <c r="T1302" s="32">
        <f t="shared" si="613"/>
        <v>2</v>
      </c>
      <c r="U1302" s="32">
        <f t="shared" si="614"/>
        <v>2</v>
      </c>
      <c r="V1302" s="32">
        <f t="shared" si="615"/>
        <v>2</v>
      </c>
      <c r="W1302" s="32">
        <f t="shared" si="616"/>
        <v>2</v>
      </c>
      <c r="X1302" s="32">
        <f t="shared" si="617"/>
        <v>2</v>
      </c>
      <c r="Y1302" s="32">
        <f t="shared" si="618"/>
        <v>2</v>
      </c>
      <c r="Z1302" s="32">
        <f t="shared" si="619"/>
        <v>2</v>
      </c>
      <c r="AA1302" s="32">
        <f t="shared" si="620"/>
        <v>2</v>
      </c>
      <c r="AB1302" s="32">
        <f t="shared" si="621"/>
        <v>2</v>
      </c>
      <c r="AD1302" s="64"/>
      <c r="AE1302" s="51"/>
      <c r="AF1302" s="51"/>
      <c r="AG1302" s="61"/>
      <c r="AH1302" s="62"/>
      <c r="AI1302" s="61"/>
      <c r="AJ1302" s="62"/>
      <c r="AK1302" s="61"/>
      <c r="AL1302" s="62"/>
      <c r="AM1302" s="60"/>
      <c r="AN1302" s="60"/>
      <c r="AO1302" s="60"/>
      <c r="AP1302" s="60"/>
      <c r="AQ1302" s="51"/>
      <c r="AT1302" s="39" t="str">
        <f t="shared" ref="AT1302:AT1365" si="622">IF(OR(ISNA(BI1302),ISNA(BJ1302)),"ERR","")</f>
        <v/>
      </c>
      <c r="AU1302" s="49" t="str">
        <f t="shared" ref="AU1302:AU1365" si="623">""&amp;AG1302</f>
        <v/>
      </c>
      <c r="AV1302" s="41">
        <f t="shared" ca="1" si="591"/>
        <v>256</v>
      </c>
      <c r="AW1302" s="40">
        <f t="shared" ca="1" si="585"/>
        <v>1</v>
      </c>
      <c r="AX1302" s="41">
        <f t="shared" ref="AX1302:AX1365" ca="1" si="624">1200*LOG(AW1302,2)</f>
        <v>0</v>
      </c>
      <c r="AY1302" s="41">
        <f t="shared" ref="AY1302:AY1365" ca="1" si="625">MOD(AX1302,1200)</f>
        <v>0</v>
      </c>
      <c r="AZ1302" s="42">
        <f t="shared" ref="AZ1302:AZ1365" ca="1" si="626">AW1302</f>
        <v>1</v>
      </c>
      <c r="BA1302" s="47" t="str">
        <f t="shared" ref="BA1302:BA1365" si="627">LEFT(AU1302,1)</f>
        <v/>
      </c>
      <c r="BB1302" s="47" t="e">
        <f t="shared" ref="BB1302:BB1365" si="628">RIGHT(AU1302,1)-4</f>
        <v>#VALUE!</v>
      </c>
      <c r="BC1302" s="47">
        <f t="shared" si="592"/>
        <v>0</v>
      </c>
      <c r="BD1302" s="47">
        <f t="shared" si="593"/>
        <v>0</v>
      </c>
      <c r="BE1302" s="47" t="e">
        <f t="shared" si="594"/>
        <v>#VALUE!</v>
      </c>
      <c r="BF1302" s="47" t="e">
        <f t="shared" si="595"/>
        <v>#VALUE!</v>
      </c>
      <c r="BG1302" s="47" t="e">
        <f t="shared" si="596"/>
        <v>#VALUE!</v>
      </c>
      <c r="BH1302" s="47" t="e">
        <f>MATCH($BA1302,NoteCommaRef!$B$4:$B$10,0)</f>
        <v>#N/A</v>
      </c>
      <c r="BI1302" s="47">
        <f>MATCH($BK1302,NoteCommaRef!$H$4:$H$1000,0)</f>
        <v>11</v>
      </c>
      <c r="BJ1302" s="47">
        <f>MATCH($BL1302,NoteCommaRef!$H$4:$H$1000,0)</f>
        <v>11</v>
      </c>
      <c r="BK1302" s="47">
        <f t="shared" si="586"/>
        <v>1</v>
      </c>
      <c r="BL1302" s="47">
        <f t="shared" si="587"/>
        <v>1</v>
      </c>
      <c r="BM1302" s="48">
        <f ca="1">IF(ISNA($BH1302),1,OFFSET(NoteCommaRef!$E$3,$BH1302,0))</f>
        <v>1</v>
      </c>
      <c r="BN1302" s="48">
        <f t="shared" si="588"/>
        <v>1</v>
      </c>
      <c r="BO1302" s="48">
        <f t="shared" si="589"/>
        <v>1</v>
      </c>
      <c r="BP1302" s="48">
        <f t="shared" si="590"/>
        <v>1</v>
      </c>
      <c r="BQ1302" s="48">
        <f ca="1">IF(ISNA($BI1302),1,OFFSET(NoteCommaRef!$K$3,$BI1302,0))</f>
        <v>1</v>
      </c>
      <c r="BR1302" s="48">
        <f ca="1">IF(ISNA($BJ1302),1,OFFSET(NoteCommaRef!$K$3,$BJ1302,0))</f>
        <v>1</v>
      </c>
    </row>
    <row r="1303" spans="3:70" x14ac:dyDescent="0.2">
      <c r="C1303" s="1" t="str">
        <f t="shared" si="608"/>
        <v/>
      </c>
      <c r="D1303" s="1" t="str">
        <f t="shared" si="609"/>
        <v/>
      </c>
      <c r="E1303" s="1" t="str">
        <f t="shared" si="597"/>
        <v/>
      </c>
      <c r="F1303" s="32" t="str">
        <f t="shared" si="598"/>
        <v/>
      </c>
      <c r="G1303" s="1" t="str">
        <f t="shared" si="599"/>
        <v/>
      </c>
      <c r="H1303" s="1" t="str">
        <f t="shared" si="600"/>
        <v/>
      </c>
      <c r="I1303" s="1" t="str">
        <f t="shared" si="601"/>
        <v/>
      </c>
      <c r="J1303" s="1" t="str">
        <f t="shared" si="602"/>
        <v/>
      </c>
      <c r="K1303" s="1" t="str">
        <f t="shared" si="603"/>
        <v/>
      </c>
      <c r="L1303" s="1" t="str">
        <f ca="1">IF(COUNTBLANK($AO1303),IF(COUNTBLANK($D1303),"",OFFSET(ChannelSetup!$E$6,0,$D1303-1)),$AO1303)</f>
        <v/>
      </c>
      <c r="M1303" s="1" t="str">
        <f ca="1">IF(COUNTBLANK($AP1303),IF(COUNTBLANK($D1303),"",OFFSET(ChannelSetup!$E$7,0,$D1303-1)),$AP1303)</f>
        <v/>
      </c>
      <c r="N1303" s="1" t="str">
        <f ca="1">IF(COUNTBLANK($D1303),"",IF(COUNTBLANK($AI1303),OFFSET(ChannelSetup!$E$4,0,$D1303-1),$AI1303))</f>
        <v/>
      </c>
      <c r="O1303" s="1" t="str">
        <f t="shared" si="604"/>
        <v/>
      </c>
      <c r="Q1303" s="32">
        <f t="shared" si="610"/>
        <v>6</v>
      </c>
      <c r="R1303" s="32">
        <f t="shared" si="611"/>
        <v>4</v>
      </c>
      <c r="S1303" s="32">
        <f t="shared" si="612"/>
        <v>4</v>
      </c>
      <c r="T1303" s="32">
        <f t="shared" si="613"/>
        <v>2</v>
      </c>
      <c r="U1303" s="32">
        <f t="shared" si="614"/>
        <v>2</v>
      </c>
      <c r="V1303" s="32">
        <f t="shared" si="615"/>
        <v>2</v>
      </c>
      <c r="W1303" s="32">
        <f t="shared" si="616"/>
        <v>2</v>
      </c>
      <c r="X1303" s="32">
        <f t="shared" si="617"/>
        <v>2</v>
      </c>
      <c r="Y1303" s="32">
        <f t="shared" si="618"/>
        <v>2</v>
      </c>
      <c r="Z1303" s="32">
        <f t="shared" si="619"/>
        <v>2</v>
      </c>
      <c r="AA1303" s="32">
        <f t="shared" si="620"/>
        <v>2</v>
      </c>
      <c r="AB1303" s="32">
        <f t="shared" si="621"/>
        <v>2</v>
      </c>
      <c r="AD1303" s="64"/>
      <c r="AE1303" s="51"/>
      <c r="AF1303" s="51"/>
      <c r="AG1303" s="61"/>
      <c r="AH1303" s="62"/>
      <c r="AI1303" s="61"/>
      <c r="AJ1303" s="62"/>
      <c r="AK1303" s="61"/>
      <c r="AL1303" s="62"/>
      <c r="AM1303" s="60"/>
      <c r="AN1303" s="60"/>
      <c r="AO1303" s="60"/>
      <c r="AP1303" s="60"/>
      <c r="AQ1303" s="51"/>
      <c r="AT1303" s="39" t="str">
        <f t="shared" si="622"/>
        <v/>
      </c>
      <c r="AU1303" s="49" t="str">
        <f t="shared" si="623"/>
        <v/>
      </c>
      <c r="AV1303" s="41">
        <f t="shared" ca="1" si="591"/>
        <v>256</v>
      </c>
      <c r="AW1303" s="40">
        <f t="shared" ca="1" si="585"/>
        <v>1</v>
      </c>
      <c r="AX1303" s="41">
        <f t="shared" ca="1" si="624"/>
        <v>0</v>
      </c>
      <c r="AY1303" s="41">
        <f t="shared" ca="1" si="625"/>
        <v>0</v>
      </c>
      <c r="AZ1303" s="42">
        <f t="shared" ca="1" si="626"/>
        <v>1</v>
      </c>
      <c r="BA1303" s="47" t="str">
        <f t="shared" si="627"/>
        <v/>
      </c>
      <c r="BB1303" s="47" t="e">
        <f t="shared" si="628"/>
        <v>#VALUE!</v>
      </c>
      <c r="BC1303" s="47">
        <f t="shared" si="592"/>
        <v>0</v>
      </c>
      <c r="BD1303" s="47">
        <f t="shared" si="593"/>
        <v>0</v>
      </c>
      <c r="BE1303" s="47" t="e">
        <f t="shared" si="594"/>
        <v>#VALUE!</v>
      </c>
      <c r="BF1303" s="47" t="e">
        <f t="shared" si="595"/>
        <v>#VALUE!</v>
      </c>
      <c r="BG1303" s="47" t="e">
        <f t="shared" si="596"/>
        <v>#VALUE!</v>
      </c>
      <c r="BH1303" s="47" t="e">
        <f>MATCH($BA1303,NoteCommaRef!$B$4:$B$10,0)</f>
        <v>#N/A</v>
      </c>
      <c r="BI1303" s="47">
        <f>MATCH($BK1303,NoteCommaRef!$H$4:$H$1000,0)</f>
        <v>11</v>
      </c>
      <c r="BJ1303" s="47">
        <f>MATCH($BL1303,NoteCommaRef!$H$4:$H$1000,0)</f>
        <v>11</v>
      </c>
      <c r="BK1303" s="47">
        <f t="shared" si="586"/>
        <v>1</v>
      </c>
      <c r="BL1303" s="47">
        <f t="shared" si="587"/>
        <v>1</v>
      </c>
      <c r="BM1303" s="48">
        <f ca="1">IF(ISNA($BH1303),1,OFFSET(NoteCommaRef!$E$3,$BH1303,0))</f>
        <v>1</v>
      </c>
      <c r="BN1303" s="48">
        <f t="shared" si="588"/>
        <v>1</v>
      </c>
      <c r="BO1303" s="48">
        <f t="shared" si="589"/>
        <v>1</v>
      </c>
      <c r="BP1303" s="48">
        <f t="shared" si="590"/>
        <v>1</v>
      </c>
      <c r="BQ1303" s="48">
        <f ca="1">IF(ISNA($BI1303),1,OFFSET(NoteCommaRef!$K$3,$BI1303,0))</f>
        <v>1</v>
      </c>
      <c r="BR1303" s="48">
        <f ca="1">IF(ISNA($BJ1303),1,OFFSET(NoteCommaRef!$K$3,$BJ1303,0))</f>
        <v>1</v>
      </c>
    </row>
    <row r="1304" spans="3:70" x14ac:dyDescent="0.2">
      <c r="C1304" s="1" t="str">
        <f t="shared" si="608"/>
        <v/>
      </c>
      <c r="D1304" s="1" t="str">
        <f t="shared" si="609"/>
        <v/>
      </c>
      <c r="E1304" s="1" t="str">
        <f t="shared" si="597"/>
        <v/>
      </c>
      <c r="F1304" s="32" t="str">
        <f t="shared" si="598"/>
        <v/>
      </c>
      <c r="G1304" s="1" t="str">
        <f t="shared" si="599"/>
        <v/>
      </c>
      <c r="H1304" s="1" t="str">
        <f t="shared" si="600"/>
        <v/>
      </c>
      <c r="I1304" s="1" t="str">
        <f t="shared" si="601"/>
        <v/>
      </c>
      <c r="J1304" s="1" t="str">
        <f t="shared" si="602"/>
        <v/>
      </c>
      <c r="K1304" s="1" t="str">
        <f t="shared" si="603"/>
        <v/>
      </c>
      <c r="L1304" s="1" t="str">
        <f ca="1">IF(COUNTBLANK($AO1304),IF(COUNTBLANK($D1304),"",OFFSET(ChannelSetup!$E$6,0,$D1304-1)),$AO1304)</f>
        <v/>
      </c>
      <c r="M1304" s="1" t="str">
        <f ca="1">IF(COUNTBLANK($AP1304),IF(COUNTBLANK($D1304),"",OFFSET(ChannelSetup!$E$7,0,$D1304-1)),$AP1304)</f>
        <v/>
      </c>
      <c r="N1304" s="1" t="str">
        <f ca="1">IF(COUNTBLANK($D1304),"",IF(COUNTBLANK($AI1304),OFFSET(ChannelSetup!$E$4,0,$D1304-1),$AI1304))</f>
        <v/>
      </c>
      <c r="O1304" s="1" t="str">
        <f t="shared" si="604"/>
        <v/>
      </c>
      <c r="Q1304" s="32">
        <f t="shared" si="610"/>
        <v>6</v>
      </c>
      <c r="R1304" s="32">
        <f t="shared" si="611"/>
        <v>4</v>
      </c>
      <c r="S1304" s="32">
        <f t="shared" si="612"/>
        <v>4</v>
      </c>
      <c r="T1304" s="32">
        <f t="shared" si="613"/>
        <v>2</v>
      </c>
      <c r="U1304" s="32">
        <f t="shared" si="614"/>
        <v>2</v>
      </c>
      <c r="V1304" s="32">
        <f t="shared" si="615"/>
        <v>2</v>
      </c>
      <c r="W1304" s="32">
        <f t="shared" si="616"/>
        <v>2</v>
      </c>
      <c r="X1304" s="32">
        <f t="shared" si="617"/>
        <v>2</v>
      </c>
      <c r="Y1304" s="32">
        <f t="shared" si="618"/>
        <v>2</v>
      </c>
      <c r="Z1304" s="32">
        <f t="shared" si="619"/>
        <v>2</v>
      </c>
      <c r="AA1304" s="32">
        <f t="shared" si="620"/>
        <v>2</v>
      </c>
      <c r="AB1304" s="32">
        <f t="shared" si="621"/>
        <v>2</v>
      </c>
      <c r="AD1304" s="64"/>
      <c r="AE1304" s="51"/>
      <c r="AF1304" s="51"/>
      <c r="AG1304" s="61"/>
      <c r="AH1304" s="62"/>
      <c r="AI1304" s="61"/>
      <c r="AJ1304" s="62"/>
      <c r="AK1304" s="61"/>
      <c r="AL1304" s="62"/>
      <c r="AM1304" s="60"/>
      <c r="AN1304" s="60"/>
      <c r="AO1304" s="60"/>
      <c r="AP1304" s="60"/>
      <c r="AQ1304" s="51"/>
      <c r="AT1304" s="39" t="str">
        <f t="shared" si="622"/>
        <v/>
      </c>
      <c r="AU1304" s="49" t="str">
        <f t="shared" si="623"/>
        <v/>
      </c>
      <c r="AV1304" s="41">
        <f t="shared" ca="1" si="591"/>
        <v>256</v>
      </c>
      <c r="AW1304" s="40">
        <f t="shared" ca="1" si="585"/>
        <v>1</v>
      </c>
      <c r="AX1304" s="41">
        <f t="shared" ca="1" si="624"/>
        <v>0</v>
      </c>
      <c r="AY1304" s="41">
        <f t="shared" ca="1" si="625"/>
        <v>0</v>
      </c>
      <c r="AZ1304" s="42">
        <f t="shared" ca="1" si="626"/>
        <v>1</v>
      </c>
      <c r="BA1304" s="47" t="str">
        <f t="shared" si="627"/>
        <v/>
      </c>
      <c r="BB1304" s="47" t="e">
        <f t="shared" si="628"/>
        <v>#VALUE!</v>
      </c>
      <c r="BC1304" s="47">
        <f t="shared" si="592"/>
        <v>0</v>
      </c>
      <c r="BD1304" s="47">
        <f t="shared" si="593"/>
        <v>0</v>
      </c>
      <c r="BE1304" s="47" t="e">
        <f t="shared" si="594"/>
        <v>#VALUE!</v>
      </c>
      <c r="BF1304" s="47" t="e">
        <f t="shared" si="595"/>
        <v>#VALUE!</v>
      </c>
      <c r="BG1304" s="47" t="e">
        <f t="shared" si="596"/>
        <v>#VALUE!</v>
      </c>
      <c r="BH1304" s="47" t="e">
        <f>MATCH($BA1304,NoteCommaRef!$B$4:$B$10,0)</f>
        <v>#N/A</v>
      </c>
      <c r="BI1304" s="47">
        <f>MATCH($BK1304,NoteCommaRef!$H$4:$H$1000,0)</f>
        <v>11</v>
      </c>
      <c r="BJ1304" s="47">
        <f>MATCH($BL1304,NoteCommaRef!$H$4:$H$1000,0)</f>
        <v>11</v>
      </c>
      <c r="BK1304" s="47">
        <f t="shared" si="586"/>
        <v>1</v>
      </c>
      <c r="BL1304" s="47">
        <f t="shared" si="587"/>
        <v>1</v>
      </c>
      <c r="BM1304" s="48">
        <f ca="1">IF(ISNA($BH1304),1,OFFSET(NoteCommaRef!$E$3,$BH1304,0))</f>
        <v>1</v>
      </c>
      <c r="BN1304" s="48">
        <f t="shared" si="588"/>
        <v>1</v>
      </c>
      <c r="BO1304" s="48">
        <f t="shared" si="589"/>
        <v>1</v>
      </c>
      <c r="BP1304" s="48">
        <f t="shared" si="590"/>
        <v>1</v>
      </c>
      <c r="BQ1304" s="48">
        <f ca="1">IF(ISNA($BI1304),1,OFFSET(NoteCommaRef!$K$3,$BI1304,0))</f>
        <v>1</v>
      </c>
      <c r="BR1304" s="48">
        <f ca="1">IF(ISNA($BJ1304),1,OFFSET(NoteCommaRef!$K$3,$BJ1304,0))</f>
        <v>1</v>
      </c>
    </row>
    <row r="1305" spans="3:70" x14ac:dyDescent="0.2">
      <c r="C1305" s="1" t="str">
        <f t="shared" si="608"/>
        <v/>
      </c>
      <c r="D1305" s="1" t="str">
        <f t="shared" si="609"/>
        <v/>
      </c>
      <c r="E1305" s="1" t="str">
        <f t="shared" si="597"/>
        <v/>
      </c>
      <c r="F1305" s="32" t="str">
        <f t="shared" si="598"/>
        <v/>
      </c>
      <c r="G1305" s="1" t="str">
        <f t="shared" si="599"/>
        <v/>
      </c>
      <c r="H1305" s="1" t="str">
        <f t="shared" si="600"/>
        <v/>
      </c>
      <c r="I1305" s="1" t="str">
        <f t="shared" si="601"/>
        <v/>
      </c>
      <c r="J1305" s="1" t="str">
        <f t="shared" si="602"/>
        <v/>
      </c>
      <c r="K1305" s="1" t="str">
        <f t="shared" si="603"/>
        <v/>
      </c>
      <c r="L1305" s="1" t="str">
        <f ca="1">IF(COUNTBLANK($AO1305),IF(COUNTBLANK($D1305),"",OFFSET(ChannelSetup!$E$6,0,$D1305-1)),$AO1305)</f>
        <v/>
      </c>
      <c r="M1305" s="1" t="str">
        <f ca="1">IF(COUNTBLANK($AP1305),IF(COUNTBLANK($D1305),"",OFFSET(ChannelSetup!$E$7,0,$D1305-1)),$AP1305)</f>
        <v/>
      </c>
      <c r="N1305" s="1" t="str">
        <f ca="1">IF(COUNTBLANK($D1305),"",IF(COUNTBLANK($AI1305),OFFSET(ChannelSetup!$E$4,0,$D1305-1),$AI1305))</f>
        <v/>
      </c>
      <c r="O1305" s="1" t="str">
        <f t="shared" si="604"/>
        <v/>
      </c>
      <c r="Q1305" s="32">
        <f t="shared" si="610"/>
        <v>6</v>
      </c>
      <c r="R1305" s="32">
        <f t="shared" si="611"/>
        <v>4</v>
      </c>
      <c r="S1305" s="32">
        <f t="shared" si="612"/>
        <v>4</v>
      </c>
      <c r="T1305" s="32">
        <f t="shared" si="613"/>
        <v>2</v>
      </c>
      <c r="U1305" s="32">
        <f t="shared" si="614"/>
        <v>2</v>
      </c>
      <c r="V1305" s="32">
        <f t="shared" si="615"/>
        <v>2</v>
      </c>
      <c r="W1305" s="32">
        <f t="shared" si="616"/>
        <v>2</v>
      </c>
      <c r="X1305" s="32">
        <f t="shared" si="617"/>
        <v>2</v>
      </c>
      <c r="Y1305" s="32">
        <f t="shared" si="618"/>
        <v>2</v>
      </c>
      <c r="Z1305" s="32">
        <f t="shared" si="619"/>
        <v>2</v>
      </c>
      <c r="AA1305" s="32">
        <f t="shared" si="620"/>
        <v>2</v>
      </c>
      <c r="AB1305" s="32">
        <f t="shared" si="621"/>
        <v>2</v>
      </c>
      <c r="AD1305" s="64"/>
      <c r="AE1305" s="51"/>
      <c r="AF1305" s="51"/>
      <c r="AG1305" s="61"/>
      <c r="AH1305" s="62"/>
      <c r="AI1305" s="61"/>
      <c r="AJ1305" s="62"/>
      <c r="AK1305" s="61"/>
      <c r="AL1305" s="62"/>
      <c r="AM1305" s="60"/>
      <c r="AN1305" s="60"/>
      <c r="AO1305" s="60"/>
      <c r="AP1305" s="60"/>
      <c r="AQ1305" s="51"/>
      <c r="AT1305" s="39" t="str">
        <f t="shared" si="622"/>
        <v/>
      </c>
      <c r="AU1305" s="49" t="str">
        <f t="shared" si="623"/>
        <v/>
      </c>
      <c r="AV1305" s="41">
        <f t="shared" ca="1" si="591"/>
        <v>256</v>
      </c>
      <c r="AW1305" s="40">
        <f t="shared" ca="1" si="585"/>
        <v>1</v>
      </c>
      <c r="AX1305" s="41">
        <f t="shared" ca="1" si="624"/>
        <v>0</v>
      </c>
      <c r="AY1305" s="41">
        <f t="shared" ca="1" si="625"/>
        <v>0</v>
      </c>
      <c r="AZ1305" s="42">
        <f t="shared" ca="1" si="626"/>
        <v>1</v>
      </c>
      <c r="BA1305" s="47" t="str">
        <f t="shared" si="627"/>
        <v/>
      </c>
      <c r="BB1305" s="47" t="e">
        <f t="shared" si="628"/>
        <v>#VALUE!</v>
      </c>
      <c r="BC1305" s="47">
        <f t="shared" si="592"/>
        <v>0</v>
      </c>
      <c r="BD1305" s="47">
        <f t="shared" si="593"/>
        <v>0</v>
      </c>
      <c r="BE1305" s="47" t="e">
        <f t="shared" si="594"/>
        <v>#VALUE!</v>
      </c>
      <c r="BF1305" s="47" t="e">
        <f t="shared" si="595"/>
        <v>#VALUE!</v>
      </c>
      <c r="BG1305" s="47" t="e">
        <f t="shared" si="596"/>
        <v>#VALUE!</v>
      </c>
      <c r="BH1305" s="47" t="e">
        <f>MATCH($BA1305,NoteCommaRef!$B$4:$B$10,0)</f>
        <v>#N/A</v>
      </c>
      <c r="BI1305" s="47">
        <f>MATCH($BK1305,NoteCommaRef!$H$4:$H$1000,0)</f>
        <v>11</v>
      </c>
      <c r="BJ1305" s="47">
        <f>MATCH($BL1305,NoteCommaRef!$H$4:$H$1000,0)</f>
        <v>11</v>
      </c>
      <c r="BK1305" s="47">
        <f t="shared" si="586"/>
        <v>1</v>
      </c>
      <c r="BL1305" s="47">
        <f t="shared" si="587"/>
        <v>1</v>
      </c>
      <c r="BM1305" s="48">
        <f ca="1">IF(ISNA($BH1305),1,OFFSET(NoteCommaRef!$E$3,$BH1305,0))</f>
        <v>1</v>
      </c>
      <c r="BN1305" s="48">
        <f t="shared" si="588"/>
        <v>1</v>
      </c>
      <c r="BO1305" s="48">
        <f t="shared" si="589"/>
        <v>1</v>
      </c>
      <c r="BP1305" s="48">
        <f t="shared" si="590"/>
        <v>1</v>
      </c>
      <c r="BQ1305" s="48">
        <f ca="1">IF(ISNA($BI1305),1,OFFSET(NoteCommaRef!$K$3,$BI1305,0))</f>
        <v>1</v>
      </c>
      <c r="BR1305" s="48">
        <f ca="1">IF(ISNA($BJ1305),1,OFFSET(NoteCommaRef!$K$3,$BJ1305,0))</f>
        <v>1</v>
      </c>
    </row>
    <row r="1306" spans="3:70" x14ac:dyDescent="0.2">
      <c r="C1306" s="1" t="str">
        <f t="shared" si="608"/>
        <v/>
      </c>
      <c r="D1306" s="1" t="str">
        <f t="shared" si="609"/>
        <v/>
      </c>
      <c r="E1306" s="1" t="str">
        <f t="shared" si="597"/>
        <v/>
      </c>
      <c r="F1306" s="32" t="str">
        <f t="shared" si="598"/>
        <v/>
      </c>
      <c r="G1306" s="1" t="str">
        <f t="shared" si="599"/>
        <v/>
      </c>
      <c r="H1306" s="1" t="str">
        <f t="shared" si="600"/>
        <v/>
      </c>
      <c r="I1306" s="1" t="str">
        <f t="shared" si="601"/>
        <v/>
      </c>
      <c r="J1306" s="1" t="str">
        <f t="shared" si="602"/>
        <v/>
      </c>
      <c r="K1306" s="1" t="str">
        <f t="shared" si="603"/>
        <v/>
      </c>
      <c r="L1306" s="1" t="str">
        <f ca="1">IF(COUNTBLANK($AO1306),IF(COUNTBLANK($D1306),"",OFFSET(ChannelSetup!$E$6,0,$D1306-1)),$AO1306)</f>
        <v/>
      </c>
      <c r="M1306" s="1" t="str">
        <f ca="1">IF(COUNTBLANK($AP1306),IF(COUNTBLANK($D1306),"",OFFSET(ChannelSetup!$E$7,0,$D1306-1)),$AP1306)</f>
        <v/>
      </c>
      <c r="N1306" s="1" t="str">
        <f ca="1">IF(COUNTBLANK($D1306),"",IF(COUNTBLANK($AI1306),OFFSET(ChannelSetup!$E$4,0,$D1306-1),$AI1306))</f>
        <v/>
      </c>
      <c r="O1306" s="1" t="str">
        <f t="shared" si="604"/>
        <v/>
      </c>
      <c r="Q1306" s="32">
        <f t="shared" si="610"/>
        <v>6</v>
      </c>
      <c r="R1306" s="32">
        <f t="shared" si="611"/>
        <v>4</v>
      </c>
      <c r="S1306" s="32">
        <f t="shared" si="612"/>
        <v>4</v>
      </c>
      <c r="T1306" s="32">
        <f t="shared" si="613"/>
        <v>2</v>
      </c>
      <c r="U1306" s="32">
        <f t="shared" si="614"/>
        <v>2</v>
      </c>
      <c r="V1306" s="32">
        <f t="shared" si="615"/>
        <v>2</v>
      </c>
      <c r="W1306" s="32">
        <f t="shared" si="616"/>
        <v>2</v>
      </c>
      <c r="X1306" s="32">
        <f t="shared" si="617"/>
        <v>2</v>
      </c>
      <c r="Y1306" s="32">
        <f t="shared" si="618"/>
        <v>2</v>
      </c>
      <c r="Z1306" s="32">
        <f t="shared" si="619"/>
        <v>2</v>
      </c>
      <c r="AA1306" s="32">
        <f t="shared" si="620"/>
        <v>2</v>
      </c>
      <c r="AB1306" s="32">
        <f t="shared" si="621"/>
        <v>2</v>
      </c>
      <c r="AD1306" s="64"/>
      <c r="AE1306" s="51"/>
      <c r="AF1306" s="51"/>
      <c r="AG1306" s="61"/>
      <c r="AH1306" s="62"/>
      <c r="AI1306" s="61"/>
      <c r="AJ1306" s="62"/>
      <c r="AK1306" s="61"/>
      <c r="AL1306" s="62"/>
      <c r="AM1306" s="60"/>
      <c r="AN1306" s="60"/>
      <c r="AO1306" s="60"/>
      <c r="AP1306" s="60"/>
      <c r="AQ1306" s="51"/>
      <c r="AT1306" s="39" t="str">
        <f t="shared" si="622"/>
        <v/>
      </c>
      <c r="AU1306" s="49" t="str">
        <f t="shared" si="623"/>
        <v/>
      </c>
      <c r="AV1306" s="41">
        <f t="shared" ca="1" si="591"/>
        <v>256</v>
      </c>
      <c r="AW1306" s="40">
        <f t="shared" ca="1" si="585"/>
        <v>1</v>
      </c>
      <c r="AX1306" s="41">
        <f t="shared" ca="1" si="624"/>
        <v>0</v>
      </c>
      <c r="AY1306" s="41">
        <f t="shared" ca="1" si="625"/>
        <v>0</v>
      </c>
      <c r="AZ1306" s="42">
        <f t="shared" ca="1" si="626"/>
        <v>1</v>
      </c>
      <c r="BA1306" s="47" t="str">
        <f t="shared" si="627"/>
        <v/>
      </c>
      <c r="BB1306" s="47" t="e">
        <f t="shared" si="628"/>
        <v>#VALUE!</v>
      </c>
      <c r="BC1306" s="47">
        <f t="shared" si="592"/>
        <v>0</v>
      </c>
      <c r="BD1306" s="47">
        <f t="shared" si="593"/>
        <v>0</v>
      </c>
      <c r="BE1306" s="47" t="e">
        <f t="shared" si="594"/>
        <v>#VALUE!</v>
      </c>
      <c r="BF1306" s="47" t="e">
        <f t="shared" si="595"/>
        <v>#VALUE!</v>
      </c>
      <c r="BG1306" s="47" t="e">
        <f t="shared" si="596"/>
        <v>#VALUE!</v>
      </c>
      <c r="BH1306" s="47" t="e">
        <f>MATCH($BA1306,NoteCommaRef!$B$4:$B$10,0)</f>
        <v>#N/A</v>
      </c>
      <c r="BI1306" s="47">
        <f>MATCH($BK1306,NoteCommaRef!$H$4:$H$1000,0)</f>
        <v>11</v>
      </c>
      <c r="BJ1306" s="47">
        <f>MATCH($BL1306,NoteCommaRef!$H$4:$H$1000,0)</f>
        <v>11</v>
      </c>
      <c r="BK1306" s="47">
        <f t="shared" si="586"/>
        <v>1</v>
      </c>
      <c r="BL1306" s="47">
        <f t="shared" si="587"/>
        <v>1</v>
      </c>
      <c r="BM1306" s="48">
        <f ca="1">IF(ISNA($BH1306),1,OFFSET(NoteCommaRef!$E$3,$BH1306,0))</f>
        <v>1</v>
      </c>
      <c r="BN1306" s="48">
        <f t="shared" si="588"/>
        <v>1</v>
      </c>
      <c r="BO1306" s="48">
        <f t="shared" si="589"/>
        <v>1</v>
      </c>
      <c r="BP1306" s="48">
        <f t="shared" si="590"/>
        <v>1</v>
      </c>
      <c r="BQ1306" s="48">
        <f ca="1">IF(ISNA($BI1306),1,OFFSET(NoteCommaRef!$K$3,$BI1306,0))</f>
        <v>1</v>
      </c>
      <c r="BR1306" s="48">
        <f ca="1">IF(ISNA($BJ1306),1,OFFSET(NoteCommaRef!$K$3,$BJ1306,0))</f>
        <v>1</v>
      </c>
    </row>
    <row r="1307" spans="3:70" x14ac:dyDescent="0.2">
      <c r="C1307" s="1" t="str">
        <f t="shared" si="608"/>
        <v/>
      </c>
      <c r="D1307" s="1" t="str">
        <f t="shared" si="609"/>
        <v/>
      </c>
      <c r="E1307" s="1" t="str">
        <f t="shared" si="597"/>
        <v/>
      </c>
      <c r="F1307" s="32" t="str">
        <f t="shared" si="598"/>
        <v/>
      </c>
      <c r="G1307" s="1" t="str">
        <f t="shared" si="599"/>
        <v/>
      </c>
      <c r="H1307" s="1" t="str">
        <f t="shared" si="600"/>
        <v/>
      </c>
      <c r="I1307" s="1" t="str">
        <f t="shared" si="601"/>
        <v/>
      </c>
      <c r="J1307" s="1" t="str">
        <f t="shared" si="602"/>
        <v/>
      </c>
      <c r="K1307" s="1" t="str">
        <f t="shared" si="603"/>
        <v/>
      </c>
      <c r="L1307" s="1" t="str">
        <f ca="1">IF(COUNTBLANK($AO1307),IF(COUNTBLANK($D1307),"",OFFSET(ChannelSetup!$E$6,0,$D1307-1)),$AO1307)</f>
        <v/>
      </c>
      <c r="M1307" s="1" t="str">
        <f ca="1">IF(COUNTBLANK($AP1307),IF(COUNTBLANK($D1307),"",OFFSET(ChannelSetup!$E$7,0,$D1307-1)),$AP1307)</f>
        <v/>
      </c>
      <c r="N1307" s="1" t="str">
        <f ca="1">IF(COUNTBLANK($D1307),"",IF(COUNTBLANK($AI1307),OFFSET(ChannelSetup!$E$4,0,$D1307-1),$AI1307))</f>
        <v/>
      </c>
      <c r="O1307" s="1" t="str">
        <f t="shared" si="604"/>
        <v/>
      </c>
      <c r="Q1307" s="32">
        <f t="shared" si="610"/>
        <v>6</v>
      </c>
      <c r="R1307" s="32">
        <f t="shared" si="611"/>
        <v>4</v>
      </c>
      <c r="S1307" s="32">
        <f t="shared" si="612"/>
        <v>4</v>
      </c>
      <c r="T1307" s="32">
        <f t="shared" si="613"/>
        <v>2</v>
      </c>
      <c r="U1307" s="32">
        <f t="shared" si="614"/>
        <v>2</v>
      </c>
      <c r="V1307" s="32">
        <f t="shared" si="615"/>
        <v>2</v>
      </c>
      <c r="W1307" s="32">
        <f t="shared" si="616"/>
        <v>2</v>
      </c>
      <c r="X1307" s="32">
        <f t="shared" si="617"/>
        <v>2</v>
      </c>
      <c r="Y1307" s="32">
        <f t="shared" si="618"/>
        <v>2</v>
      </c>
      <c r="Z1307" s="32">
        <f t="shared" si="619"/>
        <v>2</v>
      </c>
      <c r="AA1307" s="32">
        <f t="shared" si="620"/>
        <v>2</v>
      </c>
      <c r="AB1307" s="32">
        <f t="shared" si="621"/>
        <v>2</v>
      </c>
      <c r="AD1307" s="64"/>
      <c r="AE1307" s="51"/>
      <c r="AF1307" s="51"/>
      <c r="AG1307" s="61"/>
      <c r="AH1307" s="62"/>
      <c r="AI1307" s="61"/>
      <c r="AJ1307" s="62"/>
      <c r="AK1307" s="61"/>
      <c r="AL1307" s="62"/>
      <c r="AM1307" s="60"/>
      <c r="AN1307" s="60"/>
      <c r="AO1307" s="60"/>
      <c r="AP1307" s="60"/>
      <c r="AQ1307" s="51"/>
      <c r="AT1307" s="39" t="str">
        <f t="shared" si="622"/>
        <v/>
      </c>
      <c r="AU1307" s="49" t="str">
        <f t="shared" si="623"/>
        <v/>
      </c>
      <c r="AV1307" s="41">
        <f t="shared" ca="1" si="591"/>
        <v>256</v>
      </c>
      <c r="AW1307" s="40">
        <f t="shared" ca="1" si="585"/>
        <v>1</v>
      </c>
      <c r="AX1307" s="41">
        <f t="shared" ca="1" si="624"/>
        <v>0</v>
      </c>
      <c r="AY1307" s="41">
        <f t="shared" ca="1" si="625"/>
        <v>0</v>
      </c>
      <c r="AZ1307" s="42">
        <f t="shared" ca="1" si="626"/>
        <v>1</v>
      </c>
      <c r="BA1307" s="47" t="str">
        <f t="shared" si="627"/>
        <v/>
      </c>
      <c r="BB1307" s="47" t="e">
        <f t="shared" si="628"/>
        <v>#VALUE!</v>
      </c>
      <c r="BC1307" s="47">
        <f t="shared" si="592"/>
        <v>0</v>
      </c>
      <c r="BD1307" s="47">
        <f t="shared" si="593"/>
        <v>0</v>
      </c>
      <c r="BE1307" s="47" t="e">
        <f t="shared" si="594"/>
        <v>#VALUE!</v>
      </c>
      <c r="BF1307" s="47" t="e">
        <f t="shared" si="595"/>
        <v>#VALUE!</v>
      </c>
      <c r="BG1307" s="47" t="e">
        <f t="shared" si="596"/>
        <v>#VALUE!</v>
      </c>
      <c r="BH1307" s="47" t="e">
        <f>MATCH($BA1307,NoteCommaRef!$B$4:$B$10,0)</f>
        <v>#N/A</v>
      </c>
      <c r="BI1307" s="47">
        <f>MATCH($BK1307,NoteCommaRef!$H$4:$H$1000,0)</f>
        <v>11</v>
      </c>
      <c r="BJ1307" s="47">
        <f>MATCH($BL1307,NoteCommaRef!$H$4:$H$1000,0)</f>
        <v>11</v>
      </c>
      <c r="BK1307" s="47">
        <f t="shared" si="586"/>
        <v>1</v>
      </c>
      <c r="BL1307" s="47">
        <f t="shared" si="587"/>
        <v>1</v>
      </c>
      <c r="BM1307" s="48">
        <f ca="1">IF(ISNA($BH1307),1,OFFSET(NoteCommaRef!$E$3,$BH1307,0))</f>
        <v>1</v>
      </c>
      <c r="BN1307" s="48">
        <f t="shared" si="588"/>
        <v>1</v>
      </c>
      <c r="BO1307" s="48">
        <f t="shared" si="589"/>
        <v>1</v>
      </c>
      <c r="BP1307" s="48">
        <f t="shared" si="590"/>
        <v>1</v>
      </c>
      <c r="BQ1307" s="48">
        <f ca="1">IF(ISNA($BI1307),1,OFFSET(NoteCommaRef!$K$3,$BI1307,0))</f>
        <v>1</v>
      </c>
      <c r="BR1307" s="48">
        <f ca="1">IF(ISNA($BJ1307),1,OFFSET(NoteCommaRef!$K$3,$BJ1307,0))</f>
        <v>1</v>
      </c>
    </row>
    <row r="1308" spans="3:70" x14ac:dyDescent="0.2">
      <c r="C1308" s="1" t="str">
        <f t="shared" si="608"/>
        <v/>
      </c>
      <c r="D1308" s="1" t="str">
        <f t="shared" si="609"/>
        <v/>
      </c>
      <c r="E1308" s="1" t="str">
        <f t="shared" si="597"/>
        <v/>
      </c>
      <c r="F1308" s="32" t="str">
        <f t="shared" si="598"/>
        <v/>
      </c>
      <c r="G1308" s="1" t="str">
        <f t="shared" si="599"/>
        <v/>
      </c>
      <c r="H1308" s="1" t="str">
        <f t="shared" si="600"/>
        <v/>
      </c>
      <c r="I1308" s="1" t="str">
        <f t="shared" si="601"/>
        <v/>
      </c>
      <c r="J1308" s="1" t="str">
        <f t="shared" si="602"/>
        <v/>
      </c>
      <c r="K1308" s="1" t="str">
        <f t="shared" si="603"/>
        <v/>
      </c>
      <c r="L1308" s="1" t="str">
        <f ca="1">IF(COUNTBLANK($AO1308),IF(COUNTBLANK($D1308),"",OFFSET(ChannelSetup!$E$6,0,$D1308-1)),$AO1308)</f>
        <v/>
      </c>
      <c r="M1308" s="1" t="str">
        <f ca="1">IF(COUNTBLANK($AP1308),IF(COUNTBLANK($D1308),"",OFFSET(ChannelSetup!$E$7,0,$D1308-1)),$AP1308)</f>
        <v/>
      </c>
      <c r="N1308" s="1" t="str">
        <f ca="1">IF(COUNTBLANK($D1308),"",IF(COUNTBLANK($AI1308),OFFSET(ChannelSetup!$E$4,0,$D1308-1),$AI1308))</f>
        <v/>
      </c>
      <c r="O1308" s="1" t="str">
        <f t="shared" si="604"/>
        <v/>
      </c>
      <c r="Q1308" s="32">
        <f t="shared" si="610"/>
        <v>6</v>
      </c>
      <c r="R1308" s="32">
        <f t="shared" si="611"/>
        <v>4</v>
      </c>
      <c r="S1308" s="32">
        <f t="shared" si="612"/>
        <v>4</v>
      </c>
      <c r="T1308" s="32">
        <f t="shared" si="613"/>
        <v>2</v>
      </c>
      <c r="U1308" s="32">
        <f t="shared" si="614"/>
        <v>2</v>
      </c>
      <c r="V1308" s="32">
        <f t="shared" si="615"/>
        <v>2</v>
      </c>
      <c r="W1308" s="32">
        <f t="shared" si="616"/>
        <v>2</v>
      </c>
      <c r="X1308" s="32">
        <f t="shared" si="617"/>
        <v>2</v>
      </c>
      <c r="Y1308" s="32">
        <f t="shared" si="618"/>
        <v>2</v>
      </c>
      <c r="Z1308" s="32">
        <f t="shared" si="619"/>
        <v>2</v>
      </c>
      <c r="AA1308" s="32">
        <f t="shared" si="620"/>
        <v>2</v>
      </c>
      <c r="AB1308" s="32">
        <f t="shared" si="621"/>
        <v>2</v>
      </c>
      <c r="AD1308" s="64"/>
      <c r="AE1308" s="51"/>
      <c r="AF1308" s="51"/>
      <c r="AG1308" s="61"/>
      <c r="AH1308" s="62"/>
      <c r="AI1308" s="61"/>
      <c r="AJ1308" s="62"/>
      <c r="AK1308" s="61"/>
      <c r="AL1308" s="62"/>
      <c r="AM1308" s="60"/>
      <c r="AN1308" s="60"/>
      <c r="AO1308" s="60"/>
      <c r="AP1308" s="60"/>
      <c r="AQ1308" s="51"/>
      <c r="AT1308" s="39" t="str">
        <f t="shared" si="622"/>
        <v/>
      </c>
      <c r="AU1308" s="49" t="str">
        <f t="shared" si="623"/>
        <v/>
      </c>
      <c r="AV1308" s="41">
        <f t="shared" ca="1" si="591"/>
        <v>256</v>
      </c>
      <c r="AW1308" s="40">
        <f t="shared" ca="1" si="585"/>
        <v>1</v>
      </c>
      <c r="AX1308" s="41">
        <f t="shared" ca="1" si="624"/>
        <v>0</v>
      </c>
      <c r="AY1308" s="41">
        <f t="shared" ca="1" si="625"/>
        <v>0</v>
      </c>
      <c r="AZ1308" s="42">
        <f t="shared" ca="1" si="626"/>
        <v>1</v>
      </c>
      <c r="BA1308" s="47" t="str">
        <f t="shared" si="627"/>
        <v/>
      </c>
      <c r="BB1308" s="47" t="e">
        <f t="shared" si="628"/>
        <v>#VALUE!</v>
      </c>
      <c r="BC1308" s="47">
        <f t="shared" si="592"/>
        <v>0</v>
      </c>
      <c r="BD1308" s="47">
        <f t="shared" si="593"/>
        <v>0</v>
      </c>
      <c r="BE1308" s="47" t="e">
        <f t="shared" si="594"/>
        <v>#VALUE!</v>
      </c>
      <c r="BF1308" s="47" t="e">
        <f t="shared" si="595"/>
        <v>#VALUE!</v>
      </c>
      <c r="BG1308" s="47" t="e">
        <f t="shared" si="596"/>
        <v>#VALUE!</v>
      </c>
      <c r="BH1308" s="47" t="e">
        <f>MATCH($BA1308,NoteCommaRef!$B$4:$B$10,0)</f>
        <v>#N/A</v>
      </c>
      <c r="BI1308" s="47">
        <f>MATCH($BK1308,NoteCommaRef!$H$4:$H$1000,0)</f>
        <v>11</v>
      </c>
      <c r="BJ1308" s="47">
        <f>MATCH($BL1308,NoteCommaRef!$H$4:$H$1000,0)</f>
        <v>11</v>
      </c>
      <c r="BK1308" s="47">
        <f t="shared" si="586"/>
        <v>1</v>
      </c>
      <c r="BL1308" s="47">
        <f t="shared" si="587"/>
        <v>1</v>
      </c>
      <c r="BM1308" s="48">
        <f ca="1">IF(ISNA($BH1308),1,OFFSET(NoteCommaRef!$E$3,$BH1308,0))</f>
        <v>1</v>
      </c>
      <c r="BN1308" s="48">
        <f t="shared" si="588"/>
        <v>1</v>
      </c>
      <c r="BO1308" s="48">
        <f t="shared" si="589"/>
        <v>1</v>
      </c>
      <c r="BP1308" s="48">
        <f t="shared" si="590"/>
        <v>1</v>
      </c>
      <c r="BQ1308" s="48">
        <f ca="1">IF(ISNA($BI1308),1,OFFSET(NoteCommaRef!$K$3,$BI1308,0))</f>
        <v>1</v>
      </c>
      <c r="BR1308" s="48">
        <f ca="1">IF(ISNA($BJ1308),1,OFFSET(NoteCommaRef!$K$3,$BJ1308,0))</f>
        <v>1</v>
      </c>
    </row>
    <row r="1309" spans="3:70" x14ac:dyDescent="0.2">
      <c r="C1309" s="1" t="str">
        <f t="shared" si="608"/>
        <v/>
      </c>
      <c r="D1309" s="1" t="str">
        <f t="shared" si="609"/>
        <v/>
      </c>
      <c r="E1309" s="1" t="str">
        <f t="shared" si="597"/>
        <v/>
      </c>
      <c r="F1309" s="32" t="str">
        <f t="shared" si="598"/>
        <v/>
      </c>
      <c r="G1309" s="1" t="str">
        <f t="shared" si="599"/>
        <v/>
      </c>
      <c r="H1309" s="1" t="str">
        <f t="shared" si="600"/>
        <v/>
      </c>
      <c r="I1309" s="1" t="str">
        <f t="shared" si="601"/>
        <v/>
      </c>
      <c r="J1309" s="1" t="str">
        <f t="shared" si="602"/>
        <v/>
      </c>
      <c r="K1309" s="1" t="str">
        <f t="shared" si="603"/>
        <v/>
      </c>
      <c r="L1309" s="1" t="str">
        <f ca="1">IF(COUNTBLANK($AO1309),IF(COUNTBLANK($D1309),"",OFFSET(ChannelSetup!$E$6,0,$D1309-1)),$AO1309)</f>
        <v/>
      </c>
      <c r="M1309" s="1" t="str">
        <f ca="1">IF(COUNTBLANK($AP1309),IF(COUNTBLANK($D1309),"",OFFSET(ChannelSetup!$E$7,0,$D1309-1)),$AP1309)</f>
        <v/>
      </c>
      <c r="N1309" s="1" t="str">
        <f ca="1">IF(COUNTBLANK($D1309),"",IF(COUNTBLANK($AI1309),OFFSET(ChannelSetup!$E$4,0,$D1309-1),$AI1309))</f>
        <v/>
      </c>
      <c r="O1309" s="1" t="str">
        <f t="shared" si="604"/>
        <v/>
      </c>
      <c r="Q1309" s="32">
        <f t="shared" si="610"/>
        <v>6</v>
      </c>
      <c r="R1309" s="32">
        <f t="shared" si="611"/>
        <v>4</v>
      </c>
      <c r="S1309" s="32">
        <f t="shared" si="612"/>
        <v>4</v>
      </c>
      <c r="T1309" s="32">
        <f t="shared" si="613"/>
        <v>2</v>
      </c>
      <c r="U1309" s="32">
        <f t="shared" si="614"/>
        <v>2</v>
      </c>
      <c r="V1309" s="32">
        <f t="shared" si="615"/>
        <v>2</v>
      </c>
      <c r="W1309" s="32">
        <f t="shared" si="616"/>
        <v>2</v>
      </c>
      <c r="X1309" s="32">
        <f t="shared" si="617"/>
        <v>2</v>
      </c>
      <c r="Y1309" s="32">
        <f t="shared" si="618"/>
        <v>2</v>
      </c>
      <c r="Z1309" s="32">
        <f t="shared" si="619"/>
        <v>2</v>
      </c>
      <c r="AA1309" s="32">
        <f t="shared" si="620"/>
        <v>2</v>
      </c>
      <c r="AB1309" s="32">
        <f t="shared" si="621"/>
        <v>2</v>
      </c>
      <c r="AD1309" s="64"/>
      <c r="AE1309" s="51"/>
      <c r="AF1309" s="51"/>
      <c r="AG1309" s="61"/>
      <c r="AH1309" s="62"/>
      <c r="AI1309" s="61"/>
      <c r="AJ1309" s="62"/>
      <c r="AK1309" s="61"/>
      <c r="AL1309" s="62"/>
      <c r="AM1309" s="60"/>
      <c r="AN1309" s="60"/>
      <c r="AO1309" s="60"/>
      <c r="AP1309" s="60"/>
      <c r="AQ1309" s="51"/>
      <c r="AT1309" s="39" t="str">
        <f t="shared" si="622"/>
        <v/>
      </c>
      <c r="AU1309" s="49" t="str">
        <f t="shared" si="623"/>
        <v/>
      </c>
      <c r="AV1309" s="41">
        <f t="shared" ca="1" si="591"/>
        <v>256</v>
      </c>
      <c r="AW1309" s="40">
        <f t="shared" ca="1" si="585"/>
        <v>1</v>
      </c>
      <c r="AX1309" s="41">
        <f t="shared" ca="1" si="624"/>
        <v>0</v>
      </c>
      <c r="AY1309" s="41">
        <f t="shared" ca="1" si="625"/>
        <v>0</v>
      </c>
      <c r="AZ1309" s="42">
        <f t="shared" ca="1" si="626"/>
        <v>1</v>
      </c>
      <c r="BA1309" s="47" t="str">
        <f t="shared" si="627"/>
        <v/>
      </c>
      <c r="BB1309" s="47" t="e">
        <f t="shared" si="628"/>
        <v>#VALUE!</v>
      </c>
      <c r="BC1309" s="47">
        <f t="shared" si="592"/>
        <v>0</v>
      </c>
      <c r="BD1309" s="47">
        <f t="shared" si="593"/>
        <v>0</v>
      </c>
      <c r="BE1309" s="47" t="e">
        <f t="shared" si="594"/>
        <v>#VALUE!</v>
      </c>
      <c r="BF1309" s="47" t="e">
        <f t="shared" si="595"/>
        <v>#VALUE!</v>
      </c>
      <c r="BG1309" s="47" t="e">
        <f t="shared" si="596"/>
        <v>#VALUE!</v>
      </c>
      <c r="BH1309" s="47" t="e">
        <f>MATCH($BA1309,NoteCommaRef!$B$4:$B$10,0)</f>
        <v>#N/A</v>
      </c>
      <c r="BI1309" s="47">
        <f>MATCH($BK1309,NoteCommaRef!$H$4:$H$1000,0)</f>
        <v>11</v>
      </c>
      <c r="BJ1309" s="47">
        <f>MATCH($BL1309,NoteCommaRef!$H$4:$H$1000,0)</f>
        <v>11</v>
      </c>
      <c r="BK1309" s="47">
        <f t="shared" si="586"/>
        <v>1</v>
      </c>
      <c r="BL1309" s="47">
        <f t="shared" si="587"/>
        <v>1</v>
      </c>
      <c r="BM1309" s="48">
        <f ca="1">IF(ISNA($BH1309),1,OFFSET(NoteCommaRef!$E$3,$BH1309,0))</f>
        <v>1</v>
      </c>
      <c r="BN1309" s="48">
        <f t="shared" si="588"/>
        <v>1</v>
      </c>
      <c r="BO1309" s="48">
        <f t="shared" si="589"/>
        <v>1</v>
      </c>
      <c r="BP1309" s="48">
        <f t="shared" si="590"/>
        <v>1</v>
      </c>
      <c r="BQ1309" s="48">
        <f ca="1">IF(ISNA($BI1309),1,OFFSET(NoteCommaRef!$K$3,$BI1309,0))</f>
        <v>1</v>
      </c>
      <c r="BR1309" s="48">
        <f ca="1">IF(ISNA($BJ1309),1,OFFSET(NoteCommaRef!$K$3,$BJ1309,0))</f>
        <v>1</v>
      </c>
    </row>
    <row r="1310" spans="3:70" x14ac:dyDescent="0.2">
      <c r="C1310" s="1" t="str">
        <f t="shared" si="608"/>
        <v/>
      </c>
      <c r="D1310" s="1" t="str">
        <f t="shared" si="609"/>
        <v/>
      </c>
      <c r="E1310" s="1" t="str">
        <f t="shared" si="597"/>
        <v/>
      </c>
      <c r="F1310" s="32" t="str">
        <f t="shared" si="598"/>
        <v/>
      </c>
      <c r="G1310" s="1" t="str">
        <f t="shared" si="599"/>
        <v/>
      </c>
      <c r="H1310" s="1" t="str">
        <f t="shared" si="600"/>
        <v/>
      </c>
      <c r="I1310" s="1" t="str">
        <f t="shared" si="601"/>
        <v/>
      </c>
      <c r="J1310" s="1" t="str">
        <f t="shared" si="602"/>
        <v/>
      </c>
      <c r="K1310" s="1" t="str">
        <f t="shared" si="603"/>
        <v/>
      </c>
      <c r="L1310" s="1" t="str">
        <f ca="1">IF(COUNTBLANK($AO1310),IF(COUNTBLANK($D1310),"",OFFSET(ChannelSetup!$E$6,0,$D1310-1)),$AO1310)</f>
        <v/>
      </c>
      <c r="M1310" s="1" t="str">
        <f ca="1">IF(COUNTBLANK($AP1310),IF(COUNTBLANK($D1310),"",OFFSET(ChannelSetup!$E$7,0,$D1310-1)),$AP1310)</f>
        <v/>
      </c>
      <c r="N1310" s="1" t="str">
        <f ca="1">IF(COUNTBLANK($D1310),"",IF(COUNTBLANK($AI1310),OFFSET(ChannelSetup!$E$4,0,$D1310-1),$AI1310))</f>
        <v/>
      </c>
      <c r="O1310" s="1" t="str">
        <f t="shared" si="604"/>
        <v/>
      </c>
      <c r="Q1310" s="32">
        <f t="shared" si="610"/>
        <v>6</v>
      </c>
      <c r="R1310" s="32">
        <f t="shared" si="611"/>
        <v>4</v>
      </c>
      <c r="S1310" s="32">
        <f t="shared" si="612"/>
        <v>4</v>
      </c>
      <c r="T1310" s="32">
        <f t="shared" si="613"/>
        <v>2</v>
      </c>
      <c r="U1310" s="32">
        <f t="shared" si="614"/>
        <v>2</v>
      </c>
      <c r="V1310" s="32">
        <f t="shared" si="615"/>
        <v>2</v>
      </c>
      <c r="W1310" s="32">
        <f t="shared" si="616"/>
        <v>2</v>
      </c>
      <c r="X1310" s="32">
        <f t="shared" si="617"/>
        <v>2</v>
      </c>
      <c r="Y1310" s="32">
        <f t="shared" si="618"/>
        <v>2</v>
      </c>
      <c r="Z1310" s="32">
        <f t="shared" si="619"/>
        <v>2</v>
      </c>
      <c r="AA1310" s="32">
        <f t="shared" si="620"/>
        <v>2</v>
      </c>
      <c r="AB1310" s="32">
        <f t="shared" si="621"/>
        <v>2</v>
      </c>
      <c r="AD1310" s="64"/>
      <c r="AE1310" s="51"/>
      <c r="AF1310" s="51"/>
      <c r="AG1310" s="61"/>
      <c r="AH1310" s="62"/>
      <c r="AI1310" s="61"/>
      <c r="AJ1310" s="62"/>
      <c r="AK1310" s="61"/>
      <c r="AL1310" s="62"/>
      <c r="AM1310" s="60"/>
      <c r="AN1310" s="60"/>
      <c r="AO1310" s="60"/>
      <c r="AP1310" s="60"/>
      <c r="AQ1310" s="51"/>
      <c r="AT1310" s="39" t="str">
        <f t="shared" si="622"/>
        <v/>
      </c>
      <c r="AU1310" s="49" t="str">
        <f t="shared" si="623"/>
        <v/>
      </c>
      <c r="AV1310" s="41">
        <f t="shared" ca="1" si="591"/>
        <v>256</v>
      </c>
      <c r="AW1310" s="40">
        <f t="shared" ca="1" si="585"/>
        <v>1</v>
      </c>
      <c r="AX1310" s="41">
        <f t="shared" ca="1" si="624"/>
        <v>0</v>
      </c>
      <c r="AY1310" s="41">
        <f t="shared" ca="1" si="625"/>
        <v>0</v>
      </c>
      <c r="AZ1310" s="42">
        <f t="shared" ca="1" si="626"/>
        <v>1</v>
      </c>
      <c r="BA1310" s="47" t="str">
        <f t="shared" si="627"/>
        <v/>
      </c>
      <c r="BB1310" s="47" t="e">
        <f t="shared" si="628"/>
        <v>#VALUE!</v>
      </c>
      <c r="BC1310" s="47">
        <f t="shared" si="592"/>
        <v>0</v>
      </c>
      <c r="BD1310" s="47">
        <f t="shared" si="593"/>
        <v>0</v>
      </c>
      <c r="BE1310" s="47" t="e">
        <f t="shared" si="594"/>
        <v>#VALUE!</v>
      </c>
      <c r="BF1310" s="47" t="e">
        <f t="shared" si="595"/>
        <v>#VALUE!</v>
      </c>
      <c r="BG1310" s="47" t="e">
        <f t="shared" si="596"/>
        <v>#VALUE!</v>
      </c>
      <c r="BH1310" s="47" t="e">
        <f>MATCH($BA1310,NoteCommaRef!$B$4:$B$10,0)</f>
        <v>#N/A</v>
      </c>
      <c r="BI1310" s="47">
        <f>MATCH($BK1310,NoteCommaRef!$H$4:$H$1000,0)</f>
        <v>11</v>
      </c>
      <c r="BJ1310" s="47">
        <f>MATCH($BL1310,NoteCommaRef!$H$4:$H$1000,0)</f>
        <v>11</v>
      </c>
      <c r="BK1310" s="47">
        <f t="shared" si="586"/>
        <v>1</v>
      </c>
      <c r="BL1310" s="47">
        <f t="shared" si="587"/>
        <v>1</v>
      </c>
      <c r="BM1310" s="48">
        <f ca="1">IF(ISNA($BH1310),1,OFFSET(NoteCommaRef!$E$3,$BH1310,0))</f>
        <v>1</v>
      </c>
      <c r="BN1310" s="48">
        <f t="shared" si="588"/>
        <v>1</v>
      </c>
      <c r="BO1310" s="48">
        <f t="shared" si="589"/>
        <v>1</v>
      </c>
      <c r="BP1310" s="48">
        <f t="shared" si="590"/>
        <v>1</v>
      </c>
      <c r="BQ1310" s="48">
        <f ca="1">IF(ISNA($BI1310),1,OFFSET(NoteCommaRef!$K$3,$BI1310,0))</f>
        <v>1</v>
      </c>
      <c r="BR1310" s="48">
        <f ca="1">IF(ISNA($BJ1310),1,OFFSET(NoteCommaRef!$K$3,$BJ1310,0))</f>
        <v>1</v>
      </c>
    </row>
    <row r="1311" spans="3:70" x14ac:dyDescent="0.2">
      <c r="C1311" s="1" t="str">
        <f t="shared" si="608"/>
        <v/>
      </c>
      <c r="D1311" s="1" t="str">
        <f t="shared" si="609"/>
        <v/>
      </c>
      <c r="E1311" s="1" t="str">
        <f t="shared" si="597"/>
        <v/>
      </c>
      <c r="F1311" s="32" t="str">
        <f t="shared" si="598"/>
        <v/>
      </c>
      <c r="G1311" s="1" t="str">
        <f t="shared" si="599"/>
        <v/>
      </c>
      <c r="H1311" s="1" t="str">
        <f t="shared" si="600"/>
        <v/>
      </c>
      <c r="I1311" s="1" t="str">
        <f t="shared" si="601"/>
        <v/>
      </c>
      <c r="J1311" s="1" t="str">
        <f t="shared" si="602"/>
        <v/>
      </c>
      <c r="K1311" s="1" t="str">
        <f t="shared" si="603"/>
        <v/>
      </c>
      <c r="L1311" s="1" t="str">
        <f ca="1">IF(COUNTBLANK($AO1311),IF(COUNTBLANK($D1311),"",OFFSET(ChannelSetup!$E$6,0,$D1311-1)),$AO1311)</f>
        <v/>
      </c>
      <c r="M1311" s="1" t="str">
        <f ca="1">IF(COUNTBLANK($AP1311),IF(COUNTBLANK($D1311),"",OFFSET(ChannelSetup!$E$7,0,$D1311-1)),$AP1311)</f>
        <v/>
      </c>
      <c r="N1311" s="1" t="str">
        <f ca="1">IF(COUNTBLANK($D1311),"",IF(COUNTBLANK($AI1311),OFFSET(ChannelSetup!$E$4,0,$D1311-1),$AI1311))</f>
        <v/>
      </c>
      <c r="O1311" s="1" t="str">
        <f t="shared" si="604"/>
        <v/>
      </c>
      <c r="Q1311" s="32">
        <f t="shared" si="610"/>
        <v>6</v>
      </c>
      <c r="R1311" s="32">
        <f t="shared" si="611"/>
        <v>4</v>
      </c>
      <c r="S1311" s="32">
        <f t="shared" si="612"/>
        <v>4</v>
      </c>
      <c r="T1311" s="32">
        <f t="shared" si="613"/>
        <v>2</v>
      </c>
      <c r="U1311" s="32">
        <f t="shared" si="614"/>
        <v>2</v>
      </c>
      <c r="V1311" s="32">
        <f t="shared" si="615"/>
        <v>2</v>
      </c>
      <c r="W1311" s="32">
        <f t="shared" si="616"/>
        <v>2</v>
      </c>
      <c r="X1311" s="32">
        <f t="shared" si="617"/>
        <v>2</v>
      </c>
      <c r="Y1311" s="32">
        <f t="shared" si="618"/>
        <v>2</v>
      </c>
      <c r="Z1311" s="32">
        <f t="shared" si="619"/>
        <v>2</v>
      </c>
      <c r="AA1311" s="32">
        <f t="shared" si="620"/>
        <v>2</v>
      </c>
      <c r="AB1311" s="32">
        <f t="shared" si="621"/>
        <v>2</v>
      </c>
      <c r="AD1311" s="64"/>
      <c r="AE1311" s="51"/>
      <c r="AF1311" s="51"/>
      <c r="AG1311" s="61"/>
      <c r="AH1311" s="62"/>
      <c r="AI1311" s="61"/>
      <c r="AJ1311" s="62"/>
      <c r="AK1311" s="61"/>
      <c r="AL1311" s="62"/>
      <c r="AM1311" s="60"/>
      <c r="AN1311" s="60"/>
      <c r="AO1311" s="60"/>
      <c r="AP1311" s="60"/>
      <c r="AQ1311" s="51"/>
      <c r="AT1311" s="39" t="str">
        <f t="shared" si="622"/>
        <v/>
      </c>
      <c r="AU1311" s="49" t="str">
        <f t="shared" si="623"/>
        <v/>
      </c>
      <c r="AV1311" s="41">
        <f t="shared" ca="1" si="591"/>
        <v>256</v>
      </c>
      <c r="AW1311" s="40">
        <f t="shared" ca="1" si="585"/>
        <v>1</v>
      </c>
      <c r="AX1311" s="41">
        <f t="shared" ca="1" si="624"/>
        <v>0</v>
      </c>
      <c r="AY1311" s="41">
        <f t="shared" ca="1" si="625"/>
        <v>0</v>
      </c>
      <c r="AZ1311" s="42">
        <f t="shared" ca="1" si="626"/>
        <v>1</v>
      </c>
      <c r="BA1311" s="47" t="str">
        <f t="shared" si="627"/>
        <v/>
      </c>
      <c r="BB1311" s="47" t="e">
        <f t="shared" si="628"/>
        <v>#VALUE!</v>
      </c>
      <c r="BC1311" s="47">
        <f t="shared" si="592"/>
        <v>0</v>
      </c>
      <c r="BD1311" s="47">
        <f t="shared" si="593"/>
        <v>0</v>
      </c>
      <c r="BE1311" s="47" t="e">
        <f t="shared" si="594"/>
        <v>#VALUE!</v>
      </c>
      <c r="BF1311" s="47" t="e">
        <f t="shared" si="595"/>
        <v>#VALUE!</v>
      </c>
      <c r="BG1311" s="47" t="e">
        <f t="shared" si="596"/>
        <v>#VALUE!</v>
      </c>
      <c r="BH1311" s="47" t="e">
        <f>MATCH($BA1311,NoteCommaRef!$B$4:$B$10,0)</f>
        <v>#N/A</v>
      </c>
      <c r="BI1311" s="47">
        <f>MATCH($BK1311,NoteCommaRef!$H$4:$H$1000,0)</f>
        <v>11</v>
      </c>
      <c r="BJ1311" s="47">
        <f>MATCH($BL1311,NoteCommaRef!$H$4:$H$1000,0)</f>
        <v>11</v>
      </c>
      <c r="BK1311" s="47">
        <f t="shared" si="586"/>
        <v>1</v>
      </c>
      <c r="BL1311" s="47">
        <f t="shared" si="587"/>
        <v>1</v>
      </c>
      <c r="BM1311" s="48">
        <f ca="1">IF(ISNA($BH1311),1,OFFSET(NoteCommaRef!$E$3,$BH1311,0))</f>
        <v>1</v>
      </c>
      <c r="BN1311" s="48">
        <f t="shared" si="588"/>
        <v>1</v>
      </c>
      <c r="BO1311" s="48">
        <f t="shared" si="589"/>
        <v>1</v>
      </c>
      <c r="BP1311" s="48">
        <f t="shared" si="590"/>
        <v>1</v>
      </c>
      <c r="BQ1311" s="48">
        <f ca="1">IF(ISNA($BI1311),1,OFFSET(NoteCommaRef!$K$3,$BI1311,0))</f>
        <v>1</v>
      </c>
      <c r="BR1311" s="48">
        <f ca="1">IF(ISNA($BJ1311),1,OFFSET(NoteCommaRef!$K$3,$BJ1311,0))</f>
        <v>1</v>
      </c>
    </row>
    <row r="1312" spans="3:70" x14ac:dyDescent="0.2">
      <c r="C1312" s="1" t="str">
        <f t="shared" si="608"/>
        <v/>
      </c>
      <c r="D1312" s="1" t="str">
        <f t="shared" si="609"/>
        <v/>
      </c>
      <c r="E1312" s="1" t="str">
        <f t="shared" si="597"/>
        <v/>
      </c>
      <c r="F1312" s="32" t="str">
        <f t="shared" si="598"/>
        <v/>
      </c>
      <c r="G1312" s="1" t="str">
        <f t="shared" si="599"/>
        <v/>
      </c>
      <c r="H1312" s="1" t="str">
        <f t="shared" si="600"/>
        <v/>
      </c>
      <c r="I1312" s="1" t="str">
        <f t="shared" si="601"/>
        <v/>
      </c>
      <c r="J1312" s="1" t="str">
        <f t="shared" si="602"/>
        <v/>
      </c>
      <c r="K1312" s="1" t="str">
        <f t="shared" si="603"/>
        <v/>
      </c>
      <c r="L1312" s="1" t="str">
        <f ca="1">IF(COUNTBLANK($AO1312),IF(COUNTBLANK($D1312),"",OFFSET(ChannelSetup!$E$6,0,$D1312-1)),$AO1312)</f>
        <v/>
      </c>
      <c r="M1312" s="1" t="str">
        <f ca="1">IF(COUNTBLANK($AP1312),IF(COUNTBLANK($D1312),"",OFFSET(ChannelSetup!$E$7,0,$D1312-1)),$AP1312)</f>
        <v/>
      </c>
      <c r="N1312" s="1" t="str">
        <f ca="1">IF(COUNTBLANK($D1312),"",IF(COUNTBLANK($AI1312),OFFSET(ChannelSetup!$E$4,0,$D1312-1),$AI1312))</f>
        <v/>
      </c>
      <c r="O1312" s="1" t="str">
        <f t="shared" si="604"/>
        <v/>
      </c>
      <c r="Q1312" s="32">
        <f t="shared" si="610"/>
        <v>6</v>
      </c>
      <c r="R1312" s="32">
        <f t="shared" si="611"/>
        <v>4</v>
      </c>
      <c r="S1312" s="32">
        <f t="shared" si="612"/>
        <v>4</v>
      </c>
      <c r="T1312" s="32">
        <f t="shared" si="613"/>
        <v>2</v>
      </c>
      <c r="U1312" s="32">
        <f t="shared" si="614"/>
        <v>2</v>
      </c>
      <c r="V1312" s="32">
        <f t="shared" si="615"/>
        <v>2</v>
      </c>
      <c r="W1312" s="32">
        <f t="shared" si="616"/>
        <v>2</v>
      </c>
      <c r="X1312" s="32">
        <f t="shared" si="617"/>
        <v>2</v>
      </c>
      <c r="Y1312" s="32">
        <f t="shared" si="618"/>
        <v>2</v>
      </c>
      <c r="Z1312" s="32">
        <f t="shared" si="619"/>
        <v>2</v>
      </c>
      <c r="AA1312" s="32">
        <f t="shared" si="620"/>
        <v>2</v>
      </c>
      <c r="AB1312" s="32">
        <f t="shared" si="621"/>
        <v>2</v>
      </c>
      <c r="AD1312" s="64"/>
      <c r="AE1312" s="51"/>
      <c r="AF1312" s="51"/>
      <c r="AG1312" s="61"/>
      <c r="AH1312" s="62"/>
      <c r="AI1312" s="61"/>
      <c r="AJ1312" s="62"/>
      <c r="AK1312" s="61"/>
      <c r="AL1312" s="62"/>
      <c r="AM1312" s="60"/>
      <c r="AN1312" s="60"/>
      <c r="AO1312" s="60"/>
      <c r="AP1312" s="60"/>
      <c r="AQ1312" s="51"/>
      <c r="AT1312" s="39" t="str">
        <f t="shared" si="622"/>
        <v/>
      </c>
      <c r="AU1312" s="49" t="str">
        <f t="shared" si="623"/>
        <v/>
      </c>
      <c r="AV1312" s="41">
        <f t="shared" ca="1" si="591"/>
        <v>256</v>
      </c>
      <c r="AW1312" s="40">
        <f t="shared" ca="1" si="585"/>
        <v>1</v>
      </c>
      <c r="AX1312" s="41">
        <f t="shared" ca="1" si="624"/>
        <v>0</v>
      </c>
      <c r="AY1312" s="41">
        <f t="shared" ca="1" si="625"/>
        <v>0</v>
      </c>
      <c r="AZ1312" s="42">
        <f t="shared" ca="1" si="626"/>
        <v>1</v>
      </c>
      <c r="BA1312" s="47" t="str">
        <f t="shared" si="627"/>
        <v/>
      </c>
      <c r="BB1312" s="47" t="e">
        <f t="shared" si="628"/>
        <v>#VALUE!</v>
      </c>
      <c r="BC1312" s="47">
        <f t="shared" si="592"/>
        <v>0</v>
      </c>
      <c r="BD1312" s="47">
        <f t="shared" si="593"/>
        <v>0</v>
      </c>
      <c r="BE1312" s="47" t="e">
        <f t="shared" si="594"/>
        <v>#VALUE!</v>
      </c>
      <c r="BF1312" s="47" t="e">
        <f t="shared" si="595"/>
        <v>#VALUE!</v>
      </c>
      <c r="BG1312" s="47" t="e">
        <f t="shared" si="596"/>
        <v>#VALUE!</v>
      </c>
      <c r="BH1312" s="47" t="e">
        <f>MATCH($BA1312,NoteCommaRef!$B$4:$B$10,0)</f>
        <v>#N/A</v>
      </c>
      <c r="BI1312" s="47">
        <f>MATCH($BK1312,NoteCommaRef!$H$4:$H$1000,0)</f>
        <v>11</v>
      </c>
      <c r="BJ1312" s="47">
        <f>MATCH($BL1312,NoteCommaRef!$H$4:$H$1000,0)</f>
        <v>11</v>
      </c>
      <c r="BK1312" s="47">
        <f t="shared" si="586"/>
        <v>1</v>
      </c>
      <c r="BL1312" s="47">
        <f t="shared" si="587"/>
        <v>1</v>
      </c>
      <c r="BM1312" s="48">
        <f ca="1">IF(ISNA($BH1312),1,OFFSET(NoteCommaRef!$E$3,$BH1312,0))</f>
        <v>1</v>
      </c>
      <c r="BN1312" s="48">
        <f t="shared" si="588"/>
        <v>1</v>
      </c>
      <c r="BO1312" s="48">
        <f t="shared" si="589"/>
        <v>1</v>
      </c>
      <c r="BP1312" s="48">
        <f t="shared" si="590"/>
        <v>1</v>
      </c>
      <c r="BQ1312" s="48">
        <f ca="1">IF(ISNA($BI1312),1,OFFSET(NoteCommaRef!$K$3,$BI1312,0))</f>
        <v>1</v>
      </c>
      <c r="BR1312" s="48">
        <f ca="1">IF(ISNA($BJ1312),1,OFFSET(NoteCommaRef!$K$3,$BJ1312,0))</f>
        <v>1</v>
      </c>
    </row>
    <row r="1313" spans="3:70" x14ac:dyDescent="0.2">
      <c r="C1313" s="1" t="str">
        <f t="shared" si="608"/>
        <v/>
      </c>
      <c r="D1313" s="1" t="str">
        <f t="shared" si="609"/>
        <v/>
      </c>
      <c r="E1313" s="1" t="str">
        <f t="shared" si="597"/>
        <v/>
      </c>
      <c r="F1313" s="32" t="str">
        <f t="shared" si="598"/>
        <v/>
      </c>
      <c r="G1313" s="1" t="str">
        <f t="shared" si="599"/>
        <v/>
      </c>
      <c r="H1313" s="1" t="str">
        <f t="shared" si="600"/>
        <v/>
      </c>
      <c r="I1313" s="1" t="str">
        <f t="shared" si="601"/>
        <v/>
      </c>
      <c r="J1313" s="1" t="str">
        <f t="shared" si="602"/>
        <v/>
      </c>
      <c r="K1313" s="1" t="str">
        <f t="shared" si="603"/>
        <v/>
      </c>
      <c r="L1313" s="1" t="str">
        <f ca="1">IF(COUNTBLANK($AO1313),IF(COUNTBLANK($D1313),"",OFFSET(ChannelSetup!$E$6,0,$D1313-1)),$AO1313)</f>
        <v/>
      </c>
      <c r="M1313" s="1" t="str">
        <f ca="1">IF(COUNTBLANK($AP1313),IF(COUNTBLANK($D1313),"",OFFSET(ChannelSetup!$E$7,0,$D1313-1)),$AP1313)</f>
        <v/>
      </c>
      <c r="N1313" s="1" t="str">
        <f ca="1">IF(COUNTBLANK($D1313),"",IF(COUNTBLANK($AI1313),OFFSET(ChannelSetup!$E$4,0,$D1313-1),$AI1313))</f>
        <v/>
      </c>
      <c r="O1313" s="1" t="str">
        <f t="shared" si="604"/>
        <v/>
      </c>
      <c r="Q1313" s="32">
        <f t="shared" si="610"/>
        <v>6</v>
      </c>
      <c r="R1313" s="32">
        <f t="shared" si="611"/>
        <v>4</v>
      </c>
      <c r="S1313" s="32">
        <f t="shared" si="612"/>
        <v>4</v>
      </c>
      <c r="T1313" s="32">
        <f t="shared" si="613"/>
        <v>2</v>
      </c>
      <c r="U1313" s="32">
        <f t="shared" si="614"/>
        <v>2</v>
      </c>
      <c r="V1313" s="32">
        <f t="shared" si="615"/>
        <v>2</v>
      </c>
      <c r="W1313" s="32">
        <f t="shared" si="616"/>
        <v>2</v>
      </c>
      <c r="X1313" s="32">
        <f t="shared" si="617"/>
        <v>2</v>
      </c>
      <c r="Y1313" s="32">
        <f t="shared" si="618"/>
        <v>2</v>
      </c>
      <c r="Z1313" s="32">
        <f t="shared" si="619"/>
        <v>2</v>
      </c>
      <c r="AA1313" s="32">
        <f t="shared" si="620"/>
        <v>2</v>
      </c>
      <c r="AB1313" s="32">
        <f t="shared" si="621"/>
        <v>2</v>
      </c>
      <c r="AD1313" s="64"/>
      <c r="AE1313" s="51"/>
      <c r="AF1313" s="51"/>
      <c r="AG1313" s="61"/>
      <c r="AH1313" s="62"/>
      <c r="AI1313" s="61"/>
      <c r="AJ1313" s="62"/>
      <c r="AK1313" s="61"/>
      <c r="AL1313" s="62"/>
      <c r="AM1313" s="60"/>
      <c r="AN1313" s="60"/>
      <c r="AO1313" s="60"/>
      <c r="AP1313" s="60"/>
      <c r="AQ1313" s="51"/>
      <c r="AT1313" s="39" t="str">
        <f t="shared" si="622"/>
        <v/>
      </c>
      <c r="AU1313" s="49" t="str">
        <f t="shared" si="623"/>
        <v/>
      </c>
      <c r="AV1313" s="41">
        <f t="shared" ca="1" si="591"/>
        <v>256</v>
      </c>
      <c r="AW1313" s="40">
        <f t="shared" ca="1" si="585"/>
        <v>1</v>
      </c>
      <c r="AX1313" s="41">
        <f t="shared" ca="1" si="624"/>
        <v>0</v>
      </c>
      <c r="AY1313" s="41">
        <f t="shared" ca="1" si="625"/>
        <v>0</v>
      </c>
      <c r="AZ1313" s="42">
        <f t="shared" ca="1" si="626"/>
        <v>1</v>
      </c>
      <c r="BA1313" s="47" t="str">
        <f t="shared" si="627"/>
        <v/>
      </c>
      <c r="BB1313" s="47" t="e">
        <f t="shared" si="628"/>
        <v>#VALUE!</v>
      </c>
      <c r="BC1313" s="47">
        <f t="shared" si="592"/>
        <v>0</v>
      </c>
      <c r="BD1313" s="47">
        <f t="shared" si="593"/>
        <v>0</v>
      </c>
      <c r="BE1313" s="47" t="e">
        <f t="shared" si="594"/>
        <v>#VALUE!</v>
      </c>
      <c r="BF1313" s="47" t="e">
        <f t="shared" si="595"/>
        <v>#VALUE!</v>
      </c>
      <c r="BG1313" s="47" t="e">
        <f t="shared" si="596"/>
        <v>#VALUE!</v>
      </c>
      <c r="BH1313" s="47" t="e">
        <f>MATCH($BA1313,NoteCommaRef!$B$4:$B$10,0)</f>
        <v>#N/A</v>
      </c>
      <c r="BI1313" s="47">
        <f>MATCH($BK1313,NoteCommaRef!$H$4:$H$1000,0)</f>
        <v>11</v>
      </c>
      <c r="BJ1313" s="47">
        <f>MATCH($BL1313,NoteCommaRef!$H$4:$H$1000,0)</f>
        <v>11</v>
      </c>
      <c r="BK1313" s="47">
        <f t="shared" si="586"/>
        <v>1</v>
      </c>
      <c r="BL1313" s="47">
        <f t="shared" si="587"/>
        <v>1</v>
      </c>
      <c r="BM1313" s="48">
        <f ca="1">IF(ISNA($BH1313),1,OFFSET(NoteCommaRef!$E$3,$BH1313,0))</f>
        <v>1</v>
      </c>
      <c r="BN1313" s="48">
        <f t="shared" si="588"/>
        <v>1</v>
      </c>
      <c r="BO1313" s="48">
        <f t="shared" si="589"/>
        <v>1</v>
      </c>
      <c r="BP1313" s="48">
        <f t="shared" si="590"/>
        <v>1</v>
      </c>
      <c r="BQ1313" s="48">
        <f ca="1">IF(ISNA($BI1313),1,OFFSET(NoteCommaRef!$K$3,$BI1313,0))</f>
        <v>1</v>
      </c>
      <c r="BR1313" s="48">
        <f ca="1">IF(ISNA($BJ1313),1,OFFSET(NoteCommaRef!$K$3,$BJ1313,0))</f>
        <v>1</v>
      </c>
    </row>
    <row r="1314" spans="3:70" x14ac:dyDescent="0.2">
      <c r="C1314" s="1" t="str">
        <f t="shared" si="608"/>
        <v/>
      </c>
      <c r="D1314" s="1" t="str">
        <f t="shared" si="609"/>
        <v/>
      </c>
      <c r="E1314" s="1" t="str">
        <f t="shared" si="597"/>
        <v/>
      </c>
      <c r="F1314" s="32" t="str">
        <f t="shared" si="598"/>
        <v/>
      </c>
      <c r="G1314" s="1" t="str">
        <f t="shared" si="599"/>
        <v/>
      </c>
      <c r="H1314" s="1" t="str">
        <f t="shared" si="600"/>
        <v/>
      </c>
      <c r="I1314" s="1" t="str">
        <f t="shared" si="601"/>
        <v/>
      </c>
      <c r="J1314" s="1" t="str">
        <f t="shared" si="602"/>
        <v/>
      </c>
      <c r="K1314" s="1" t="str">
        <f t="shared" si="603"/>
        <v/>
      </c>
      <c r="L1314" s="1" t="str">
        <f ca="1">IF(COUNTBLANK($AO1314),IF(COUNTBLANK($D1314),"",OFFSET(ChannelSetup!$E$6,0,$D1314-1)),$AO1314)</f>
        <v/>
      </c>
      <c r="M1314" s="1" t="str">
        <f ca="1">IF(COUNTBLANK($AP1314),IF(COUNTBLANK($D1314),"",OFFSET(ChannelSetup!$E$7,0,$D1314-1)),$AP1314)</f>
        <v/>
      </c>
      <c r="N1314" s="1" t="str">
        <f ca="1">IF(COUNTBLANK($D1314),"",IF(COUNTBLANK($AI1314),OFFSET(ChannelSetup!$E$4,0,$D1314-1),$AI1314))</f>
        <v/>
      </c>
      <c r="O1314" s="1" t="str">
        <f t="shared" si="604"/>
        <v/>
      </c>
      <c r="Q1314" s="32">
        <f t="shared" si="610"/>
        <v>6</v>
      </c>
      <c r="R1314" s="32">
        <f t="shared" si="611"/>
        <v>4</v>
      </c>
      <c r="S1314" s="32">
        <f t="shared" si="612"/>
        <v>4</v>
      </c>
      <c r="T1314" s="32">
        <f t="shared" si="613"/>
        <v>2</v>
      </c>
      <c r="U1314" s="32">
        <f t="shared" si="614"/>
        <v>2</v>
      </c>
      <c r="V1314" s="32">
        <f t="shared" si="615"/>
        <v>2</v>
      </c>
      <c r="W1314" s="32">
        <f t="shared" si="616"/>
        <v>2</v>
      </c>
      <c r="X1314" s="32">
        <f t="shared" si="617"/>
        <v>2</v>
      </c>
      <c r="Y1314" s="32">
        <f t="shared" si="618"/>
        <v>2</v>
      </c>
      <c r="Z1314" s="32">
        <f t="shared" si="619"/>
        <v>2</v>
      </c>
      <c r="AA1314" s="32">
        <f t="shared" si="620"/>
        <v>2</v>
      </c>
      <c r="AB1314" s="32">
        <f t="shared" si="621"/>
        <v>2</v>
      </c>
      <c r="AD1314" s="64"/>
      <c r="AE1314" s="51"/>
      <c r="AF1314" s="51"/>
      <c r="AG1314" s="61"/>
      <c r="AH1314" s="62"/>
      <c r="AI1314" s="61"/>
      <c r="AJ1314" s="62"/>
      <c r="AK1314" s="61"/>
      <c r="AL1314" s="62"/>
      <c r="AM1314" s="60"/>
      <c r="AN1314" s="60"/>
      <c r="AO1314" s="60"/>
      <c r="AP1314" s="60"/>
      <c r="AQ1314" s="51"/>
      <c r="AT1314" s="39" t="str">
        <f t="shared" si="622"/>
        <v/>
      </c>
      <c r="AU1314" s="49" t="str">
        <f t="shared" si="623"/>
        <v/>
      </c>
      <c r="AV1314" s="41">
        <f t="shared" ca="1" si="591"/>
        <v>256</v>
      </c>
      <c r="AW1314" s="40">
        <f t="shared" ca="1" si="585"/>
        <v>1</v>
      </c>
      <c r="AX1314" s="41">
        <f t="shared" ca="1" si="624"/>
        <v>0</v>
      </c>
      <c r="AY1314" s="41">
        <f t="shared" ca="1" si="625"/>
        <v>0</v>
      </c>
      <c r="AZ1314" s="42">
        <f t="shared" ca="1" si="626"/>
        <v>1</v>
      </c>
      <c r="BA1314" s="47" t="str">
        <f t="shared" si="627"/>
        <v/>
      </c>
      <c r="BB1314" s="47" t="e">
        <f t="shared" si="628"/>
        <v>#VALUE!</v>
      </c>
      <c r="BC1314" s="47">
        <f t="shared" si="592"/>
        <v>0</v>
      </c>
      <c r="BD1314" s="47">
        <f t="shared" si="593"/>
        <v>0</v>
      </c>
      <c r="BE1314" s="47" t="e">
        <f t="shared" si="594"/>
        <v>#VALUE!</v>
      </c>
      <c r="BF1314" s="47" t="e">
        <f t="shared" si="595"/>
        <v>#VALUE!</v>
      </c>
      <c r="BG1314" s="47" t="e">
        <f t="shared" si="596"/>
        <v>#VALUE!</v>
      </c>
      <c r="BH1314" s="47" t="e">
        <f>MATCH($BA1314,NoteCommaRef!$B$4:$B$10,0)</f>
        <v>#N/A</v>
      </c>
      <c r="BI1314" s="47">
        <f>MATCH($BK1314,NoteCommaRef!$H$4:$H$1000,0)</f>
        <v>11</v>
      </c>
      <c r="BJ1314" s="47">
        <f>MATCH($BL1314,NoteCommaRef!$H$4:$H$1000,0)</f>
        <v>11</v>
      </c>
      <c r="BK1314" s="47">
        <f t="shared" si="586"/>
        <v>1</v>
      </c>
      <c r="BL1314" s="47">
        <f t="shared" si="587"/>
        <v>1</v>
      </c>
      <c r="BM1314" s="48">
        <f ca="1">IF(ISNA($BH1314),1,OFFSET(NoteCommaRef!$E$3,$BH1314,0))</f>
        <v>1</v>
      </c>
      <c r="BN1314" s="48">
        <f t="shared" si="588"/>
        <v>1</v>
      </c>
      <c r="BO1314" s="48">
        <f t="shared" si="589"/>
        <v>1</v>
      </c>
      <c r="BP1314" s="48">
        <f t="shared" si="590"/>
        <v>1</v>
      </c>
      <c r="BQ1314" s="48">
        <f ca="1">IF(ISNA($BI1314),1,OFFSET(NoteCommaRef!$K$3,$BI1314,0))</f>
        <v>1</v>
      </c>
      <c r="BR1314" s="48">
        <f ca="1">IF(ISNA($BJ1314),1,OFFSET(NoteCommaRef!$K$3,$BJ1314,0))</f>
        <v>1</v>
      </c>
    </row>
    <row r="1315" spans="3:70" x14ac:dyDescent="0.2">
      <c r="C1315" s="1" t="str">
        <f t="shared" si="608"/>
        <v/>
      </c>
      <c r="D1315" s="1" t="str">
        <f t="shared" si="609"/>
        <v/>
      </c>
      <c r="E1315" s="1" t="str">
        <f t="shared" si="597"/>
        <v/>
      </c>
      <c r="F1315" s="32" t="str">
        <f t="shared" si="598"/>
        <v/>
      </c>
      <c r="G1315" s="1" t="str">
        <f t="shared" si="599"/>
        <v/>
      </c>
      <c r="H1315" s="1" t="str">
        <f t="shared" si="600"/>
        <v/>
      </c>
      <c r="I1315" s="1" t="str">
        <f t="shared" si="601"/>
        <v/>
      </c>
      <c r="J1315" s="1" t="str">
        <f t="shared" si="602"/>
        <v/>
      </c>
      <c r="K1315" s="1" t="str">
        <f t="shared" si="603"/>
        <v/>
      </c>
      <c r="L1315" s="1" t="str">
        <f ca="1">IF(COUNTBLANK($AO1315),IF(COUNTBLANK($D1315),"",OFFSET(ChannelSetup!$E$6,0,$D1315-1)),$AO1315)</f>
        <v/>
      </c>
      <c r="M1315" s="1" t="str">
        <f ca="1">IF(COUNTBLANK($AP1315),IF(COUNTBLANK($D1315),"",OFFSET(ChannelSetup!$E$7,0,$D1315-1)),$AP1315)</f>
        <v/>
      </c>
      <c r="N1315" s="1" t="str">
        <f ca="1">IF(COUNTBLANK($D1315),"",IF(COUNTBLANK($AI1315),OFFSET(ChannelSetup!$E$4,0,$D1315-1),$AI1315))</f>
        <v/>
      </c>
      <c r="O1315" s="1" t="str">
        <f t="shared" si="604"/>
        <v/>
      </c>
      <c r="Q1315" s="32">
        <f t="shared" si="610"/>
        <v>6</v>
      </c>
      <c r="R1315" s="32">
        <f t="shared" si="611"/>
        <v>4</v>
      </c>
      <c r="S1315" s="32">
        <f t="shared" si="612"/>
        <v>4</v>
      </c>
      <c r="T1315" s="32">
        <f t="shared" si="613"/>
        <v>2</v>
      </c>
      <c r="U1315" s="32">
        <f t="shared" si="614"/>
        <v>2</v>
      </c>
      <c r="V1315" s="32">
        <f t="shared" si="615"/>
        <v>2</v>
      </c>
      <c r="W1315" s="32">
        <f t="shared" si="616"/>
        <v>2</v>
      </c>
      <c r="X1315" s="32">
        <f t="shared" si="617"/>
        <v>2</v>
      </c>
      <c r="Y1315" s="32">
        <f t="shared" si="618"/>
        <v>2</v>
      </c>
      <c r="Z1315" s="32">
        <f t="shared" si="619"/>
        <v>2</v>
      </c>
      <c r="AA1315" s="32">
        <f t="shared" si="620"/>
        <v>2</v>
      </c>
      <c r="AB1315" s="32">
        <f t="shared" si="621"/>
        <v>2</v>
      </c>
      <c r="AD1315" s="64"/>
      <c r="AE1315" s="51"/>
      <c r="AF1315" s="51"/>
      <c r="AG1315" s="61"/>
      <c r="AH1315" s="62"/>
      <c r="AI1315" s="61"/>
      <c r="AJ1315" s="62"/>
      <c r="AK1315" s="61"/>
      <c r="AL1315" s="62"/>
      <c r="AM1315" s="60"/>
      <c r="AN1315" s="60"/>
      <c r="AO1315" s="60"/>
      <c r="AP1315" s="60"/>
      <c r="AQ1315" s="51"/>
      <c r="AT1315" s="39" t="str">
        <f t="shared" si="622"/>
        <v/>
      </c>
      <c r="AU1315" s="49" t="str">
        <f t="shared" si="623"/>
        <v/>
      </c>
      <c r="AV1315" s="41">
        <f t="shared" ca="1" si="591"/>
        <v>256</v>
      </c>
      <c r="AW1315" s="40">
        <f t="shared" ca="1" si="585"/>
        <v>1</v>
      </c>
      <c r="AX1315" s="41">
        <f t="shared" ca="1" si="624"/>
        <v>0</v>
      </c>
      <c r="AY1315" s="41">
        <f t="shared" ca="1" si="625"/>
        <v>0</v>
      </c>
      <c r="AZ1315" s="42">
        <f t="shared" ca="1" si="626"/>
        <v>1</v>
      </c>
      <c r="BA1315" s="47" t="str">
        <f t="shared" si="627"/>
        <v/>
      </c>
      <c r="BB1315" s="47" t="e">
        <f t="shared" si="628"/>
        <v>#VALUE!</v>
      </c>
      <c r="BC1315" s="47">
        <f t="shared" si="592"/>
        <v>0</v>
      </c>
      <c r="BD1315" s="47">
        <f t="shared" si="593"/>
        <v>0</v>
      </c>
      <c r="BE1315" s="47" t="e">
        <f t="shared" si="594"/>
        <v>#VALUE!</v>
      </c>
      <c r="BF1315" s="47" t="e">
        <f t="shared" si="595"/>
        <v>#VALUE!</v>
      </c>
      <c r="BG1315" s="47" t="e">
        <f t="shared" si="596"/>
        <v>#VALUE!</v>
      </c>
      <c r="BH1315" s="47" t="e">
        <f>MATCH($BA1315,NoteCommaRef!$B$4:$B$10,0)</f>
        <v>#N/A</v>
      </c>
      <c r="BI1315" s="47">
        <f>MATCH($BK1315,NoteCommaRef!$H$4:$H$1000,0)</f>
        <v>11</v>
      </c>
      <c r="BJ1315" s="47">
        <f>MATCH($BL1315,NoteCommaRef!$H$4:$H$1000,0)</f>
        <v>11</v>
      </c>
      <c r="BK1315" s="47">
        <f t="shared" si="586"/>
        <v>1</v>
      </c>
      <c r="BL1315" s="47">
        <f t="shared" si="587"/>
        <v>1</v>
      </c>
      <c r="BM1315" s="48">
        <f ca="1">IF(ISNA($BH1315),1,OFFSET(NoteCommaRef!$E$3,$BH1315,0))</f>
        <v>1</v>
      </c>
      <c r="BN1315" s="48">
        <f t="shared" si="588"/>
        <v>1</v>
      </c>
      <c r="BO1315" s="48">
        <f t="shared" si="589"/>
        <v>1</v>
      </c>
      <c r="BP1315" s="48">
        <f t="shared" si="590"/>
        <v>1</v>
      </c>
      <c r="BQ1315" s="48">
        <f ca="1">IF(ISNA($BI1315),1,OFFSET(NoteCommaRef!$K$3,$BI1315,0))</f>
        <v>1</v>
      </c>
      <c r="BR1315" s="48">
        <f ca="1">IF(ISNA($BJ1315),1,OFFSET(NoteCommaRef!$K$3,$BJ1315,0))</f>
        <v>1</v>
      </c>
    </row>
    <row r="1316" spans="3:70" x14ac:dyDescent="0.2">
      <c r="C1316" s="1" t="str">
        <f t="shared" si="608"/>
        <v/>
      </c>
      <c r="D1316" s="1" t="str">
        <f t="shared" si="609"/>
        <v/>
      </c>
      <c r="E1316" s="1" t="str">
        <f t="shared" si="597"/>
        <v/>
      </c>
      <c r="F1316" s="32" t="str">
        <f t="shared" si="598"/>
        <v/>
      </c>
      <c r="G1316" s="1" t="str">
        <f t="shared" si="599"/>
        <v/>
      </c>
      <c r="H1316" s="1" t="str">
        <f t="shared" si="600"/>
        <v/>
      </c>
      <c r="I1316" s="1" t="str">
        <f t="shared" si="601"/>
        <v/>
      </c>
      <c r="J1316" s="1" t="str">
        <f t="shared" si="602"/>
        <v/>
      </c>
      <c r="K1316" s="1" t="str">
        <f t="shared" si="603"/>
        <v/>
      </c>
      <c r="L1316" s="1" t="str">
        <f ca="1">IF(COUNTBLANK($AO1316),IF(COUNTBLANK($D1316),"",OFFSET(ChannelSetup!$E$6,0,$D1316-1)),$AO1316)</f>
        <v/>
      </c>
      <c r="M1316" s="1" t="str">
        <f ca="1">IF(COUNTBLANK($AP1316),IF(COUNTBLANK($D1316),"",OFFSET(ChannelSetup!$E$7,0,$D1316-1)),$AP1316)</f>
        <v/>
      </c>
      <c r="N1316" s="1" t="str">
        <f ca="1">IF(COUNTBLANK($D1316),"",IF(COUNTBLANK($AI1316),OFFSET(ChannelSetup!$E$4,0,$D1316-1),$AI1316))</f>
        <v/>
      </c>
      <c r="O1316" s="1" t="str">
        <f t="shared" si="604"/>
        <v/>
      </c>
      <c r="Q1316" s="32">
        <f t="shared" si="610"/>
        <v>6</v>
      </c>
      <c r="R1316" s="32">
        <f t="shared" si="611"/>
        <v>4</v>
      </c>
      <c r="S1316" s="32">
        <f t="shared" si="612"/>
        <v>4</v>
      </c>
      <c r="T1316" s="32">
        <f t="shared" si="613"/>
        <v>2</v>
      </c>
      <c r="U1316" s="32">
        <f t="shared" si="614"/>
        <v>2</v>
      </c>
      <c r="V1316" s="32">
        <f t="shared" si="615"/>
        <v>2</v>
      </c>
      <c r="W1316" s="32">
        <f t="shared" si="616"/>
        <v>2</v>
      </c>
      <c r="X1316" s="32">
        <f t="shared" si="617"/>
        <v>2</v>
      </c>
      <c r="Y1316" s="32">
        <f t="shared" si="618"/>
        <v>2</v>
      </c>
      <c r="Z1316" s="32">
        <f t="shared" si="619"/>
        <v>2</v>
      </c>
      <c r="AA1316" s="32">
        <f t="shared" si="620"/>
        <v>2</v>
      </c>
      <c r="AB1316" s="32">
        <f t="shared" si="621"/>
        <v>2</v>
      </c>
      <c r="AD1316" s="64"/>
      <c r="AE1316" s="51"/>
      <c r="AF1316" s="51"/>
      <c r="AG1316" s="61"/>
      <c r="AH1316" s="62"/>
      <c r="AI1316" s="61"/>
      <c r="AJ1316" s="62"/>
      <c r="AK1316" s="61"/>
      <c r="AL1316" s="62"/>
      <c r="AM1316" s="60"/>
      <c r="AN1316" s="60"/>
      <c r="AO1316" s="60"/>
      <c r="AP1316" s="60"/>
      <c r="AQ1316" s="51"/>
      <c r="AT1316" s="39" t="str">
        <f t="shared" si="622"/>
        <v/>
      </c>
      <c r="AU1316" s="49" t="str">
        <f t="shared" si="623"/>
        <v/>
      </c>
      <c r="AV1316" s="41">
        <f t="shared" ca="1" si="591"/>
        <v>256</v>
      </c>
      <c r="AW1316" s="40">
        <f t="shared" ca="1" si="585"/>
        <v>1</v>
      </c>
      <c r="AX1316" s="41">
        <f t="shared" ca="1" si="624"/>
        <v>0</v>
      </c>
      <c r="AY1316" s="41">
        <f t="shared" ca="1" si="625"/>
        <v>0</v>
      </c>
      <c r="AZ1316" s="42">
        <f t="shared" ca="1" si="626"/>
        <v>1</v>
      </c>
      <c r="BA1316" s="47" t="str">
        <f t="shared" si="627"/>
        <v/>
      </c>
      <c r="BB1316" s="47" t="e">
        <f t="shared" si="628"/>
        <v>#VALUE!</v>
      </c>
      <c r="BC1316" s="47">
        <f t="shared" si="592"/>
        <v>0</v>
      </c>
      <c r="BD1316" s="47">
        <f t="shared" si="593"/>
        <v>0</v>
      </c>
      <c r="BE1316" s="47" t="e">
        <f t="shared" si="594"/>
        <v>#VALUE!</v>
      </c>
      <c r="BF1316" s="47" t="e">
        <f t="shared" si="595"/>
        <v>#VALUE!</v>
      </c>
      <c r="BG1316" s="47" t="e">
        <f t="shared" si="596"/>
        <v>#VALUE!</v>
      </c>
      <c r="BH1316" s="47" t="e">
        <f>MATCH($BA1316,NoteCommaRef!$B$4:$B$10,0)</f>
        <v>#N/A</v>
      </c>
      <c r="BI1316" s="47">
        <f>MATCH($BK1316,NoteCommaRef!$H$4:$H$1000,0)</f>
        <v>11</v>
      </c>
      <c r="BJ1316" s="47">
        <f>MATCH($BL1316,NoteCommaRef!$H$4:$H$1000,0)</f>
        <v>11</v>
      </c>
      <c r="BK1316" s="47">
        <f t="shared" si="586"/>
        <v>1</v>
      </c>
      <c r="BL1316" s="47">
        <f t="shared" si="587"/>
        <v>1</v>
      </c>
      <c r="BM1316" s="48">
        <f ca="1">IF(ISNA($BH1316),1,OFFSET(NoteCommaRef!$E$3,$BH1316,0))</f>
        <v>1</v>
      </c>
      <c r="BN1316" s="48">
        <f t="shared" si="588"/>
        <v>1</v>
      </c>
      <c r="BO1316" s="48">
        <f t="shared" si="589"/>
        <v>1</v>
      </c>
      <c r="BP1316" s="48">
        <f t="shared" si="590"/>
        <v>1</v>
      </c>
      <c r="BQ1316" s="48">
        <f ca="1">IF(ISNA($BI1316),1,OFFSET(NoteCommaRef!$K$3,$BI1316,0))</f>
        <v>1</v>
      </c>
      <c r="BR1316" s="48">
        <f ca="1">IF(ISNA($BJ1316),1,OFFSET(NoteCommaRef!$K$3,$BJ1316,0))</f>
        <v>1</v>
      </c>
    </row>
    <row r="1317" spans="3:70" x14ac:dyDescent="0.2">
      <c r="C1317" s="1" t="str">
        <f t="shared" si="608"/>
        <v/>
      </c>
      <c r="D1317" s="1" t="str">
        <f t="shared" si="609"/>
        <v/>
      </c>
      <c r="E1317" s="1" t="str">
        <f t="shared" si="597"/>
        <v/>
      </c>
      <c r="F1317" s="32" t="str">
        <f t="shared" si="598"/>
        <v/>
      </c>
      <c r="G1317" s="1" t="str">
        <f t="shared" si="599"/>
        <v/>
      </c>
      <c r="H1317" s="1" t="str">
        <f t="shared" si="600"/>
        <v/>
      </c>
      <c r="I1317" s="1" t="str">
        <f t="shared" si="601"/>
        <v/>
      </c>
      <c r="J1317" s="1" t="str">
        <f t="shared" si="602"/>
        <v/>
      </c>
      <c r="K1317" s="1" t="str">
        <f t="shared" si="603"/>
        <v/>
      </c>
      <c r="L1317" s="1" t="str">
        <f ca="1">IF(COUNTBLANK($AO1317),IF(COUNTBLANK($D1317),"",OFFSET(ChannelSetup!$E$6,0,$D1317-1)),$AO1317)</f>
        <v/>
      </c>
      <c r="M1317" s="1" t="str">
        <f ca="1">IF(COUNTBLANK($AP1317),IF(COUNTBLANK($D1317),"",OFFSET(ChannelSetup!$E$7,0,$D1317-1)),$AP1317)</f>
        <v/>
      </c>
      <c r="N1317" s="1" t="str">
        <f ca="1">IF(COUNTBLANK($D1317),"",IF(COUNTBLANK($AI1317),OFFSET(ChannelSetup!$E$4,0,$D1317-1),$AI1317))</f>
        <v/>
      </c>
      <c r="O1317" s="1" t="str">
        <f t="shared" si="604"/>
        <v/>
      </c>
      <c r="Q1317" s="32">
        <f t="shared" si="610"/>
        <v>6</v>
      </c>
      <c r="R1317" s="32">
        <f t="shared" si="611"/>
        <v>4</v>
      </c>
      <c r="S1317" s="32">
        <f t="shared" si="612"/>
        <v>4</v>
      </c>
      <c r="T1317" s="32">
        <f t="shared" si="613"/>
        <v>2</v>
      </c>
      <c r="U1317" s="32">
        <f t="shared" si="614"/>
        <v>2</v>
      </c>
      <c r="V1317" s="32">
        <f t="shared" si="615"/>
        <v>2</v>
      </c>
      <c r="W1317" s="32">
        <f t="shared" si="616"/>
        <v>2</v>
      </c>
      <c r="X1317" s="32">
        <f t="shared" si="617"/>
        <v>2</v>
      </c>
      <c r="Y1317" s="32">
        <f t="shared" si="618"/>
        <v>2</v>
      </c>
      <c r="Z1317" s="32">
        <f t="shared" si="619"/>
        <v>2</v>
      </c>
      <c r="AA1317" s="32">
        <f t="shared" si="620"/>
        <v>2</v>
      </c>
      <c r="AB1317" s="32">
        <f t="shared" si="621"/>
        <v>2</v>
      </c>
      <c r="AD1317" s="64"/>
      <c r="AE1317" s="51"/>
      <c r="AF1317" s="51"/>
      <c r="AG1317" s="61"/>
      <c r="AH1317" s="62"/>
      <c r="AI1317" s="61"/>
      <c r="AJ1317" s="62"/>
      <c r="AK1317" s="61"/>
      <c r="AL1317" s="62"/>
      <c r="AM1317" s="60"/>
      <c r="AN1317" s="60"/>
      <c r="AO1317" s="60"/>
      <c r="AP1317" s="60"/>
      <c r="AQ1317" s="51"/>
      <c r="AT1317" s="39" t="str">
        <f t="shared" si="622"/>
        <v/>
      </c>
      <c r="AU1317" s="49" t="str">
        <f t="shared" si="623"/>
        <v/>
      </c>
      <c r="AV1317" s="41">
        <f t="shared" ca="1" si="591"/>
        <v>256</v>
      </c>
      <c r="AW1317" s="40">
        <f t="shared" ref="AW1317:AW1380" ca="1" si="629">$BM1317*$BN1317*$BO1317*$BP1317*$BQ1317/$BR1317</f>
        <v>1</v>
      </c>
      <c r="AX1317" s="41">
        <f t="shared" ca="1" si="624"/>
        <v>0</v>
      </c>
      <c r="AY1317" s="41">
        <f t="shared" ca="1" si="625"/>
        <v>0</v>
      </c>
      <c r="AZ1317" s="42">
        <f t="shared" ca="1" si="626"/>
        <v>1</v>
      </c>
      <c r="BA1317" s="47" t="str">
        <f t="shared" si="627"/>
        <v/>
      </c>
      <c r="BB1317" s="47" t="e">
        <f t="shared" si="628"/>
        <v>#VALUE!</v>
      </c>
      <c r="BC1317" s="47">
        <f t="shared" si="592"/>
        <v>0</v>
      </c>
      <c r="BD1317" s="47">
        <f t="shared" si="593"/>
        <v>0</v>
      </c>
      <c r="BE1317" s="47" t="e">
        <f t="shared" si="594"/>
        <v>#VALUE!</v>
      </c>
      <c r="BF1317" s="47" t="e">
        <f t="shared" si="595"/>
        <v>#VALUE!</v>
      </c>
      <c r="BG1317" s="47" t="e">
        <f t="shared" si="596"/>
        <v>#VALUE!</v>
      </c>
      <c r="BH1317" s="47" t="e">
        <f>MATCH($BA1317,NoteCommaRef!$B$4:$B$10,0)</f>
        <v>#N/A</v>
      </c>
      <c r="BI1317" s="47">
        <f>MATCH($BK1317,NoteCommaRef!$H$4:$H$1000,0)</f>
        <v>11</v>
      </c>
      <c r="BJ1317" s="47">
        <f>MATCH($BL1317,NoteCommaRef!$H$4:$H$1000,0)</f>
        <v>11</v>
      </c>
      <c r="BK1317" s="47">
        <f t="shared" ref="BK1317:BK1380" si="630">IF(ISERR($BE1317),1,IF(ISERR($BF1317),IF(ISERR($BG1317),1,MID($AU1317,$BE1317+1,$BG1317-$BE1317-1)),MID($AU1317,$BE1317+1,$BF1317-$BE1317-1)))*1</f>
        <v>1</v>
      </c>
      <c r="BL1317" s="47">
        <f t="shared" ref="BL1317:BL1380" si="631">IF(ISERR($BE1317),1,IF(ISERR($BF1317),1,MID($AU1317,$BF1317+1,$BG1317-$BF1317-1)))*1</f>
        <v>1</v>
      </c>
      <c r="BM1317" s="48">
        <f ca="1">IF(ISNA($BH1317),1,OFFSET(NoteCommaRef!$E$3,$BH1317,0))</f>
        <v>1</v>
      </c>
      <c r="BN1317" s="48">
        <f t="shared" ref="BN1317:BN1380" si="632">IF(ISERR($BB1317),1,2^$BB1317)</f>
        <v>1</v>
      </c>
      <c r="BO1317" s="48">
        <f t="shared" ref="BO1317:BO1380" si="633">(2187/2048)^$BC1317</f>
        <v>1</v>
      </c>
      <c r="BP1317" s="48">
        <f t="shared" ref="BP1317:BP1380" si="634">(80/81)^$BD1317</f>
        <v>1</v>
      </c>
      <c r="BQ1317" s="48">
        <f ca="1">IF(ISNA($BI1317),1,OFFSET(NoteCommaRef!$K$3,$BI1317,0))</f>
        <v>1</v>
      </c>
      <c r="BR1317" s="48">
        <f ca="1">IF(ISNA($BJ1317),1,OFFSET(NoteCommaRef!$K$3,$BJ1317,0))</f>
        <v>1</v>
      </c>
    </row>
    <row r="1318" spans="3:70" x14ac:dyDescent="0.2">
      <c r="C1318" s="1" t="str">
        <f t="shared" si="608"/>
        <v/>
      </c>
      <c r="D1318" s="1" t="str">
        <f t="shared" si="609"/>
        <v/>
      </c>
      <c r="E1318" s="1" t="str">
        <f t="shared" si="597"/>
        <v/>
      </c>
      <c r="F1318" s="32" t="str">
        <f t="shared" si="598"/>
        <v/>
      </c>
      <c r="G1318" s="1" t="str">
        <f t="shared" si="599"/>
        <v/>
      </c>
      <c r="H1318" s="1" t="str">
        <f t="shared" si="600"/>
        <v/>
      </c>
      <c r="I1318" s="1" t="str">
        <f t="shared" si="601"/>
        <v/>
      </c>
      <c r="J1318" s="1" t="str">
        <f t="shared" si="602"/>
        <v/>
      </c>
      <c r="K1318" s="1" t="str">
        <f t="shared" si="603"/>
        <v/>
      </c>
      <c r="L1318" s="1" t="str">
        <f ca="1">IF(COUNTBLANK($AO1318),IF(COUNTBLANK($D1318),"",OFFSET(ChannelSetup!$E$6,0,$D1318-1)),$AO1318)</f>
        <v/>
      </c>
      <c r="M1318" s="1" t="str">
        <f ca="1">IF(COUNTBLANK($AP1318),IF(COUNTBLANK($D1318),"",OFFSET(ChannelSetup!$E$7,0,$D1318-1)),$AP1318)</f>
        <v/>
      </c>
      <c r="N1318" s="1" t="str">
        <f ca="1">IF(COUNTBLANK($D1318),"",IF(COUNTBLANK($AI1318),OFFSET(ChannelSetup!$E$4,0,$D1318-1),$AI1318))</f>
        <v/>
      </c>
      <c r="O1318" s="1" t="str">
        <f t="shared" si="604"/>
        <v/>
      </c>
      <c r="Q1318" s="32">
        <f t="shared" si="610"/>
        <v>6</v>
      </c>
      <c r="R1318" s="32">
        <f t="shared" si="611"/>
        <v>4</v>
      </c>
      <c r="S1318" s="32">
        <f t="shared" si="612"/>
        <v>4</v>
      </c>
      <c r="T1318" s="32">
        <f t="shared" si="613"/>
        <v>2</v>
      </c>
      <c r="U1318" s="32">
        <f t="shared" si="614"/>
        <v>2</v>
      </c>
      <c r="V1318" s="32">
        <f t="shared" si="615"/>
        <v>2</v>
      </c>
      <c r="W1318" s="32">
        <f t="shared" si="616"/>
        <v>2</v>
      </c>
      <c r="X1318" s="32">
        <f t="shared" si="617"/>
        <v>2</v>
      </c>
      <c r="Y1318" s="32">
        <f t="shared" si="618"/>
        <v>2</v>
      </c>
      <c r="Z1318" s="32">
        <f t="shared" si="619"/>
        <v>2</v>
      </c>
      <c r="AA1318" s="32">
        <f t="shared" si="620"/>
        <v>2</v>
      </c>
      <c r="AB1318" s="32">
        <f t="shared" si="621"/>
        <v>2</v>
      </c>
      <c r="AD1318" s="64"/>
      <c r="AE1318" s="51"/>
      <c r="AF1318" s="51"/>
      <c r="AG1318" s="61"/>
      <c r="AH1318" s="62"/>
      <c r="AI1318" s="61"/>
      <c r="AJ1318" s="62"/>
      <c r="AK1318" s="61"/>
      <c r="AL1318" s="62"/>
      <c r="AM1318" s="60"/>
      <c r="AN1318" s="60"/>
      <c r="AO1318" s="60"/>
      <c r="AP1318" s="60"/>
      <c r="AQ1318" s="51"/>
      <c r="AT1318" s="39" t="str">
        <f t="shared" si="622"/>
        <v/>
      </c>
      <c r="AU1318" s="49" t="str">
        <f t="shared" si="623"/>
        <v/>
      </c>
      <c r="AV1318" s="41">
        <f t="shared" ca="1" si="591"/>
        <v>256</v>
      </c>
      <c r="AW1318" s="40">
        <f t="shared" ca="1" si="629"/>
        <v>1</v>
      </c>
      <c r="AX1318" s="41">
        <f t="shared" ca="1" si="624"/>
        <v>0</v>
      </c>
      <c r="AY1318" s="41">
        <f t="shared" ca="1" si="625"/>
        <v>0</v>
      </c>
      <c r="AZ1318" s="42">
        <f t="shared" ca="1" si="626"/>
        <v>1</v>
      </c>
      <c r="BA1318" s="47" t="str">
        <f t="shared" si="627"/>
        <v/>
      </c>
      <c r="BB1318" s="47" t="e">
        <f t="shared" si="628"/>
        <v>#VALUE!</v>
      </c>
      <c r="BC1318" s="47">
        <f t="shared" si="592"/>
        <v>0</v>
      </c>
      <c r="BD1318" s="47">
        <f t="shared" si="593"/>
        <v>0</v>
      </c>
      <c r="BE1318" s="47" t="e">
        <f t="shared" si="594"/>
        <v>#VALUE!</v>
      </c>
      <c r="BF1318" s="47" t="e">
        <f t="shared" si="595"/>
        <v>#VALUE!</v>
      </c>
      <c r="BG1318" s="47" t="e">
        <f t="shared" si="596"/>
        <v>#VALUE!</v>
      </c>
      <c r="BH1318" s="47" t="e">
        <f>MATCH($BA1318,NoteCommaRef!$B$4:$B$10,0)</f>
        <v>#N/A</v>
      </c>
      <c r="BI1318" s="47">
        <f>MATCH($BK1318,NoteCommaRef!$H$4:$H$1000,0)</f>
        <v>11</v>
      </c>
      <c r="BJ1318" s="47">
        <f>MATCH($BL1318,NoteCommaRef!$H$4:$H$1000,0)</f>
        <v>11</v>
      </c>
      <c r="BK1318" s="47">
        <f t="shared" si="630"/>
        <v>1</v>
      </c>
      <c r="BL1318" s="47">
        <f t="shared" si="631"/>
        <v>1</v>
      </c>
      <c r="BM1318" s="48">
        <f ca="1">IF(ISNA($BH1318),1,OFFSET(NoteCommaRef!$E$3,$BH1318,0))</f>
        <v>1</v>
      </c>
      <c r="BN1318" s="48">
        <f t="shared" si="632"/>
        <v>1</v>
      </c>
      <c r="BO1318" s="48">
        <f t="shared" si="633"/>
        <v>1</v>
      </c>
      <c r="BP1318" s="48">
        <f t="shared" si="634"/>
        <v>1</v>
      </c>
      <c r="BQ1318" s="48">
        <f ca="1">IF(ISNA($BI1318),1,OFFSET(NoteCommaRef!$K$3,$BI1318,0))</f>
        <v>1</v>
      </c>
      <c r="BR1318" s="48">
        <f ca="1">IF(ISNA($BJ1318),1,OFFSET(NoteCommaRef!$K$3,$BJ1318,0))</f>
        <v>1</v>
      </c>
    </row>
    <row r="1319" spans="3:70" x14ac:dyDescent="0.2">
      <c r="C1319" s="1" t="str">
        <f t="shared" si="608"/>
        <v/>
      </c>
      <c r="D1319" s="1" t="str">
        <f t="shared" si="609"/>
        <v/>
      </c>
      <c r="E1319" s="1" t="str">
        <f t="shared" si="597"/>
        <v/>
      </c>
      <c r="F1319" s="32" t="str">
        <f t="shared" si="598"/>
        <v/>
      </c>
      <c r="G1319" s="1" t="str">
        <f t="shared" si="599"/>
        <v/>
      </c>
      <c r="H1319" s="1" t="str">
        <f t="shared" si="600"/>
        <v/>
      </c>
      <c r="I1319" s="1" t="str">
        <f t="shared" si="601"/>
        <v/>
      </c>
      <c r="J1319" s="1" t="str">
        <f t="shared" si="602"/>
        <v/>
      </c>
      <c r="K1319" s="1" t="str">
        <f t="shared" si="603"/>
        <v/>
      </c>
      <c r="L1319" s="1" t="str">
        <f ca="1">IF(COUNTBLANK($AO1319),IF(COUNTBLANK($D1319),"",OFFSET(ChannelSetup!$E$6,0,$D1319-1)),$AO1319)</f>
        <v/>
      </c>
      <c r="M1319" s="1" t="str">
        <f ca="1">IF(COUNTBLANK($AP1319),IF(COUNTBLANK($D1319),"",OFFSET(ChannelSetup!$E$7,0,$D1319-1)),$AP1319)</f>
        <v/>
      </c>
      <c r="N1319" s="1" t="str">
        <f ca="1">IF(COUNTBLANK($D1319),"",IF(COUNTBLANK($AI1319),OFFSET(ChannelSetup!$E$4,0,$D1319-1),$AI1319))</f>
        <v/>
      </c>
      <c r="O1319" s="1" t="str">
        <f t="shared" si="604"/>
        <v/>
      </c>
      <c r="Q1319" s="32">
        <f t="shared" si="610"/>
        <v>6</v>
      </c>
      <c r="R1319" s="32">
        <f t="shared" si="611"/>
        <v>4</v>
      </c>
      <c r="S1319" s="32">
        <f t="shared" si="612"/>
        <v>4</v>
      </c>
      <c r="T1319" s="32">
        <f t="shared" si="613"/>
        <v>2</v>
      </c>
      <c r="U1319" s="32">
        <f t="shared" si="614"/>
        <v>2</v>
      </c>
      <c r="V1319" s="32">
        <f t="shared" si="615"/>
        <v>2</v>
      </c>
      <c r="W1319" s="32">
        <f t="shared" si="616"/>
        <v>2</v>
      </c>
      <c r="X1319" s="32">
        <f t="shared" si="617"/>
        <v>2</v>
      </c>
      <c r="Y1319" s="32">
        <f t="shared" si="618"/>
        <v>2</v>
      </c>
      <c r="Z1319" s="32">
        <f t="shared" si="619"/>
        <v>2</v>
      </c>
      <c r="AA1319" s="32">
        <f t="shared" si="620"/>
        <v>2</v>
      </c>
      <c r="AB1319" s="32">
        <f t="shared" si="621"/>
        <v>2</v>
      </c>
      <c r="AD1319" s="64"/>
      <c r="AE1319" s="51"/>
      <c r="AF1319" s="51"/>
      <c r="AG1319" s="61"/>
      <c r="AH1319" s="62"/>
      <c r="AI1319" s="61"/>
      <c r="AJ1319" s="62"/>
      <c r="AK1319" s="61"/>
      <c r="AL1319" s="62"/>
      <c r="AM1319" s="60"/>
      <c r="AN1319" s="60"/>
      <c r="AO1319" s="60"/>
      <c r="AP1319" s="60"/>
      <c r="AQ1319" s="51"/>
      <c r="AT1319" s="39" t="str">
        <f t="shared" si="622"/>
        <v/>
      </c>
      <c r="AU1319" s="49" t="str">
        <f t="shared" si="623"/>
        <v/>
      </c>
      <c r="AV1319" s="41">
        <f t="shared" ca="1" si="591"/>
        <v>256</v>
      </c>
      <c r="AW1319" s="40">
        <f t="shared" ca="1" si="629"/>
        <v>1</v>
      </c>
      <c r="AX1319" s="41">
        <f t="shared" ca="1" si="624"/>
        <v>0</v>
      </c>
      <c r="AY1319" s="41">
        <f t="shared" ca="1" si="625"/>
        <v>0</v>
      </c>
      <c r="AZ1319" s="42">
        <f t="shared" ca="1" si="626"/>
        <v>1</v>
      </c>
      <c r="BA1319" s="47" t="str">
        <f t="shared" si="627"/>
        <v/>
      </c>
      <c r="BB1319" s="47" t="e">
        <f t="shared" si="628"/>
        <v>#VALUE!</v>
      </c>
      <c r="BC1319" s="47">
        <f t="shared" si="592"/>
        <v>0</v>
      </c>
      <c r="BD1319" s="47">
        <f t="shared" si="593"/>
        <v>0</v>
      </c>
      <c r="BE1319" s="47" t="e">
        <f t="shared" si="594"/>
        <v>#VALUE!</v>
      </c>
      <c r="BF1319" s="47" t="e">
        <f t="shared" si="595"/>
        <v>#VALUE!</v>
      </c>
      <c r="BG1319" s="47" t="e">
        <f t="shared" si="596"/>
        <v>#VALUE!</v>
      </c>
      <c r="BH1319" s="47" t="e">
        <f>MATCH($BA1319,NoteCommaRef!$B$4:$B$10,0)</f>
        <v>#N/A</v>
      </c>
      <c r="BI1319" s="47">
        <f>MATCH($BK1319,NoteCommaRef!$H$4:$H$1000,0)</f>
        <v>11</v>
      </c>
      <c r="BJ1319" s="47">
        <f>MATCH($BL1319,NoteCommaRef!$H$4:$H$1000,0)</f>
        <v>11</v>
      </c>
      <c r="BK1319" s="47">
        <f t="shared" si="630"/>
        <v>1</v>
      </c>
      <c r="BL1319" s="47">
        <f t="shared" si="631"/>
        <v>1</v>
      </c>
      <c r="BM1319" s="48">
        <f ca="1">IF(ISNA($BH1319),1,OFFSET(NoteCommaRef!$E$3,$BH1319,0))</f>
        <v>1</v>
      </c>
      <c r="BN1319" s="48">
        <f t="shared" si="632"/>
        <v>1</v>
      </c>
      <c r="BO1319" s="48">
        <f t="shared" si="633"/>
        <v>1</v>
      </c>
      <c r="BP1319" s="48">
        <f t="shared" si="634"/>
        <v>1</v>
      </c>
      <c r="BQ1319" s="48">
        <f ca="1">IF(ISNA($BI1319),1,OFFSET(NoteCommaRef!$K$3,$BI1319,0))</f>
        <v>1</v>
      </c>
      <c r="BR1319" s="48">
        <f ca="1">IF(ISNA($BJ1319),1,OFFSET(NoteCommaRef!$K$3,$BJ1319,0))</f>
        <v>1</v>
      </c>
    </row>
    <row r="1320" spans="3:70" x14ac:dyDescent="0.2">
      <c r="C1320" s="1" t="str">
        <f t="shared" si="608"/>
        <v/>
      </c>
      <c r="D1320" s="1" t="str">
        <f t="shared" si="609"/>
        <v/>
      </c>
      <c r="E1320" s="1" t="str">
        <f t="shared" si="597"/>
        <v/>
      </c>
      <c r="F1320" s="32" t="str">
        <f t="shared" si="598"/>
        <v/>
      </c>
      <c r="G1320" s="1" t="str">
        <f t="shared" si="599"/>
        <v/>
      </c>
      <c r="H1320" s="1" t="str">
        <f t="shared" si="600"/>
        <v/>
      </c>
      <c r="I1320" s="1" t="str">
        <f t="shared" si="601"/>
        <v/>
      </c>
      <c r="J1320" s="1" t="str">
        <f t="shared" si="602"/>
        <v/>
      </c>
      <c r="K1320" s="1" t="str">
        <f t="shared" si="603"/>
        <v/>
      </c>
      <c r="L1320" s="1" t="str">
        <f ca="1">IF(COUNTBLANK($AO1320),IF(COUNTBLANK($D1320),"",OFFSET(ChannelSetup!$E$6,0,$D1320-1)),$AO1320)</f>
        <v/>
      </c>
      <c r="M1320" s="1" t="str">
        <f ca="1">IF(COUNTBLANK($AP1320),IF(COUNTBLANK($D1320),"",OFFSET(ChannelSetup!$E$7,0,$D1320-1)),$AP1320)</f>
        <v/>
      </c>
      <c r="N1320" s="1" t="str">
        <f ca="1">IF(COUNTBLANK($D1320),"",IF(COUNTBLANK($AI1320),OFFSET(ChannelSetup!$E$4,0,$D1320-1),$AI1320))</f>
        <v/>
      </c>
      <c r="O1320" s="1" t="str">
        <f t="shared" si="604"/>
        <v/>
      </c>
      <c r="Q1320" s="32">
        <f t="shared" si="610"/>
        <v>6</v>
      </c>
      <c r="R1320" s="32">
        <f t="shared" si="611"/>
        <v>4</v>
      </c>
      <c r="S1320" s="32">
        <f t="shared" si="612"/>
        <v>4</v>
      </c>
      <c r="T1320" s="32">
        <f t="shared" si="613"/>
        <v>2</v>
      </c>
      <c r="U1320" s="32">
        <f t="shared" si="614"/>
        <v>2</v>
      </c>
      <c r="V1320" s="32">
        <f t="shared" si="615"/>
        <v>2</v>
      </c>
      <c r="W1320" s="32">
        <f t="shared" si="616"/>
        <v>2</v>
      </c>
      <c r="X1320" s="32">
        <f t="shared" si="617"/>
        <v>2</v>
      </c>
      <c r="Y1320" s="32">
        <f t="shared" si="618"/>
        <v>2</v>
      </c>
      <c r="Z1320" s="32">
        <f t="shared" si="619"/>
        <v>2</v>
      </c>
      <c r="AA1320" s="32">
        <f t="shared" si="620"/>
        <v>2</v>
      </c>
      <c r="AB1320" s="32">
        <f t="shared" si="621"/>
        <v>2</v>
      </c>
      <c r="AD1320" s="64"/>
      <c r="AE1320" s="51"/>
      <c r="AF1320" s="51"/>
      <c r="AG1320" s="61"/>
      <c r="AH1320" s="62"/>
      <c r="AI1320" s="61"/>
      <c r="AJ1320" s="62"/>
      <c r="AK1320" s="61"/>
      <c r="AL1320" s="62"/>
      <c r="AM1320" s="60"/>
      <c r="AN1320" s="60"/>
      <c r="AO1320" s="60"/>
      <c r="AP1320" s="60"/>
      <c r="AQ1320" s="51"/>
      <c r="AT1320" s="39" t="str">
        <f t="shared" si="622"/>
        <v/>
      </c>
      <c r="AU1320" s="49" t="str">
        <f t="shared" si="623"/>
        <v/>
      </c>
      <c r="AV1320" s="41">
        <f t="shared" ca="1" si="591"/>
        <v>256</v>
      </c>
      <c r="AW1320" s="40">
        <f t="shared" ca="1" si="629"/>
        <v>1</v>
      </c>
      <c r="AX1320" s="41">
        <f t="shared" ca="1" si="624"/>
        <v>0</v>
      </c>
      <c r="AY1320" s="41">
        <f t="shared" ca="1" si="625"/>
        <v>0</v>
      </c>
      <c r="AZ1320" s="42">
        <f t="shared" ca="1" si="626"/>
        <v>1</v>
      </c>
      <c r="BA1320" s="47" t="str">
        <f t="shared" si="627"/>
        <v/>
      </c>
      <c r="BB1320" s="47" t="e">
        <f t="shared" si="628"/>
        <v>#VALUE!</v>
      </c>
      <c r="BC1320" s="47">
        <f t="shared" si="592"/>
        <v>0</v>
      </c>
      <c r="BD1320" s="47">
        <f t="shared" si="593"/>
        <v>0</v>
      </c>
      <c r="BE1320" s="47" t="e">
        <f t="shared" si="594"/>
        <v>#VALUE!</v>
      </c>
      <c r="BF1320" s="47" t="e">
        <f t="shared" si="595"/>
        <v>#VALUE!</v>
      </c>
      <c r="BG1320" s="47" t="e">
        <f t="shared" si="596"/>
        <v>#VALUE!</v>
      </c>
      <c r="BH1320" s="47" t="e">
        <f>MATCH($BA1320,NoteCommaRef!$B$4:$B$10,0)</f>
        <v>#N/A</v>
      </c>
      <c r="BI1320" s="47">
        <f>MATCH($BK1320,NoteCommaRef!$H$4:$H$1000,0)</f>
        <v>11</v>
      </c>
      <c r="BJ1320" s="47">
        <f>MATCH($BL1320,NoteCommaRef!$H$4:$H$1000,0)</f>
        <v>11</v>
      </c>
      <c r="BK1320" s="47">
        <f t="shared" si="630"/>
        <v>1</v>
      </c>
      <c r="BL1320" s="47">
        <f t="shared" si="631"/>
        <v>1</v>
      </c>
      <c r="BM1320" s="48">
        <f ca="1">IF(ISNA($BH1320),1,OFFSET(NoteCommaRef!$E$3,$BH1320,0))</f>
        <v>1</v>
      </c>
      <c r="BN1320" s="48">
        <f t="shared" si="632"/>
        <v>1</v>
      </c>
      <c r="BO1320" s="48">
        <f t="shared" si="633"/>
        <v>1</v>
      </c>
      <c r="BP1320" s="48">
        <f t="shared" si="634"/>
        <v>1</v>
      </c>
      <c r="BQ1320" s="48">
        <f ca="1">IF(ISNA($BI1320),1,OFFSET(NoteCommaRef!$K$3,$BI1320,0))</f>
        <v>1</v>
      </c>
      <c r="BR1320" s="48">
        <f ca="1">IF(ISNA($BJ1320),1,OFFSET(NoteCommaRef!$K$3,$BJ1320,0))</f>
        <v>1</v>
      </c>
    </row>
    <row r="1321" spans="3:70" x14ac:dyDescent="0.2">
      <c r="C1321" s="1" t="str">
        <f t="shared" si="608"/>
        <v/>
      </c>
      <c r="D1321" s="1" t="str">
        <f t="shared" si="609"/>
        <v/>
      </c>
      <c r="E1321" s="1" t="str">
        <f t="shared" si="597"/>
        <v/>
      </c>
      <c r="F1321" s="32" t="str">
        <f t="shared" si="598"/>
        <v/>
      </c>
      <c r="G1321" s="1" t="str">
        <f t="shared" si="599"/>
        <v/>
      </c>
      <c r="H1321" s="1" t="str">
        <f t="shared" si="600"/>
        <v/>
      </c>
      <c r="I1321" s="1" t="str">
        <f t="shared" si="601"/>
        <v/>
      </c>
      <c r="J1321" s="1" t="str">
        <f t="shared" si="602"/>
        <v/>
      </c>
      <c r="K1321" s="1" t="str">
        <f t="shared" si="603"/>
        <v/>
      </c>
      <c r="L1321" s="1" t="str">
        <f ca="1">IF(COUNTBLANK($AO1321),IF(COUNTBLANK($D1321),"",OFFSET(ChannelSetup!$E$6,0,$D1321-1)),$AO1321)</f>
        <v/>
      </c>
      <c r="M1321" s="1" t="str">
        <f ca="1">IF(COUNTBLANK($AP1321),IF(COUNTBLANK($D1321),"",OFFSET(ChannelSetup!$E$7,0,$D1321-1)),$AP1321)</f>
        <v/>
      </c>
      <c r="N1321" s="1" t="str">
        <f ca="1">IF(COUNTBLANK($D1321),"",IF(COUNTBLANK($AI1321),OFFSET(ChannelSetup!$E$4,0,$D1321-1),$AI1321))</f>
        <v/>
      </c>
      <c r="O1321" s="1" t="str">
        <f t="shared" si="604"/>
        <v/>
      </c>
      <c r="Q1321" s="32">
        <f t="shared" si="610"/>
        <v>6</v>
      </c>
      <c r="R1321" s="32">
        <f t="shared" si="611"/>
        <v>4</v>
      </c>
      <c r="S1321" s="32">
        <f t="shared" si="612"/>
        <v>4</v>
      </c>
      <c r="T1321" s="32">
        <f t="shared" si="613"/>
        <v>2</v>
      </c>
      <c r="U1321" s="32">
        <f t="shared" si="614"/>
        <v>2</v>
      </c>
      <c r="V1321" s="32">
        <f t="shared" si="615"/>
        <v>2</v>
      </c>
      <c r="W1321" s="32">
        <f t="shared" si="616"/>
        <v>2</v>
      </c>
      <c r="X1321" s="32">
        <f t="shared" si="617"/>
        <v>2</v>
      </c>
      <c r="Y1321" s="32">
        <f t="shared" si="618"/>
        <v>2</v>
      </c>
      <c r="Z1321" s="32">
        <f t="shared" si="619"/>
        <v>2</v>
      </c>
      <c r="AA1321" s="32">
        <f t="shared" si="620"/>
        <v>2</v>
      </c>
      <c r="AB1321" s="32">
        <f t="shared" si="621"/>
        <v>2</v>
      </c>
      <c r="AD1321" s="64"/>
      <c r="AE1321" s="51"/>
      <c r="AF1321" s="51"/>
      <c r="AG1321" s="61"/>
      <c r="AH1321" s="62"/>
      <c r="AI1321" s="61"/>
      <c r="AJ1321" s="62"/>
      <c r="AK1321" s="61"/>
      <c r="AL1321" s="62"/>
      <c r="AM1321" s="60"/>
      <c r="AN1321" s="60"/>
      <c r="AO1321" s="60"/>
      <c r="AP1321" s="60"/>
      <c r="AQ1321" s="51"/>
      <c r="AT1321" s="39" t="str">
        <f t="shared" si="622"/>
        <v/>
      </c>
      <c r="AU1321" s="49" t="str">
        <f t="shared" si="623"/>
        <v/>
      </c>
      <c r="AV1321" s="41">
        <f t="shared" ca="1" si="591"/>
        <v>256</v>
      </c>
      <c r="AW1321" s="40">
        <f t="shared" ca="1" si="629"/>
        <v>1</v>
      </c>
      <c r="AX1321" s="41">
        <f t="shared" ca="1" si="624"/>
        <v>0</v>
      </c>
      <c r="AY1321" s="41">
        <f t="shared" ca="1" si="625"/>
        <v>0</v>
      </c>
      <c r="AZ1321" s="42">
        <f t="shared" ca="1" si="626"/>
        <v>1</v>
      </c>
      <c r="BA1321" s="47" t="str">
        <f t="shared" si="627"/>
        <v/>
      </c>
      <c r="BB1321" s="47" t="e">
        <f t="shared" si="628"/>
        <v>#VALUE!</v>
      </c>
      <c r="BC1321" s="47">
        <f t="shared" si="592"/>
        <v>0</v>
      </c>
      <c r="BD1321" s="47">
        <f t="shared" si="593"/>
        <v>0</v>
      </c>
      <c r="BE1321" s="47" t="e">
        <f t="shared" si="594"/>
        <v>#VALUE!</v>
      </c>
      <c r="BF1321" s="47" t="e">
        <f t="shared" si="595"/>
        <v>#VALUE!</v>
      </c>
      <c r="BG1321" s="47" t="e">
        <f t="shared" si="596"/>
        <v>#VALUE!</v>
      </c>
      <c r="BH1321" s="47" t="e">
        <f>MATCH($BA1321,NoteCommaRef!$B$4:$B$10,0)</f>
        <v>#N/A</v>
      </c>
      <c r="BI1321" s="47">
        <f>MATCH($BK1321,NoteCommaRef!$H$4:$H$1000,0)</f>
        <v>11</v>
      </c>
      <c r="BJ1321" s="47">
        <f>MATCH($BL1321,NoteCommaRef!$H$4:$H$1000,0)</f>
        <v>11</v>
      </c>
      <c r="BK1321" s="47">
        <f t="shared" si="630"/>
        <v>1</v>
      </c>
      <c r="BL1321" s="47">
        <f t="shared" si="631"/>
        <v>1</v>
      </c>
      <c r="BM1321" s="48">
        <f ca="1">IF(ISNA($BH1321),1,OFFSET(NoteCommaRef!$E$3,$BH1321,0))</f>
        <v>1</v>
      </c>
      <c r="BN1321" s="48">
        <f t="shared" si="632"/>
        <v>1</v>
      </c>
      <c r="BO1321" s="48">
        <f t="shared" si="633"/>
        <v>1</v>
      </c>
      <c r="BP1321" s="48">
        <f t="shared" si="634"/>
        <v>1</v>
      </c>
      <c r="BQ1321" s="48">
        <f ca="1">IF(ISNA($BI1321),1,OFFSET(NoteCommaRef!$K$3,$BI1321,0))</f>
        <v>1</v>
      </c>
      <c r="BR1321" s="48">
        <f ca="1">IF(ISNA($BJ1321),1,OFFSET(NoteCommaRef!$K$3,$BJ1321,0))</f>
        <v>1</v>
      </c>
    </row>
    <row r="1322" spans="3:70" x14ac:dyDescent="0.2">
      <c r="C1322" s="1" t="str">
        <f t="shared" si="608"/>
        <v/>
      </c>
      <c r="D1322" s="1" t="str">
        <f t="shared" si="609"/>
        <v/>
      </c>
      <c r="E1322" s="1" t="str">
        <f t="shared" si="597"/>
        <v/>
      </c>
      <c r="F1322" s="32" t="str">
        <f t="shared" si="598"/>
        <v/>
      </c>
      <c r="G1322" s="1" t="str">
        <f t="shared" si="599"/>
        <v/>
      </c>
      <c r="H1322" s="1" t="str">
        <f t="shared" si="600"/>
        <v/>
      </c>
      <c r="I1322" s="1" t="str">
        <f t="shared" si="601"/>
        <v/>
      </c>
      <c r="J1322" s="1" t="str">
        <f t="shared" si="602"/>
        <v/>
      </c>
      <c r="K1322" s="1" t="str">
        <f t="shared" si="603"/>
        <v/>
      </c>
      <c r="L1322" s="1" t="str">
        <f ca="1">IF(COUNTBLANK($AO1322),IF(COUNTBLANK($D1322),"",OFFSET(ChannelSetup!$E$6,0,$D1322-1)),$AO1322)</f>
        <v/>
      </c>
      <c r="M1322" s="1" t="str">
        <f ca="1">IF(COUNTBLANK($AP1322),IF(COUNTBLANK($D1322),"",OFFSET(ChannelSetup!$E$7,0,$D1322-1)),$AP1322)</f>
        <v/>
      </c>
      <c r="N1322" s="1" t="str">
        <f ca="1">IF(COUNTBLANK($D1322),"",IF(COUNTBLANK($AI1322),OFFSET(ChannelSetup!$E$4,0,$D1322-1),$AI1322))</f>
        <v/>
      </c>
      <c r="O1322" s="1" t="str">
        <f t="shared" si="604"/>
        <v/>
      </c>
      <c r="Q1322" s="32">
        <f t="shared" si="610"/>
        <v>6</v>
      </c>
      <c r="R1322" s="32">
        <f t="shared" si="611"/>
        <v>4</v>
      </c>
      <c r="S1322" s="32">
        <f t="shared" si="612"/>
        <v>4</v>
      </c>
      <c r="T1322" s="32">
        <f t="shared" si="613"/>
        <v>2</v>
      </c>
      <c r="U1322" s="32">
        <f t="shared" si="614"/>
        <v>2</v>
      </c>
      <c r="V1322" s="32">
        <f t="shared" si="615"/>
        <v>2</v>
      </c>
      <c r="W1322" s="32">
        <f t="shared" si="616"/>
        <v>2</v>
      </c>
      <c r="X1322" s="32">
        <f t="shared" si="617"/>
        <v>2</v>
      </c>
      <c r="Y1322" s="32">
        <f t="shared" si="618"/>
        <v>2</v>
      </c>
      <c r="Z1322" s="32">
        <f t="shared" si="619"/>
        <v>2</v>
      </c>
      <c r="AA1322" s="32">
        <f t="shared" si="620"/>
        <v>2</v>
      </c>
      <c r="AB1322" s="32">
        <f t="shared" si="621"/>
        <v>2</v>
      </c>
      <c r="AD1322" s="64"/>
      <c r="AE1322" s="51"/>
      <c r="AF1322" s="51"/>
      <c r="AG1322" s="61"/>
      <c r="AH1322" s="62"/>
      <c r="AI1322" s="61"/>
      <c r="AJ1322" s="62"/>
      <c r="AK1322" s="61"/>
      <c r="AL1322" s="62"/>
      <c r="AM1322" s="60"/>
      <c r="AN1322" s="60"/>
      <c r="AO1322" s="60"/>
      <c r="AP1322" s="60"/>
      <c r="AQ1322" s="51"/>
      <c r="AT1322" s="39" t="str">
        <f t="shared" si="622"/>
        <v/>
      </c>
      <c r="AU1322" s="49" t="str">
        <f t="shared" si="623"/>
        <v/>
      </c>
      <c r="AV1322" s="41">
        <f t="shared" ca="1" si="591"/>
        <v>256</v>
      </c>
      <c r="AW1322" s="40">
        <f t="shared" ca="1" si="629"/>
        <v>1</v>
      </c>
      <c r="AX1322" s="41">
        <f t="shared" ca="1" si="624"/>
        <v>0</v>
      </c>
      <c r="AY1322" s="41">
        <f t="shared" ca="1" si="625"/>
        <v>0</v>
      </c>
      <c r="AZ1322" s="42">
        <f t="shared" ca="1" si="626"/>
        <v>1</v>
      </c>
      <c r="BA1322" s="47" t="str">
        <f t="shared" si="627"/>
        <v/>
      </c>
      <c r="BB1322" s="47" t="e">
        <f t="shared" si="628"/>
        <v>#VALUE!</v>
      </c>
      <c r="BC1322" s="47">
        <f t="shared" si="592"/>
        <v>0</v>
      </c>
      <c r="BD1322" s="47">
        <f t="shared" si="593"/>
        <v>0</v>
      </c>
      <c r="BE1322" s="47" t="e">
        <f t="shared" si="594"/>
        <v>#VALUE!</v>
      </c>
      <c r="BF1322" s="47" t="e">
        <f t="shared" si="595"/>
        <v>#VALUE!</v>
      </c>
      <c r="BG1322" s="47" t="e">
        <f t="shared" si="596"/>
        <v>#VALUE!</v>
      </c>
      <c r="BH1322" s="47" t="e">
        <f>MATCH($BA1322,NoteCommaRef!$B$4:$B$10,0)</f>
        <v>#N/A</v>
      </c>
      <c r="BI1322" s="47">
        <f>MATCH($BK1322,NoteCommaRef!$H$4:$H$1000,0)</f>
        <v>11</v>
      </c>
      <c r="BJ1322" s="47">
        <f>MATCH($BL1322,NoteCommaRef!$H$4:$H$1000,0)</f>
        <v>11</v>
      </c>
      <c r="BK1322" s="47">
        <f t="shared" si="630"/>
        <v>1</v>
      </c>
      <c r="BL1322" s="47">
        <f t="shared" si="631"/>
        <v>1</v>
      </c>
      <c r="BM1322" s="48">
        <f ca="1">IF(ISNA($BH1322),1,OFFSET(NoteCommaRef!$E$3,$BH1322,0))</f>
        <v>1</v>
      </c>
      <c r="BN1322" s="48">
        <f t="shared" si="632"/>
        <v>1</v>
      </c>
      <c r="BO1322" s="48">
        <f t="shared" si="633"/>
        <v>1</v>
      </c>
      <c r="BP1322" s="48">
        <f t="shared" si="634"/>
        <v>1</v>
      </c>
      <c r="BQ1322" s="48">
        <f ca="1">IF(ISNA($BI1322),1,OFFSET(NoteCommaRef!$K$3,$BI1322,0))</f>
        <v>1</v>
      </c>
      <c r="BR1322" s="48">
        <f ca="1">IF(ISNA($BJ1322),1,OFFSET(NoteCommaRef!$K$3,$BJ1322,0))</f>
        <v>1</v>
      </c>
    </row>
    <row r="1323" spans="3:70" x14ac:dyDescent="0.2">
      <c r="C1323" s="1" t="str">
        <f t="shared" si="608"/>
        <v/>
      </c>
      <c r="D1323" s="1" t="str">
        <f t="shared" si="609"/>
        <v/>
      </c>
      <c r="E1323" s="1" t="str">
        <f t="shared" si="597"/>
        <v/>
      </c>
      <c r="F1323" s="32" t="str">
        <f t="shared" si="598"/>
        <v/>
      </c>
      <c r="G1323" s="1" t="str">
        <f t="shared" si="599"/>
        <v/>
      </c>
      <c r="H1323" s="1" t="str">
        <f t="shared" si="600"/>
        <v/>
      </c>
      <c r="I1323" s="1" t="str">
        <f t="shared" si="601"/>
        <v/>
      </c>
      <c r="J1323" s="1" t="str">
        <f t="shared" si="602"/>
        <v/>
      </c>
      <c r="K1323" s="1" t="str">
        <f t="shared" si="603"/>
        <v/>
      </c>
      <c r="L1323" s="1" t="str">
        <f ca="1">IF(COUNTBLANK($AO1323),IF(COUNTBLANK($D1323),"",OFFSET(ChannelSetup!$E$6,0,$D1323-1)),$AO1323)</f>
        <v/>
      </c>
      <c r="M1323" s="1" t="str">
        <f ca="1">IF(COUNTBLANK($AP1323),IF(COUNTBLANK($D1323),"",OFFSET(ChannelSetup!$E$7,0,$D1323-1)),$AP1323)</f>
        <v/>
      </c>
      <c r="N1323" s="1" t="str">
        <f ca="1">IF(COUNTBLANK($D1323),"",IF(COUNTBLANK($AI1323),OFFSET(ChannelSetup!$E$4,0,$D1323-1),$AI1323))</f>
        <v/>
      </c>
      <c r="O1323" s="1" t="str">
        <f t="shared" si="604"/>
        <v/>
      </c>
      <c r="Q1323" s="32">
        <f t="shared" si="610"/>
        <v>6</v>
      </c>
      <c r="R1323" s="32">
        <f t="shared" si="611"/>
        <v>4</v>
      </c>
      <c r="S1323" s="32">
        <f t="shared" si="612"/>
        <v>4</v>
      </c>
      <c r="T1323" s="32">
        <f t="shared" si="613"/>
        <v>2</v>
      </c>
      <c r="U1323" s="32">
        <f t="shared" si="614"/>
        <v>2</v>
      </c>
      <c r="V1323" s="32">
        <f t="shared" si="615"/>
        <v>2</v>
      </c>
      <c r="W1323" s="32">
        <f t="shared" si="616"/>
        <v>2</v>
      </c>
      <c r="X1323" s="32">
        <f t="shared" si="617"/>
        <v>2</v>
      </c>
      <c r="Y1323" s="32">
        <f t="shared" si="618"/>
        <v>2</v>
      </c>
      <c r="Z1323" s="32">
        <f t="shared" si="619"/>
        <v>2</v>
      </c>
      <c r="AA1323" s="32">
        <f t="shared" si="620"/>
        <v>2</v>
      </c>
      <c r="AB1323" s="32">
        <f t="shared" si="621"/>
        <v>2</v>
      </c>
      <c r="AD1323" s="64"/>
      <c r="AE1323" s="51"/>
      <c r="AF1323" s="51"/>
      <c r="AG1323" s="61"/>
      <c r="AH1323" s="62"/>
      <c r="AI1323" s="61"/>
      <c r="AJ1323" s="62"/>
      <c r="AK1323" s="61"/>
      <c r="AL1323" s="62"/>
      <c r="AM1323" s="60"/>
      <c r="AN1323" s="60"/>
      <c r="AO1323" s="60"/>
      <c r="AP1323" s="60"/>
      <c r="AQ1323" s="51"/>
      <c r="AT1323" s="39" t="str">
        <f t="shared" si="622"/>
        <v/>
      </c>
      <c r="AU1323" s="49" t="str">
        <f t="shared" si="623"/>
        <v/>
      </c>
      <c r="AV1323" s="41">
        <f t="shared" ca="1" si="591"/>
        <v>256</v>
      </c>
      <c r="AW1323" s="40">
        <f t="shared" ca="1" si="629"/>
        <v>1</v>
      </c>
      <c r="AX1323" s="41">
        <f t="shared" ca="1" si="624"/>
        <v>0</v>
      </c>
      <c r="AY1323" s="41">
        <f t="shared" ca="1" si="625"/>
        <v>0</v>
      </c>
      <c r="AZ1323" s="42">
        <f t="shared" ca="1" si="626"/>
        <v>1</v>
      </c>
      <c r="BA1323" s="47" t="str">
        <f t="shared" si="627"/>
        <v/>
      </c>
      <c r="BB1323" s="47" t="e">
        <f t="shared" si="628"/>
        <v>#VALUE!</v>
      </c>
      <c r="BC1323" s="47">
        <f t="shared" si="592"/>
        <v>0</v>
      </c>
      <c r="BD1323" s="47">
        <f t="shared" si="593"/>
        <v>0</v>
      </c>
      <c r="BE1323" s="47" t="e">
        <f t="shared" si="594"/>
        <v>#VALUE!</v>
      </c>
      <c r="BF1323" s="47" t="e">
        <f t="shared" si="595"/>
        <v>#VALUE!</v>
      </c>
      <c r="BG1323" s="47" t="e">
        <f t="shared" si="596"/>
        <v>#VALUE!</v>
      </c>
      <c r="BH1323" s="47" t="e">
        <f>MATCH($BA1323,NoteCommaRef!$B$4:$B$10,0)</f>
        <v>#N/A</v>
      </c>
      <c r="BI1323" s="47">
        <f>MATCH($BK1323,NoteCommaRef!$H$4:$H$1000,0)</f>
        <v>11</v>
      </c>
      <c r="BJ1323" s="47">
        <f>MATCH($BL1323,NoteCommaRef!$H$4:$H$1000,0)</f>
        <v>11</v>
      </c>
      <c r="BK1323" s="47">
        <f t="shared" si="630"/>
        <v>1</v>
      </c>
      <c r="BL1323" s="47">
        <f t="shared" si="631"/>
        <v>1</v>
      </c>
      <c r="BM1323" s="48">
        <f ca="1">IF(ISNA($BH1323),1,OFFSET(NoteCommaRef!$E$3,$BH1323,0))</f>
        <v>1</v>
      </c>
      <c r="BN1323" s="48">
        <f t="shared" si="632"/>
        <v>1</v>
      </c>
      <c r="BO1323" s="48">
        <f t="shared" si="633"/>
        <v>1</v>
      </c>
      <c r="BP1323" s="48">
        <f t="shared" si="634"/>
        <v>1</v>
      </c>
      <c r="BQ1323" s="48">
        <f ca="1">IF(ISNA($BI1323),1,OFFSET(NoteCommaRef!$K$3,$BI1323,0))</f>
        <v>1</v>
      </c>
      <c r="BR1323" s="48">
        <f ca="1">IF(ISNA($BJ1323),1,OFFSET(NoteCommaRef!$K$3,$BJ1323,0))</f>
        <v>1</v>
      </c>
    </row>
    <row r="1324" spans="3:70" x14ac:dyDescent="0.2">
      <c r="C1324" s="1" t="str">
        <f t="shared" si="608"/>
        <v/>
      </c>
      <c r="D1324" s="1" t="str">
        <f t="shared" si="609"/>
        <v/>
      </c>
      <c r="E1324" s="1" t="str">
        <f t="shared" si="597"/>
        <v/>
      </c>
      <c r="F1324" s="32" t="str">
        <f t="shared" si="598"/>
        <v/>
      </c>
      <c r="G1324" s="1" t="str">
        <f t="shared" si="599"/>
        <v/>
      </c>
      <c r="H1324" s="1" t="str">
        <f t="shared" si="600"/>
        <v/>
      </c>
      <c r="I1324" s="1" t="str">
        <f t="shared" si="601"/>
        <v/>
      </c>
      <c r="J1324" s="1" t="str">
        <f t="shared" si="602"/>
        <v/>
      </c>
      <c r="K1324" s="1" t="str">
        <f t="shared" si="603"/>
        <v/>
      </c>
      <c r="L1324" s="1" t="str">
        <f ca="1">IF(COUNTBLANK($AO1324),IF(COUNTBLANK($D1324),"",OFFSET(ChannelSetup!$E$6,0,$D1324-1)),$AO1324)</f>
        <v/>
      </c>
      <c r="M1324" s="1" t="str">
        <f ca="1">IF(COUNTBLANK($AP1324),IF(COUNTBLANK($D1324),"",OFFSET(ChannelSetup!$E$7,0,$D1324-1)),$AP1324)</f>
        <v/>
      </c>
      <c r="N1324" s="1" t="str">
        <f ca="1">IF(COUNTBLANK($D1324),"",IF(COUNTBLANK($AI1324),OFFSET(ChannelSetup!$E$4,0,$D1324-1),$AI1324))</f>
        <v/>
      </c>
      <c r="O1324" s="1" t="str">
        <f t="shared" si="604"/>
        <v/>
      </c>
      <c r="Q1324" s="32">
        <f t="shared" si="610"/>
        <v>6</v>
      </c>
      <c r="R1324" s="32">
        <f t="shared" si="611"/>
        <v>4</v>
      </c>
      <c r="S1324" s="32">
        <f t="shared" si="612"/>
        <v>4</v>
      </c>
      <c r="T1324" s="32">
        <f t="shared" si="613"/>
        <v>2</v>
      </c>
      <c r="U1324" s="32">
        <f t="shared" si="614"/>
        <v>2</v>
      </c>
      <c r="V1324" s="32">
        <f t="shared" si="615"/>
        <v>2</v>
      </c>
      <c r="W1324" s="32">
        <f t="shared" si="616"/>
        <v>2</v>
      </c>
      <c r="X1324" s="32">
        <f t="shared" si="617"/>
        <v>2</v>
      </c>
      <c r="Y1324" s="32">
        <f t="shared" si="618"/>
        <v>2</v>
      </c>
      <c r="Z1324" s="32">
        <f t="shared" si="619"/>
        <v>2</v>
      </c>
      <c r="AA1324" s="32">
        <f t="shared" si="620"/>
        <v>2</v>
      </c>
      <c r="AB1324" s="32">
        <f t="shared" si="621"/>
        <v>2</v>
      </c>
      <c r="AD1324" s="64"/>
      <c r="AE1324" s="51"/>
      <c r="AF1324" s="51"/>
      <c r="AG1324" s="61"/>
      <c r="AH1324" s="62"/>
      <c r="AI1324" s="61"/>
      <c r="AJ1324" s="62"/>
      <c r="AK1324" s="61"/>
      <c r="AL1324" s="62"/>
      <c r="AM1324" s="60"/>
      <c r="AN1324" s="60"/>
      <c r="AO1324" s="60"/>
      <c r="AP1324" s="60"/>
      <c r="AQ1324" s="51"/>
      <c r="AT1324" s="39" t="str">
        <f t="shared" si="622"/>
        <v/>
      </c>
      <c r="AU1324" s="49" t="str">
        <f t="shared" si="623"/>
        <v/>
      </c>
      <c r="AV1324" s="41">
        <f t="shared" ca="1" si="591"/>
        <v>256</v>
      </c>
      <c r="AW1324" s="40">
        <f t="shared" ca="1" si="629"/>
        <v>1</v>
      </c>
      <c r="AX1324" s="41">
        <f t="shared" ca="1" si="624"/>
        <v>0</v>
      </c>
      <c r="AY1324" s="41">
        <f t="shared" ca="1" si="625"/>
        <v>0</v>
      </c>
      <c r="AZ1324" s="42">
        <f t="shared" ca="1" si="626"/>
        <v>1</v>
      </c>
      <c r="BA1324" s="47" t="str">
        <f t="shared" si="627"/>
        <v/>
      </c>
      <c r="BB1324" s="47" t="e">
        <f t="shared" si="628"/>
        <v>#VALUE!</v>
      </c>
      <c r="BC1324" s="47">
        <f t="shared" si="592"/>
        <v>0</v>
      </c>
      <c r="BD1324" s="47">
        <f t="shared" si="593"/>
        <v>0</v>
      </c>
      <c r="BE1324" s="47" t="e">
        <f t="shared" si="594"/>
        <v>#VALUE!</v>
      </c>
      <c r="BF1324" s="47" t="e">
        <f t="shared" si="595"/>
        <v>#VALUE!</v>
      </c>
      <c r="BG1324" s="47" t="e">
        <f t="shared" si="596"/>
        <v>#VALUE!</v>
      </c>
      <c r="BH1324" s="47" t="e">
        <f>MATCH($BA1324,NoteCommaRef!$B$4:$B$10,0)</f>
        <v>#N/A</v>
      </c>
      <c r="BI1324" s="47">
        <f>MATCH($BK1324,NoteCommaRef!$H$4:$H$1000,0)</f>
        <v>11</v>
      </c>
      <c r="BJ1324" s="47">
        <f>MATCH($BL1324,NoteCommaRef!$H$4:$H$1000,0)</f>
        <v>11</v>
      </c>
      <c r="BK1324" s="47">
        <f t="shared" si="630"/>
        <v>1</v>
      </c>
      <c r="BL1324" s="47">
        <f t="shared" si="631"/>
        <v>1</v>
      </c>
      <c r="BM1324" s="48">
        <f ca="1">IF(ISNA($BH1324),1,OFFSET(NoteCommaRef!$E$3,$BH1324,0))</f>
        <v>1</v>
      </c>
      <c r="BN1324" s="48">
        <f t="shared" si="632"/>
        <v>1</v>
      </c>
      <c r="BO1324" s="48">
        <f t="shared" si="633"/>
        <v>1</v>
      </c>
      <c r="BP1324" s="48">
        <f t="shared" si="634"/>
        <v>1</v>
      </c>
      <c r="BQ1324" s="48">
        <f ca="1">IF(ISNA($BI1324),1,OFFSET(NoteCommaRef!$K$3,$BI1324,0))</f>
        <v>1</v>
      </c>
      <c r="BR1324" s="48">
        <f ca="1">IF(ISNA($BJ1324),1,OFFSET(NoteCommaRef!$K$3,$BJ1324,0))</f>
        <v>1</v>
      </c>
    </row>
    <row r="1325" spans="3:70" x14ac:dyDescent="0.2">
      <c r="C1325" s="1" t="str">
        <f t="shared" si="608"/>
        <v/>
      </c>
      <c r="D1325" s="1" t="str">
        <f t="shared" si="609"/>
        <v/>
      </c>
      <c r="E1325" s="1" t="str">
        <f t="shared" si="597"/>
        <v/>
      </c>
      <c r="F1325" s="32" t="str">
        <f t="shared" si="598"/>
        <v/>
      </c>
      <c r="G1325" s="1" t="str">
        <f t="shared" si="599"/>
        <v/>
      </c>
      <c r="H1325" s="1" t="str">
        <f t="shared" si="600"/>
        <v/>
      </c>
      <c r="I1325" s="1" t="str">
        <f t="shared" si="601"/>
        <v/>
      </c>
      <c r="J1325" s="1" t="str">
        <f t="shared" si="602"/>
        <v/>
      </c>
      <c r="K1325" s="1" t="str">
        <f t="shared" si="603"/>
        <v/>
      </c>
      <c r="L1325" s="1" t="str">
        <f ca="1">IF(COUNTBLANK($AO1325),IF(COUNTBLANK($D1325),"",OFFSET(ChannelSetup!$E$6,0,$D1325-1)),$AO1325)</f>
        <v/>
      </c>
      <c r="M1325" s="1" t="str">
        <f ca="1">IF(COUNTBLANK($AP1325),IF(COUNTBLANK($D1325),"",OFFSET(ChannelSetup!$E$7,0,$D1325-1)),$AP1325)</f>
        <v/>
      </c>
      <c r="N1325" s="1" t="str">
        <f ca="1">IF(COUNTBLANK($D1325),"",IF(COUNTBLANK($AI1325),OFFSET(ChannelSetup!$E$4,0,$D1325-1),$AI1325))</f>
        <v/>
      </c>
      <c r="O1325" s="1" t="str">
        <f t="shared" si="604"/>
        <v/>
      </c>
      <c r="Q1325" s="32">
        <f t="shared" si="610"/>
        <v>6</v>
      </c>
      <c r="R1325" s="32">
        <f t="shared" si="611"/>
        <v>4</v>
      </c>
      <c r="S1325" s="32">
        <f t="shared" si="612"/>
        <v>4</v>
      </c>
      <c r="T1325" s="32">
        <f t="shared" si="613"/>
        <v>2</v>
      </c>
      <c r="U1325" s="32">
        <f t="shared" si="614"/>
        <v>2</v>
      </c>
      <c r="V1325" s="32">
        <f t="shared" si="615"/>
        <v>2</v>
      </c>
      <c r="W1325" s="32">
        <f t="shared" si="616"/>
        <v>2</v>
      </c>
      <c r="X1325" s="32">
        <f t="shared" si="617"/>
        <v>2</v>
      </c>
      <c r="Y1325" s="32">
        <f t="shared" si="618"/>
        <v>2</v>
      </c>
      <c r="Z1325" s="32">
        <f t="shared" si="619"/>
        <v>2</v>
      </c>
      <c r="AA1325" s="32">
        <f t="shared" si="620"/>
        <v>2</v>
      </c>
      <c r="AB1325" s="32">
        <f t="shared" si="621"/>
        <v>2</v>
      </c>
      <c r="AD1325" s="64"/>
      <c r="AE1325" s="51"/>
      <c r="AF1325" s="51"/>
      <c r="AG1325" s="61"/>
      <c r="AH1325" s="62"/>
      <c r="AI1325" s="61"/>
      <c r="AJ1325" s="62"/>
      <c r="AK1325" s="61"/>
      <c r="AL1325" s="62"/>
      <c r="AM1325" s="60"/>
      <c r="AN1325" s="60"/>
      <c r="AO1325" s="60"/>
      <c r="AP1325" s="60"/>
      <c r="AQ1325" s="51"/>
      <c r="AT1325" s="39" t="str">
        <f t="shared" si="622"/>
        <v/>
      </c>
      <c r="AU1325" s="49" t="str">
        <f t="shared" si="623"/>
        <v/>
      </c>
      <c r="AV1325" s="41">
        <f t="shared" ca="1" si="591"/>
        <v>256</v>
      </c>
      <c r="AW1325" s="40">
        <f t="shared" ca="1" si="629"/>
        <v>1</v>
      </c>
      <c r="AX1325" s="41">
        <f t="shared" ca="1" si="624"/>
        <v>0</v>
      </c>
      <c r="AY1325" s="41">
        <f t="shared" ca="1" si="625"/>
        <v>0</v>
      </c>
      <c r="AZ1325" s="42">
        <f t="shared" ca="1" si="626"/>
        <v>1</v>
      </c>
      <c r="BA1325" s="47" t="str">
        <f t="shared" si="627"/>
        <v/>
      </c>
      <c r="BB1325" s="47" t="e">
        <f t="shared" si="628"/>
        <v>#VALUE!</v>
      </c>
      <c r="BC1325" s="47">
        <f t="shared" si="592"/>
        <v>0</v>
      </c>
      <c r="BD1325" s="47">
        <f t="shared" si="593"/>
        <v>0</v>
      </c>
      <c r="BE1325" s="47" t="e">
        <f t="shared" si="594"/>
        <v>#VALUE!</v>
      </c>
      <c r="BF1325" s="47" t="e">
        <f t="shared" si="595"/>
        <v>#VALUE!</v>
      </c>
      <c r="BG1325" s="47" t="e">
        <f t="shared" si="596"/>
        <v>#VALUE!</v>
      </c>
      <c r="BH1325" s="47" t="e">
        <f>MATCH($BA1325,NoteCommaRef!$B$4:$B$10,0)</f>
        <v>#N/A</v>
      </c>
      <c r="BI1325" s="47">
        <f>MATCH($BK1325,NoteCommaRef!$H$4:$H$1000,0)</f>
        <v>11</v>
      </c>
      <c r="BJ1325" s="47">
        <f>MATCH($BL1325,NoteCommaRef!$H$4:$H$1000,0)</f>
        <v>11</v>
      </c>
      <c r="BK1325" s="47">
        <f t="shared" si="630"/>
        <v>1</v>
      </c>
      <c r="BL1325" s="47">
        <f t="shared" si="631"/>
        <v>1</v>
      </c>
      <c r="BM1325" s="48">
        <f ca="1">IF(ISNA($BH1325),1,OFFSET(NoteCommaRef!$E$3,$BH1325,0))</f>
        <v>1</v>
      </c>
      <c r="BN1325" s="48">
        <f t="shared" si="632"/>
        <v>1</v>
      </c>
      <c r="BO1325" s="48">
        <f t="shared" si="633"/>
        <v>1</v>
      </c>
      <c r="BP1325" s="48">
        <f t="shared" si="634"/>
        <v>1</v>
      </c>
      <c r="BQ1325" s="48">
        <f ca="1">IF(ISNA($BI1325),1,OFFSET(NoteCommaRef!$K$3,$BI1325,0))</f>
        <v>1</v>
      </c>
      <c r="BR1325" s="48">
        <f ca="1">IF(ISNA($BJ1325),1,OFFSET(NoteCommaRef!$K$3,$BJ1325,0))</f>
        <v>1</v>
      </c>
    </row>
    <row r="1326" spans="3:70" x14ac:dyDescent="0.2">
      <c r="C1326" s="1" t="str">
        <f t="shared" si="608"/>
        <v/>
      </c>
      <c r="D1326" s="1" t="str">
        <f t="shared" si="609"/>
        <v/>
      </c>
      <c r="E1326" s="1" t="str">
        <f t="shared" si="597"/>
        <v/>
      </c>
      <c r="F1326" s="32" t="str">
        <f t="shared" si="598"/>
        <v/>
      </c>
      <c r="G1326" s="1" t="str">
        <f t="shared" si="599"/>
        <v/>
      </c>
      <c r="H1326" s="1" t="str">
        <f t="shared" si="600"/>
        <v/>
      </c>
      <c r="I1326" s="1" t="str">
        <f t="shared" si="601"/>
        <v/>
      </c>
      <c r="J1326" s="1" t="str">
        <f t="shared" si="602"/>
        <v/>
      </c>
      <c r="K1326" s="1" t="str">
        <f t="shared" si="603"/>
        <v/>
      </c>
      <c r="L1326" s="1" t="str">
        <f ca="1">IF(COUNTBLANK($AO1326),IF(COUNTBLANK($D1326),"",OFFSET(ChannelSetup!$E$6,0,$D1326-1)),$AO1326)</f>
        <v/>
      </c>
      <c r="M1326" s="1" t="str">
        <f ca="1">IF(COUNTBLANK($AP1326),IF(COUNTBLANK($D1326),"",OFFSET(ChannelSetup!$E$7,0,$D1326-1)),$AP1326)</f>
        <v/>
      </c>
      <c r="N1326" s="1" t="str">
        <f ca="1">IF(COUNTBLANK($D1326),"",IF(COUNTBLANK($AI1326),OFFSET(ChannelSetup!$E$4,0,$D1326-1),$AI1326))</f>
        <v/>
      </c>
      <c r="O1326" s="1" t="str">
        <f t="shared" si="604"/>
        <v/>
      </c>
      <c r="Q1326" s="32">
        <f t="shared" si="610"/>
        <v>6</v>
      </c>
      <c r="R1326" s="32">
        <f t="shared" si="611"/>
        <v>4</v>
      </c>
      <c r="S1326" s="32">
        <f t="shared" si="612"/>
        <v>4</v>
      </c>
      <c r="T1326" s="32">
        <f t="shared" si="613"/>
        <v>2</v>
      </c>
      <c r="U1326" s="32">
        <f t="shared" si="614"/>
        <v>2</v>
      </c>
      <c r="V1326" s="32">
        <f t="shared" si="615"/>
        <v>2</v>
      </c>
      <c r="W1326" s="32">
        <f t="shared" si="616"/>
        <v>2</v>
      </c>
      <c r="X1326" s="32">
        <f t="shared" si="617"/>
        <v>2</v>
      </c>
      <c r="Y1326" s="32">
        <f t="shared" si="618"/>
        <v>2</v>
      </c>
      <c r="Z1326" s="32">
        <f t="shared" si="619"/>
        <v>2</v>
      </c>
      <c r="AA1326" s="32">
        <f t="shared" si="620"/>
        <v>2</v>
      </c>
      <c r="AB1326" s="32">
        <f t="shared" si="621"/>
        <v>2</v>
      </c>
      <c r="AD1326" s="64"/>
      <c r="AE1326" s="51"/>
      <c r="AF1326" s="51"/>
      <c r="AG1326" s="61"/>
      <c r="AH1326" s="62"/>
      <c r="AI1326" s="61"/>
      <c r="AJ1326" s="62"/>
      <c r="AK1326" s="61"/>
      <c r="AL1326" s="62"/>
      <c r="AM1326" s="60"/>
      <c r="AN1326" s="60"/>
      <c r="AO1326" s="60"/>
      <c r="AP1326" s="60"/>
      <c r="AQ1326" s="51"/>
      <c r="AT1326" s="39" t="str">
        <f t="shared" si="622"/>
        <v/>
      </c>
      <c r="AU1326" s="49" t="str">
        <f t="shared" si="623"/>
        <v/>
      </c>
      <c r="AV1326" s="41">
        <f t="shared" ca="1" si="591"/>
        <v>256</v>
      </c>
      <c r="AW1326" s="40">
        <f t="shared" ca="1" si="629"/>
        <v>1</v>
      </c>
      <c r="AX1326" s="41">
        <f t="shared" ca="1" si="624"/>
        <v>0</v>
      </c>
      <c r="AY1326" s="41">
        <f t="shared" ca="1" si="625"/>
        <v>0</v>
      </c>
      <c r="AZ1326" s="42">
        <f t="shared" ca="1" si="626"/>
        <v>1</v>
      </c>
      <c r="BA1326" s="47" t="str">
        <f t="shared" si="627"/>
        <v/>
      </c>
      <c r="BB1326" s="47" t="e">
        <f t="shared" si="628"/>
        <v>#VALUE!</v>
      </c>
      <c r="BC1326" s="47">
        <f t="shared" si="592"/>
        <v>0</v>
      </c>
      <c r="BD1326" s="47">
        <f t="shared" si="593"/>
        <v>0</v>
      </c>
      <c r="BE1326" s="47" t="e">
        <f t="shared" si="594"/>
        <v>#VALUE!</v>
      </c>
      <c r="BF1326" s="47" t="e">
        <f t="shared" si="595"/>
        <v>#VALUE!</v>
      </c>
      <c r="BG1326" s="47" t="e">
        <f t="shared" si="596"/>
        <v>#VALUE!</v>
      </c>
      <c r="BH1326" s="47" t="e">
        <f>MATCH($BA1326,NoteCommaRef!$B$4:$B$10,0)</f>
        <v>#N/A</v>
      </c>
      <c r="BI1326" s="47">
        <f>MATCH($BK1326,NoteCommaRef!$H$4:$H$1000,0)</f>
        <v>11</v>
      </c>
      <c r="BJ1326" s="47">
        <f>MATCH($BL1326,NoteCommaRef!$H$4:$H$1000,0)</f>
        <v>11</v>
      </c>
      <c r="BK1326" s="47">
        <f t="shared" si="630"/>
        <v>1</v>
      </c>
      <c r="BL1326" s="47">
        <f t="shared" si="631"/>
        <v>1</v>
      </c>
      <c r="BM1326" s="48">
        <f ca="1">IF(ISNA($BH1326),1,OFFSET(NoteCommaRef!$E$3,$BH1326,0))</f>
        <v>1</v>
      </c>
      <c r="BN1326" s="48">
        <f t="shared" si="632"/>
        <v>1</v>
      </c>
      <c r="BO1326" s="48">
        <f t="shared" si="633"/>
        <v>1</v>
      </c>
      <c r="BP1326" s="48">
        <f t="shared" si="634"/>
        <v>1</v>
      </c>
      <c r="BQ1326" s="48">
        <f ca="1">IF(ISNA($BI1326),1,OFFSET(NoteCommaRef!$K$3,$BI1326,0))</f>
        <v>1</v>
      </c>
      <c r="BR1326" s="48">
        <f ca="1">IF(ISNA($BJ1326),1,OFFSET(NoteCommaRef!$K$3,$BJ1326,0))</f>
        <v>1</v>
      </c>
    </row>
    <row r="1327" spans="3:70" x14ac:dyDescent="0.2">
      <c r="C1327" s="1" t="str">
        <f t="shared" si="608"/>
        <v/>
      </c>
      <c r="D1327" s="1" t="str">
        <f t="shared" si="609"/>
        <v/>
      </c>
      <c r="E1327" s="1" t="str">
        <f t="shared" si="597"/>
        <v/>
      </c>
      <c r="F1327" s="32" t="str">
        <f t="shared" si="598"/>
        <v/>
      </c>
      <c r="G1327" s="1" t="str">
        <f t="shared" si="599"/>
        <v/>
      </c>
      <c r="H1327" s="1" t="str">
        <f t="shared" si="600"/>
        <v/>
      </c>
      <c r="I1327" s="1" t="str">
        <f t="shared" si="601"/>
        <v/>
      </c>
      <c r="J1327" s="1" t="str">
        <f t="shared" si="602"/>
        <v/>
      </c>
      <c r="K1327" s="1" t="str">
        <f t="shared" si="603"/>
        <v/>
      </c>
      <c r="L1327" s="1" t="str">
        <f ca="1">IF(COUNTBLANK($AO1327),IF(COUNTBLANK($D1327),"",OFFSET(ChannelSetup!$E$6,0,$D1327-1)),$AO1327)</f>
        <v/>
      </c>
      <c r="M1327" s="1" t="str">
        <f ca="1">IF(COUNTBLANK($AP1327),IF(COUNTBLANK($D1327),"",OFFSET(ChannelSetup!$E$7,0,$D1327-1)),$AP1327)</f>
        <v/>
      </c>
      <c r="N1327" s="1" t="str">
        <f ca="1">IF(COUNTBLANK($D1327),"",IF(COUNTBLANK($AI1327),OFFSET(ChannelSetup!$E$4,0,$D1327-1),$AI1327))</f>
        <v/>
      </c>
      <c r="O1327" s="1" t="str">
        <f t="shared" si="604"/>
        <v/>
      </c>
      <c r="Q1327" s="32">
        <f t="shared" si="610"/>
        <v>6</v>
      </c>
      <c r="R1327" s="32">
        <f t="shared" si="611"/>
        <v>4</v>
      </c>
      <c r="S1327" s="32">
        <f t="shared" si="612"/>
        <v>4</v>
      </c>
      <c r="T1327" s="32">
        <f t="shared" si="613"/>
        <v>2</v>
      </c>
      <c r="U1327" s="32">
        <f t="shared" si="614"/>
        <v>2</v>
      </c>
      <c r="V1327" s="32">
        <f t="shared" si="615"/>
        <v>2</v>
      </c>
      <c r="W1327" s="32">
        <f t="shared" si="616"/>
        <v>2</v>
      </c>
      <c r="X1327" s="32">
        <f t="shared" si="617"/>
        <v>2</v>
      </c>
      <c r="Y1327" s="32">
        <f t="shared" si="618"/>
        <v>2</v>
      </c>
      <c r="Z1327" s="32">
        <f t="shared" si="619"/>
        <v>2</v>
      </c>
      <c r="AA1327" s="32">
        <f t="shared" si="620"/>
        <v>2</v>
      </c>
      <c r="AB1327" s="32">
        <f t="shared" si="621"/>
        <v>2</v>
      </c>
      <c r="AD1327" s="64"/>
      <c r="AE1327" s="51"/>
      <c r="AF1327" s="51"/>
      <c r="AG1327" s="61"/>
      <c r="AH1327" s="62"/>
      <c r="AI1327" s="61"/>
      <c r="AJ1327" s="62"/>
      <c r="AK1327" s="61"/>
      <c r="AL1327" s="62"/>
      <c r="AM1327" s="60"/>
      <c r="AN1327" s="60"/>
      <c r="AO1327" s="60"/>
      <c r="AP1327" s="60"/>
      <c r="AQ1327" s="51"/>
      <c r="AT1327" s="39" t="str">
        <f t="shared" si="622"/>
        <v/>
      </c>
      <c r="AU1327" s="49" t="str">
        <f t="shared" si="623"/>
        <v/>
      </c>
      <c r="AV1327" s="41">
        <f t="shared" ca="1" si="591"/>
        <v>256</v>
      </c>
      <c r="AW1327" s="40">
        <f t="shared" ca="1" si="629"/>
        <v>1</v>
      </c>
      <c r="AX1327" s="41">
        <f t="shared" ca="1" si="624"/>
        <v>0</v>
      </c>
      <c r="AY1327" s="41">
        <f t="shared" ca="1" si="625"/>
        <v>0</v>
      </c>
      <c r="AZ1327" s="42">
        <f t="shared" ca="1" si="626"/>
        <v>1</v>
      </c>
      <c r="BA1327" s="47" t="str">
        <f t="shared" si="627"/>
        <v/>
      </c>
      <c r="BB1327" s="47" t="e">
        <f t="shared" si="628"/>
        <v>#VALUE!</v>
      </c>
      <c r="BC1327" s="47">
        <f t="shared" si="592"/>
        <v>0</v>
      </c>
      <c r="BD1327" s="47">
        <f t="shared" si="593"/>
        <v>0</v>
      </c>
      <c r="BE1327" s="47" t="e">
        <f t="shared" si="594"/>
        <v>#VALUE!</v>
      </c>
      <c r="BF1327" s="47" t="e">
        <f t="shared" si="595"/>
        <v>#VALUE!</v>
      </c>
      <c r="BG1327" s="47" t="e">
        <f t="shared" si="596"/>
        <v>#VALUE!</v>
      </c>
      <c r="BH1327" s="47" t="e">
        <f>MATCH($BA1327,NoteCommaRef!$B$4:$B$10,0)</f>
        <v>#N/A</v>
      </c>
      <c r="BI1327" s="47">
        <f>MATCH($BK1327,NoteCommaRef!$H$4:$H$1000,0)</f>
        <v>11</v>
      </c>
      <c r="BJ1327" s="47">
        <f>MATCH($BL1327,NoteCommaRef!$H$4:$H$1000,0)</f>
        <v>11</v>
      </c>
      <c r="BK1327" s="47">
        <f t="shared" si="630"/>
        <v>1</v>
      </c>
      <c r="BL1327" s="47">
        <f t="shared" si="631"/>
        <v>1</v>
      </c>
      <c r="BM1327" s="48">
        <f ca="1">IF(ISNA($BH1327),1,OFFSET(NoteCommaRef!$E$3,$BH1327,0))</f>
        <v>1</v>
      </c>
      <c r="BN1327" s="48">
        <f t="shared" si="632"/>
        <v>1</v>
      </c>
      <c r="BO1327" s="48">
        <f t="shared" si="633"/>
        <v>1</v>
      </c>
      <c r="BP1327" s="48">
        <f t="shared" si="634"/>
        <v>1</v>
      </c>
      <c r="BQ1327" s="48">
        <f ca="1">IF(ISNA($BI1327),1,OFFSET(NoteCommaRef!$K$3,$BI1327,0))</f>
        <v>1</v>
      </c>
      <c r="BR1327" s="48">
        <f ca="1">IF(ISNA($BJ1327),1,OFFSET(NoteCommaRef!$K$3,$BJ1327,0))</f>
        <v>1</v>
      </c>
    </row>
    <row r="1328" spans="3:70" x14ac:dyDescent="0.2">
      <c r="C1328" s="1" t="str">
        <f t="shared" si="608"/>
        <v/>
      </c>
      <c r="D1328" s="1" t="str">
        <f t="shared" si="609"/>
        <v/>
      </c>
      <c r="E1328" s="1" t="str">
        <f t="shared" si="597"/>
        <v/>
      </c>
      <c r="F1328" s="32" t="str">
        <f t="shared" si="598"/>
        <v/>
      </c>
      <c r="G1328" s="1" t="str">
        <f t="shared" si="599"/>
        <v/>
      </c>
      <c r="H1328" s="1" t="str">
        <f t="shared" si="600"/>
        <v/>
      </c>
      <c r="I1328" s="1" t="str">
        <f t="shared" si="601"/>
        <v/>
      </c>
      <c r="J1328" s="1" t="str">
        <f t="shared" si="602"/>
        <v/>
      </c>
      <c r="K1328" s="1" t="str">
        <f t="shared" si="603"/>
        <v/>
      </c>
      <c r="L1328" s="1" t="str">
        <f ca="1">IF(COUNTBLANK($AO1328),IF(COUNTBLANK($D1328),"",OFFSET(ChannelSetup!$E$6,0,$D1328-1)),$AO1328)</f>
        <v/>
      </c>
      <c r="M1328" s="1" t="str">
        <f ca="1">IF(COUNTBLANK($AP1328),IF(COUNTBLANK($D1328),"",OFFSET(ChannelSetup!$E$7,0,$D1328-1)),$AP1328)</f>
        <v/>
      </c>
      <c r="N1328" s="1" t="str">
        <f ca="1">IF(COUNTBLANK($D1328),"",IF(COUNTBLANK($AI1328),OFFSET(ChannelSetup!$E$4,0,$D1328-1),$AI1328))</f>
        <v/>
      </c>
      <c r="O1328" s="1" t="str">
        <f t="shared" si="604"/>
        <v/>
      </c>
      <c r="Q1328" s="32">
        <f t="shared" si="610"/>
        <v>6</v>
      </c>
      <c r="R1328" s="32">
        <f t="shared" si="611"/>
        <v>4</v>
      </c>
      <c r="S1328" s="32">
        <f t="shared" si="612"/>
        <v>4</v>
      </c>
      <c r="T1328" s="32">
        <f t="shared" si="613"/>
        <v>2</v>
      </c>
      <c r="U1328" s="32">
        <f t="shared" si="614"/>
        <v>2</v>
      </c>
      <c r="V1328" s="32">
        <f t="shared" si="615"/>
        <v>2</v>
      </c>
      <c r="W1328" s="32">
        <f t="shared" si="616"/>
        <v>2</v>
      </c>
      <c r="X1328" s="32">
        <f t="shared" si="617"/>
        <v>2</v>
      </c>
      <c r="Y1328" s="32">
        <f t="shared" si="618"/>
        <v>2</v>
      </c>
      <c r="Z1328" s="32">
        <f t="shared" si="619"/>
        <v>2</v>
      </c>
      <c r="AA1328" s="32">
        <f t="shared" si="620"/>
        <v>2</v>
      </c>
      <c r="AB1328" s="32">
        <f t="shared" si="621"/>
        <v>2</v>
      </c>
      <c r="AD1328" s="64"/>
      <c r="AE1328" s="51"/>
      <c r="AF1328" s="51"/>
      <c r="AG1328" s="61"/>
      <c r="AH1328" s="62"/>
      <c r="AI1328" s="61"/>
      <c r="AJ1328" s="62"/>
      <c r="AK1328" s="61"/>
      <c r="AL1328" s="62"/>
      <c r="AM1328" s="60"/>
      <c r="AN1328" s="60"/>
      <c r="AO1328" s="60"/>
      <c r="AP1328" s="60"/>
      <c r="AQ1328" s="51"/>
      <c r="AT1328" s="39" t="str">
        <f t="shared" si="622"/>
        <v/>
      </c>
      <c r="AU1328" s="49" t="str">
        <f t="shared" si="623"/>
        <v/>
      </c>
      <c r="AV1328" s="41">
        <f t="shared" ca="1" si="591"/>
        <v>256</v>
      </c>
      <c r="AW1328" s="40">
        <f t="shared" ca="1" si="629"/>
        <v>1</v>
      </c>
      <c r="AX1328" s="41">
        <f t="shared" ca="1" si="624"/>
        <v>0</v>
      </c>
      <c r="AY1328" s="41">
        <f t="shared" ca="1" si="625"/>
        <v>0</v>
      </c>
      <c r="AZ1328" s="42">
        <f t="shared" ca="1" si="626"/>
        <v>1</v>
      </c>
      <c r="BA1328" s="47" t="str">
        <f t="shared" si="627"/>
        <v/>
      </c>
      <c r="BB1328" s="47" t="e">
        <f t="shared" si="628"/>
        <v>#VALUE!</v>
      </c>
      <c r="BC1328" s="47">
        <f t="shared" si="592"/>
        <v>0</v>
      </c>
      <c r="BD1328" s="47">
        <f t="shared" si="593"/>
        <v>0</v>
      </c>
      <c r="BE1328" s="47" t="e">
        <f t="shared" si="594"/>
        <v>#VALUE!</v>
      </c>
      <c r="BF1328" s="47" t="e">
        <f t="shared" si="595"/>
        <v>#VALUE!</v>
      </c>
      <c r="BG1328" s="47" t="e">
        <f t="shared" si="596"/>
        <v>#VALUE!</v>
      </c>
      <c r="BH1328" s="47" t="e">
        <f>MATCH($BA1328,NoteCommaRef!$B$4:$B$10,0)</f>
        <v>#N/A</v>
      </c>
      <c r="BI1328" s="47">
        <f>MATCH($BK1328,NoteCommaRef!$H$4:$H$1000,0)</f>
        <v>11</v>
      </c>
      <c r="BJ1328" s="47">
        <f>MATCH($BL1328,NoteCommaRef!$H$4:$H$1000,0)</f>
        <v>11</v>
      </c>
      <c r="BK1328" s="47">
        <f t="shared" si="630"/>
        <v>1</v>
      </c>
      <c r="BL1328" s="47">
        <f t="shared" si="631"/>
        <v>1</v>
      </c>
      <c r="BM1328" s="48">
        <f ca="1">IF(ISNA($BH1328),1,OFFSET(NoteCommaRef!$E$3,$BH1328,0))</f>
        <v>1</v>
      </c>
      <c r="BN1328" s="48">
        <f t="shared" si="632"/>
        <v>1</v>
      </c>
      <c r="BO1328" s="48">
        <f t="shared" si="633"/>
        <v>1</v>
      </c>
      <c r="BP1328" s="48">
        <f t="shared" si="634"/>
        <v>1</v>
      </c>
      <c r="BQ1328" s="48">
        <f ca="1">IF(ISNA($BI1328),1,OFFSET(NoteCommaRef!$K$3,$BI1328,0))</f>
        <v>1</v>
      </c>
      <c r="BR1328" s="48">
        <f ca="1">IF(ISNA($BJ1328),1,OFFSET(NoteCommaRef!$K$3,$BJ1328,0))</f>
        <v>1</v>
      </c>
    </row>
    <row r="1329" spans="3:70" x14ac:dyDescent="0.2">
      <c r="C1329" s="1" t="str">
        <f t="shared" si="608"/>
        <v/>
      </c>
      <c r="D1329" s="1" t="str">
        <f t="shared" si="609"/>
        <v/>
      </c>
      <c r="E1329" s="1" t="str">
        <f t="shared" si="597"/>
        <v/>
      </c>
      <c r="F1329" s="32" t="str">
        <f t="shared" si="598"/>
        <v/>
      </c>
      <c r="G1329" s="1" t="str">
        <f t="shared" si="599"/>
        <v/>
      </c>
      <c r="H1329" s="1" t="str">
        <f t="shared" si="600"/>
        <v/>
      </c>
      <c r="I1329" s="1" t="str">
        <f t="shared" si="601"/>
        <v/>
      </c>
      <c r="J1329" s="1" t="str">
        <f t="shared" si="602"/>
        <v/>
      </c>
      <c r="K1329" s="1" t="str">
        <f t="shared" si="603"/>
        <v/>
      </c>
      <c r="L1329" s="1" t="str">
        <f ca="1">IF(COUNTBLANK($AO1329),IF(COUNTBLANK($D1329),"",OFFSET(ChannelSetup!$E$6,0,$D1329-1)),$AO1329)</f>
        <v/>
      </c>
      <c r="M1329" s="1" t="str">
        <f ca="1">IF(COUNTBLANK($AP1329),IF(COUNTBLANK($D1329),"",OFFSET(ChannelSetup!$E$7,0,$D1329-1)),$AP1329)</f>
        <v/>
      </c>
      <c r="N1329" s="1" t="str">
        <f ca="1">IF(COUNTBLANK($D1329),"",IF(COUNTBLANK($AI1329),OFFSET(ChannelSetup!$E$4,0,$D1329-1),$AI1329))</f>
        <v/>
      </c>
      <c r="O1329" s="1" t="str">
        <f t="shared" si="604"/>
        <v/>
      </c>
      <c r="Q1329" s="32">
        <f t="shared" si="610"/>
        <v>6</v>
      </c>
      <c r="R1329" s="32">
        <f t="shared" si="611"/>
        <v>4</v>
      </c>
      <c r="S1329" s="32">
        <f t="shared" si="612"/>
        <v>4</v>
      </c>
      <c r="T1329" s="32">
        <f t="shared" si="613"/>
        <v>2</v>
      </c>
      <c r="U1329" s="32">
        <f t="shared" si="614"/>
        <v>2</v>
      </c>
      <c r="V1329" s="32">
        <f t="shared" si="615"/>
        <v>2</v>
      </c>
      <c r="W1329" s="32">
        <f t="shared" si="616"/>
        <v>2</v>
      </c>
      <c r="X1329" s="32">
        <f t="shared" si="617"/>
        <v>2</v>
      </c>
      <c r="Y1329" s="32">
        <f t="shared" si="618"/>
        <v>2</v>
      </c>
      <c r="Z1329" s="32">
        <f t="shared" si="619"/>
        <v>2</v>
      </c>
      <c r="AA1329" s="32">
        <f t="shared" si="620"/>
        <v>2</v>
      </c>
      <c r="AB1329" s="32">
        <f t="shared" si="621"/>
        <v>2</v>
      </c>
      <c r="AD1329" s="64"/>
      <c r="AE1329" s="51"/>
      <c r="AF1329" s="51"/>
      <c r="AG1329" s="61"/>
      <c r="AH1329" s="62"/>
      <c r="AI1329" s="61"/>
      <c r="AJ1329" s="62"/>
      <c r="AK1329" s="61"/>
      <c r="AL1329" s="62"/>
      <c r="AM1329" s="60"/>
      <c r="AN1329" s="60"/>
      <c r="AO1329" s="60"/>
      <c r="AP1329" s="60"/>
      <c r="AQ1329" s="51"/>
      <c r="AT1329" s="39" t="str">
        <f t="shared" si="622"/>
        <v/>
      </c>
      <c r="AU1329" s="49" t="str">
        <f t="shared" si="623"/>
        <v/>
      </c>
      <c r="AV1329" s="41">
        <f t="shared" ca="1" si="591"/>
        <v>256</v>
      </c>
      <c r="AW1329" s="40">
        <f t="shared" ca="1" si="629"/>
        <v>1</v>
      </c>
      <c r="AX1329" s="41">
        <f t="shared" ca="1" si="624"/>
        <v>0</v>
      </c>
      <c r="AY1329" s="41">
        <f t="shared" ca="1" si="625"/>
        <v>0</v>
      </c>
      <c r="AZ1329" s="42">
        <f t="shared" ca="1" si="626"/>
        <v>1</v>
      </c>
      <c r="BA1329" s="47" t="str">
        <f t="shared" si="627"/>
        <v/>
      </c>
      <c r="BB1329" s="47" t="e">
        <f t="shared" si="628"/>
        <v>#VALUE!</v>
      </c>
      <c r="BC1329" s="47">
        <f t="shared" si="592"/>
        <v>0</v>
      </c>
      <c r="BD1329" s="47">
        <f t="shared" si="593"/>
        <v>0</v>
      </c>
      <c r="BE1329" s="47" t="e">
        <f t="shared" si="594"/>
        <v>#VALUE!</v>
      </c>
      <c r="BF1329" s="47" t="e">
        <f t="shared" si="595"/>
        <v>#VALUE!</v>
      </c>
      <c r="BG1329" s="47" t="e">
        <f t="shared" si="596"/>
        <v>#VALUE!</v>
      </c>
      <c r="BH1329" s="47" t="e">
        <f>MATCH($BA1329,NoteCommaRef!$B$4:$B$10,0)</f>
        <v>#N/A</v>
      </c>
      <c r="BI1329" s="47">
        <f>MATCH($BK1329,NoteCommaRef!$H$4:$H$1000,0)</f>
        <v>11</v>
      </c>
      <c r="BJ1329" s="47">
        <f>MATCH($BL1329,NoteCommaRef!$H$4:$H$1000,0)</f>
        <v>11</v>
      </c>
      <c r="BK1329" s="47">
        <f t="shared" si="630"/>
        <v>1</v>
      </c>
      <c r="BL1329" s="47">
        <f t="shared" si="631"/>
        <v>1</v>
      </c>
      <c r="BM1329" s="48">
        <f ca="1">IF(ISNA($BH1329),1,OFFSET(NoteCommaRef!$E$3,$BH1329,0))</f>
        <v>1</v>
      </c>
      <c r="BN1329" s="48">
        <f t="shared" si="632"/>
        <v>1</v>
      </c>
      <c r="BO1329" s="48">
        <f t="shared" si="633"/>
        <v>1</v>
      </c>
      <c r="BP1329" s="48">
        <f t="shared" si="634"/>
        <v>1</v>
      </c>
      <c r="BQ1329" s="48">
        <f ca="1">IF(ISNA($BI1329),1,OFFSET(NoteCommaRef!$K$3,$BI1329,0))</f>
        <v>1</v>
      </c>
      <c r="BR1329" s="48">
        <f ca="1">IF(ISNA($BJ1329),1,OFFSET(NoteCommaRef!$K$3,$BJ1329,0))</f>
        <v>1</v>
      </c>
    </row>
    <row r="1330" spans="3:70" x14ac:dyDescent="0.2">
      <c r="C1330" s="1" t="str">
        <f t="shared" si="608"/>
        <v/>
      </c>
      <c r="D1330" s="1" t="str">
        <f t="shared" si="609"/>
        <v/>
      </c>
      <c r="E1330" s="1" t="str">
        <f t="shared" si="597"/>
        <v/>
      </c>
      <c r="F1330" s="32" t="str">
        <f t="shared" si="598"/>
        <v/>
      </c>
      <c r="G1330" s="1" t="str">
        <f t="shared" si="599"/>
        <v/>
      </c>
      <c r="H1330" s="1" t="str">
        <f t="shared" si="600"/>
        <v/>
      </c>
      <c r="I1330" s="1" t="str">
        <f t="shared" si="601"/>
        <v/>
      </c>
      <c r="J1330" s="1" t="str">
        <f t="shared" si="602"/>
        <v/>
      </c>
      <c r="K1330" s="1" t="str">
        <f t="shared" si="603"/>
        <v/>
      </c>
      <c r="L1330" s="1" t="str">
        <f ca="1">IF(COUNTBLANK($AO1330),IF(COUNTBLANK($D1330),"",OFFSET(ChannelSetup!$E$6,0,$D1330-1)),$AO1330)</f>
        <v/>
      </c>
      <c r="M1330" s="1" t="str">
        <f ca="1">IF(COUNTBLANK($AP1330),IF(COUNTBLANK($D1330),"",OFFSET(ChannelSetup!$E$7,0,$D1330-1)),$AP1330)</f>
        <v/>
      </c>
      <c r="N1330" s="1" t="str">
        <f ca="1">IF(COUNTBLANK($D1330),"",IF(COUNTBLANK($AI1330),OFFSET(ChannelSetup!$E$4,0,$D1330-1),$AI1330))</f>
        <v/>
      </c>
      <c r="O1330" s="1" t="str">
        <f t="shared" si="604"/>
        <v/>
      </c>
      <c r="Q1330" s="32">
        <f t="shared" si="610"/>
        <v>6</v>
      </c>
      <c r="R1330" s="32">
        <f t="shared" si="611"/>
        <v>4</v>
      </c>
      <c r="S1330" s="32">
        <f t="shared" si="612"/>
        <v>4</v>
      </c>
      <c r="T1330" s="32">
        <f t="shared" si="613"/>
        <v>2</v>
      </c>
      <c r="U1330" s="32">
        <f t="shared" si="614"/>
        <v>2</v>
      </c>
      <c r="V1330" s="32">
        <f t="shared" si="615"/>
        <v>2</v>
      </c>
      <c r="W1330" s="32">
        <f t="shared" si="616"/>
        <v>2</v>
      </c>
      <c r="X1330" s="32">
        <f t="shared" si="617"/>
        <v>2</v>
      </c>
      <c r="Y1330" s="32">
        <f t="shared" si="618"/>
        <v>2</v>
      </c>
      <c r="Z1330" s="32">
        <f t="shared" si="619"/>
        <v>2</v>
      </c>
      <c r="AA1330" s="32">
        <f t="shared" si="620"/>
        <v>2</v>
      </c>
      <c r="AB1330" s="32">
        <f t="shared" si="621"/>
        <v>2</v>
      </c>
      <c r="AD1330" s="64"/>
      <c r="AE1330" s="51"/>
      <c r="AF1330" s="51"/>
      <c r="AG1330" s="61"/>
      <c r="AH1330" s="62"/>
      <c r="AI1330" s="61"/>
      <c r="AJ1330" s="62"/>
      <c r="AK1330" s="61"/>
      <c r="AL1330" s="62"/>
      <c r="AM1330" s="60"/>
      <c r="AN1330" s="60"/>
      <c r="AO1330" s="60"/>
      <c r="AP1330" s="60"/>
      <c r="AQ1330" s="51"/>
      <c r="AT1330" s="39" t="str">
        <f t="shared" si="622"/>
        <v/>
      </c>
      <c r="AU1330" s="49" t="str">
        <f t="shared" si="623"/>
        <v/>
      </c>
      <c r="AV1330" s="41">
        <f t="shared" ref="AV1330:AV1393" ca="1" si="635">$AW1330*$BT$3</f>
        <v>256</v>
      </c>
      <c r="AW1330" s="40">
        <f t="shared" ca="1" si="629"/>
        <v>1</v>
      </c>
      <c r="AX1330" s="41">
        <f t="shared" ca="1" si="624"/>
        <v>0</v>
      </c>
      <c r="AY1330" s="41">
        <f t="shared" ca="1" si="625"/>
        <v>0</v>
      </c>
      <c r="AZ1330" s="42">
        <f t="shared" ca="1" si="626"/>
        <v>1</v>
      </c>
      <c r="BA1330" s="47" t="str">
        <f t="shared" si="627"/>
        <v/>
      </c>
      <c r="BB1330" s="47" t="e">
        <f t="shared" si="628"/>
        <v>#VALUE!</v>
      </c>
      <c r="BC1330" s="47">
        <f t="shared" si="592"/>
        <v>0</v>
      </c>
      <c r="BD1330" s="47">
        <f t="shared" si="593"/>
        <v>0</v>
      </c>
      <c r="BE1330" s="47" t="e">
        <f t="shared" si="594"/>
        <v>#VALUE!</v>
      </c>
      <c r="BF1330" s="47" t="e">
        <f t="shared" si="595"/>
        <v>#VALUE!</v>
      </c>
      <c r="BG1330" s="47" t="e">
        <f t="shared" si="596"/>
        <v>#VALUE!</v>
      </c>
      <c r="BH1330" s="47" t="e">
        <f>MATCH($BA1330,NoteCommaRef!$B$4:$B$10,0)</f>
        <v>#N/A</v>
      </c>
      <c r="BI1330" s="47">
        <f>MATCH($BK1330,NoteCommaRef!$H$4:$H$1000,0)</f>
        <v>11</v>
      </c>
      <c r="BJ1330" s="47">
        <f>MATCH($BL1330,NoteCommaRef!$H$4:$H$1000,0)</f>
        <v>11</v>
      </c>
      <c r="BK1330" s="47">
        <f t="shared" si="630"/>
        <v>1</v>
      </c>
      <c r="BL1330" s="47">
        <f t="shared" si="631"/>
        <v>1</v>
      </c>
      <c r="BM1330" s="48">
        <f ca="1">IF(ISNA($BH1330),1,OFFSET(NoteCommaRef!$E$3,$BH1330,0))</f>
        <v>1</v>
      </c>
      <c r="BN1330" s="48">
        <f t="shared" si="632"/>
        <v>1</v>
      </c>
      <c r="BO1330" s="48">
        <f t="shared" si="633"/>
        <v>1</v>
      </c>
      <c r="BP1330" s="48">
        <f t="shared" si="634"/>
        <v>1</v>
      </c>
      <c r="BQ1330" s="48">
        <f ca="1">IF(ISNA($BI1330),1,OFFSET(NoteCommaRef!$K$3,$BI1330,0))</f>
        <v>1</v>
      </c>
      <c r="BR1330" s="48">
        <f ca="1">IF(ISNA($BJ1330),1,OFFSET(NoteCommaRef!$K$3,$BJ1330,0))</f>
        <v>1</v>
      </c>
    </row>
    <row r="1331" spans="3:70" x14ac:dyDescent="0.2">
      <c r="C1331" s="1" t="str">
        <f t="shared" si="608"/>
        <v/>
      </c>
      <c r="D1331" s="1" t="str">
        <f t="shared" si="609"/>
        <v/>
      </c>
      <c r="E1331" s="1" t="str">
        <f t="shared" si="597"/>
        <v/>
      </c>
      <c r="F1331" s="32" t="str">
        <f t="shared" si="598"/>
        <v/>
      </c>
      <c r="G1331" s="1" t="str">
        <f t="shared" si="599"/>
        <v/>
      </c>
      <c r="H1331" s="1" t="str">
        <f t="shared" si="600"/>
        <v/>
      </c>
      <c r="I1331" s="1" t="str">
        <f t="shared" si="601"/>
        <v/>
      </c>
      <c r="J1331" s="1" t="str">
        <f t="shared" si="602"/>
        <v/>
      </c>
      <c r="K1331" s="1" t="str">
        <f t="shared" si="603"/>
        <v/>
      </c>
      <c r="L1331" s="1" t="str">
        <f ca="1">IF(COUNTBLANK($AO1331),IF(COUNTBLANK($D1331),"",OFFSET(ChannelSetup!$E$6,0,$D1331-1)),$AO1331)</f>
        <v/>
      </c>
      <c r="M1331" s="1" t="str">
        <f ca="1">IF(COUNTBLANK($AP1331),IF(COUNTBLANK($D1331),"",OFFSET(ChannelSetup!$E$7,0,$D1331-1)),$AP1331)</f>
        <v/>
      </c>
      <c r="N1331" s="1" t="str">
        <f ca="1">IF(COUNTBLANK($D1331),"",IF(COUNTBLANK($AI1331),OFFSET(ChannelSetup!$E$4,0,$D1331-1),$AI1331))</f>
        <v/>
      </c>
      <c r="O1331" s="1" t="str">
        <f t="shared" si="604"/>
        <v/>
      </c>
      <c r="Q1331" s="32">
        <f t="shared" si="610"/>
        <v>6</v>
      </c>
      <c r="R1331" s="32">
        <f t="shared" si="611"/>
        <v>4</v>
      </c>
      <c r="S1331" s="32">
        <f t="shared" si="612"/>
        <v>4</v>
      </c>
      <c r="T1331" s="32">
        <f t="shared" si="613"/>
        <v>2</v>
      </c>
      <c r="U1331" s="32">
        <f t="shared" si="614"/>
        <v>2</v>
      </c>
      <c r="V1331" s="32">
        <f t="shared" si="615"/>
        <v>2</v>
      </c>
      <c r="W1331" s="32">
        <f t="shared" si="616"/>
        <v>2</v>
      </c>
      <c r="X1331" s="32">
        <f t="shared" si="617"/>
        <v>2</v>
      </c>
      <c r="Y1331" s="32">
        <f t="shared" si="618"/>
        <v>2</v>
      </c>
      <c r="Z1331" s="32">
        <f t="shared" si="619"/>
        <v>2</v>
      </c>
      <c r="AA1331" s="32">
        <f t="shared" si="620"/>
        <v>2</v>
      </c>
      <c r="AB1331" s="32">
        <f t="shared" si="621"/>
        <v>2</v>
      </c>
      <c r="AD1331" s="64"/>
      <c r="AE1331" s="51"/>
      <c r="AF1331" s="51"/>
      <c r="AG1331" s="61"/>
      <c r="AH1331" s="62"/>
      <c r="AI1331" s="61"/>
      <c r="AJ1331" s="62"/>
      <c r="AK1331" s="61"/>
      <c r="AL1331" s="62"/>
      <c r="AM1331" s="60"/>
      <c r="AN1331" s="60"/>
      <c r="AO1331" s="60"/>
      <c r="AP1331" s="60"/>
      <c r="AQ1331" s="51"/>
      <c r="AT1331" s="39" t="str">
        <f t="shared" si="622"/>
        <v/>
      </c>
      <c r="AU1331" s="49" t="str">
        <f t="shared" si="623"/>
        <v/>
      </c>
      <c r="AV1331" s="41">
        <f t="shared" ca="1" si="635"/>
        <v>256</v>
      </c>
      <c r="AW1331" s="40">
        <f t="shared" ca="1" si="629"/>
        <v>1</v>
      </c>
      <c r="AX1331" s="41">
        <f t="shared" ca="1" si="624"/>
        <v>0</v>
      </c>
      <c r="AY1331" s="41">
        <f t="shared" ca="1" si="625"/>
        <v>0</v>
      </c>
      <c r="AZ1331" s="42">
        <f t="shared" ca="1" si="626"/>
        <v>1</v>
      </c>
      <c r="BA1331" s="47" t="str">
        <f t="shared" si="627"/>
        <v/>
      </c>
      <c r="BB1331" s="47" t="e">
        <f t="shared" si="628"/>
        <v>#VALUE!</v>
      </c>
      <c r="BC1331" s="47">
        <f t="shared" ref="BC1331:BC1394" si="636">LEN(SUBSTITUTE($AU1331,"b",""))-LEN(SUBSTITUTE($AU1331,"#",""))</f>
        <v>0</v>
      </c>
      <c r="BD1331" s="47">
        <f t="shared" ref="BD1331:BD1394" si="637">LEN(SUBSTITUTE($AU1331,".",""))-LEN(SUBSTITUTE($AU1331,"'",""))</f>
        <v>0</v>
      </c>
      <c r="BE1331" s="47" t="e">
        <f t="shared" ref="BE1331:BE1394" si="638">FIND("[",$AU1331)</f>
        <v>#VALUE!</v>
      </c>
      <c r="BF1331" s="47" t="e">
        <f t="shared" ref="BF1331:BF1394" si="639">FIND("/",$AU1331)</f>
        <v>#VALUE!</v>
      </c>
      <c r="BG1331" s="47" t="e">
        <f t="shared" ref="BG1331:BG1394" si="640">FIND("]",$AU1331)</f>
        <v>#VALUE!</v>
      </c>
      <c r="BH1331" s="47" t="e">
        <f>MATCH($BA1331,NoteCommaRef!$B$4:$B$10,0)</f>
        <v>#N/A</v>
      </c>
      <c r="BI1331" s="47">
        <f>MATCH($BK1331,NoteCommaRef!$H$4:$H$1000,0)</f>
        <v>11</v>
      </c>
      <c r="BJ1331" s="47">
        <f>MATCH($BL1331,NoteCommaRef!$H$4:$H$1000,0)</f>
        <v>11</v>
      </c>
      <c r="BK1331" s="47">
        <f t="shared" si="630"/>
        <v>1</v>
      </c>
      <c r="BL1331" s="47">
        <f t="shared" si="631"/>
        <v>1</v>
      </c>
      <c r="BM1331" s="48">
        <f ca="1">IF(ISNA($BH1331),1,OFFSET(NoteCommaRef!$E$3,$BH1331,0))</f>
        <v>1</v>
      </c>
      <c r="BN1331" s="48">
        <f t="shared" si="632"/>
        <v>1</v>
      </c>
      <c r="BO1331" s="48">
        <f t="shared" si="633"/>
        <v>1</v>
      </c>
      <c r="BP1331" s="48">
        <f t="shared" si="634"/>
        <v>1</v>
      </c>
      <c r="BQ1331" s="48">
        <f ca="1">IF(ISNA($BI1331),1,OFFSET(NoteCommaRef!$K$3,$BI1331,0))</f>
        <v>1</v>
      </c>
      <c r="BR1331" s="48">
        <f ca="1">IF(ISNA($BJ1331),1,OFFSET(NoteCommaRef!$K$3,$BJ1331,0))</f>
        <v>1</v>
      </c>
    </row>
    <row r="1332" spans="3:70" x14ac:dyDescent="0.2">
      <c r="C1332" s="1" t="str">
        <f t="shared" si="608"/>
        <v/>
      </c>
      <c r="D1332" s="1" t="str">
        <f t="shared" si="609"/>
        <v/>
      </c>
      <c r="E1332" s="1" t="str">
        <f t="shared" si="597"/>
        <v/>
      </c>
      <c r="F1332" s="32" t="str">
        <f t="shared" si="598"/>
        <v/>
      </c>
      <c r="G1332" s="1" t="str">
        <f t="shared" si="599"/>
        <v/>
      </c>
      <c r="H1332" s="1" t="str">
        <f t="shared" si="600"/>
        <v/>
      </c>
      <c r="I1332" s="1" t="str">
        <f t="shared" si="601"/>
        <v/>
      </c>
      <c r="J1332" s="1" t="str">
        <f t="shared" si="602"/>
        <v/>
      </c>
      <c r="K1332" s="1" t="str">
        <f t="shared" si="603"/>
        <v/>
      </c>
      <c r="L1332" s="1" t="str">
        <f ca="1">IF(COUNTBLANK($AO1332),IF(COUNTBLANK($D1332),"",OFFSET(ChannelSetup!$E$6,0,$D1332-1)),$AO1332)</f>
        <v/>
      </c>
      <c r="M1332" s="1" t="str">
        <f ca="1">IF(COUNTBLANK($AP1332),IF(COUNTBLANK($D1332),"",OFFSET(ChannelSetup!$E$7,0,$D1332-1)),$AP1332)</f>
        <v/>
      </c>
      <c r="N1332" s="1" t="str">
        <f ca="1">IF(COUNTBLANK($D1332),"",IF(COUNTBLANK($AI1332),OFFSET(ChannelSetup!$E$4,0,$D1332-1),$AI1332))</f>
        <v/>
      </c>
      <c r="O1332" s="1" t="str">
        <f t="shared" si="604"/>
        <v/>
      </c>
      <c r="Q1332" s="32">
        <f t="shared" si="610"/>
        <v>6</v>
      </c>
      <c r="R1332" s="32">
        <f t="shared" si="611"/>
        <v>4</v>
      </c>
      <c r="S1332" s="32">
        <f t="shared" si="612"/>
        <v>4</v>
      </c>
      <c r="T1332" s="32">
        <f t="shared" si="613"/>
        <v>2</v>
      </c>
      <c r="U1332" s="32">
        <f t="shared" si="614"/>
        <v>2</v>
      </c>
      <c r="V1332" s="32">
        <f t="shared" si="615"/>
        <v>2</v>
      </c>
      <c r="W1332" s="32">
        <f t="shared" si="616"/>
        <v>2</v>
      </c>
      <c r="X1332" s="32">
        <f t="shared" si="617"/>
        <v>2</v>
      </c>
      <c r="Y1332" s="32">
        <f t="shared" si="618"/>
        <v>2</v>
      </c>
      <c r="Z1332" s="32">
        <f t="shared" si="619"/>
        <v>2</v>
      </c>
      <c r="AA1332" s="32">
        <f t="shared" si="620"/>
        <v>2</v>
      </c>
      <c r="AB1332" s="32">
        <f t="shared" si="621"/>
        <v>2</v>
      </c>
      <c r="AD1332" s="64"/>
      <c r="AE1332" s="51"/>
      <c r="AF1332" s="51"/>
      <c r="AG1332" s="61"/>
      <c r="AH1332" s="62"/>
      <c r="AI1332" s="61"/>
      <c r="AJ1332" s="62"/>
      <c r="AK1332" s="61"/>
      <c r="AL1332" s="62"/>
      <c r="AM1332" s="60"/>
      <c r="AN1332" s="60"/>
      <c r="AO1332" s="60"/>
      <c r="AP1332" s="60"/>
      <c r="AQ1332" s="51"/>
      <c r="AT1332" s="39" t="str">
        <f t="shared" si="622"/>
        <v/>
      </c>
      <c r="AU1332" s="49" t="str">
        <f t="shared" si="623"/>
        <v/>
      </c>
      <c r="AV1332" s="41">
        <f t="shared" ca="1" si="635"/>
        <v>256</v>
      </c>
      <c r="AW1332" s="40">
        <f t="shared" ca="1" si="629"/>
        <v>1</v>
      </c>
      <c r="AX1332" s="41">
        <f t="shared" ca="1" si="624"/>
        <v>0</v>
      </c>
      <c r="AY1332" s="41">
        <f t="shared" ca="1" si="625"/>
        <v>0</v>
      </c>
      <c r="AZ1332" s="42">
        <f t="shared" ca="1" si="626"/>
        <v>1</v>
      </c>
      <c r="BA1332" s="47" t="str">
        <f t="shared" si="627"/>
        <v/>
      </c>
      <c r="BB1332" s="47" t="e">
        <f t="shared" si="628"/>
        <v>#VALUE!</v>
      </c>
      <c r="BC1332" s="47">
        <f t="shared" si="636"/>
        <v>0</v>
      </c>
      <c r="BD1332" s="47">
        <f t="shared" si="637"/>
        <v>0</v>
      </c>
      <c r="BE1332" s="47" t="e">
        <f t="shared" si="638"/>
        <v>#VALUE!</v>
      </c>
      <c r="BF1332" s="47" t="e">
        <f t="shared" si="639"/>
        <v>#VALUE!</v>
      </c>
      <c r="BG1332" s="47" t="e">
        <f t="shared" si="640"/>
        <v>#VALUE!</v>
      </c>
      <c r="BH1332" s="47" t="e">
        <f>MATCH($BA1332,NoteCommaRef!$B$4:$B$10,0)</f>
        <v>#N/A</v>
      </c>
      <c r="BI1332" s="47">
        <f>MATCH($BK1332,NoteCommaRef!$H$4:$H$1000,0)</f>
        <v>11</v>
      </c>
      <c r="BJ1332" s="47">
        <f>MATCH($BL1332,NoteCommaRef!$H$4:$H$1000,0)</f>
        <v>11</v>
      </c>
      <c r="BK1332" s="47">
        <f t="shared" si="630"/>
        <v>1</v>
      </c>
      <c r="BL1332" s="47">
        <f t="shared" si="631"/>
        <v>1</v>
      </c>
      <c r="BM1332" s="48">
        <f ca="1">IF(ISNA($BH1332),1,OFFSET(NoteCommaRef!$E$3,$BH1332,0))</f>
        <v>1</v>
      </c>
      <c r="BN1332" s="48">
        <f t="shared" si="632"/>
        <v>1</v>
      </c>
      <c r="BO1332" s="48">
        <f t="shared" si="633"/>
        <v>1</v>
      </c>
      <c r="BP1332" s="48">
        <f t="shared" si="634"/>
        <v>1</v>
      </c>
      <c r="BQ1332" s="48">
        <f ca="1">IF(ISNA($BI1332),1,OFFSET(NoteCommaRef!$K$3,$BI1332,0))</f>
        <v>1</v>
      </c>
      <c r="BR1332" s="48">
        <f ca="1">IF(ISNA($BJ1332),1,OFFSET(NoteCommaRef!$K$3,$BJ1332,0))</f>
        <v>1</v>
      </c>
    </row>
    <row r="1333" spans="3:70" x14ac:dyDescent="0.2">
      <c r="C1333" s="1" t="str">
        <f t="shared" si="608"/>
        <v/>
      </c>
      <c r="D1333" s="1" t="str">
        <f t="shared" si="609"/>
        <v/>
      </c>
      <c r="E1333" s="1" t="str">
        <f t="shared" ref="E1333:E1396" si="641">IF(COUNTBLANK($AF1333),"",$AF1333)</f>
        <v/>
      </c>
      <c r="F1333" s="32" t="str">
        <f t="shared" ref="F1333:F1396" si="642">IF(OR(COUNTBLANK($AG1333),$AG1333="x"),"",$AV1333)</f>
        <v/>
      </c>
      <c r="G1333" s="1" t="str">
        <f t="shared" ref="G1333:G1396" si="643">IF(COUNTBLANK($AH1333),"",$AH1333)</f>
        <v/>
      </c>
      <c r="H1333" s="1" t="str">
        <f t="shared" ref="H1333:H1396" si="644">IF(COUNTBLANK($AK1333),"",$AK1333)</f>
        <v/>
      </c>
      <c r="I1333" s="1" t="str">
        <f t="shared" ref="I1333:I1396" si="645">IF(COUNTBLANK($D1333),"",IF(COUNTBLANK($AL1333),1,$AL1333))</f>
        <v/>
      </c>
      <c r="J1333" s="1" t="str">
        <f t="shared" ref="J1333:J1396" si="646">IF(COUNTBLANK($AM1333),"",$AM1333)</f>
        <v/>
      </c>
      <c r="K1333" s="1" t="str">
        <f t="shared" ref="K1333:K1396" si="647">IF(COUNTBLANK($AN1333),"",$AN1333)</f>
        <v/>
      </c>
      <c r="L1333" s="1" t="str">
        <f ca="1">IF(COUNTBLANK($AO1333),IF(COUNTBLANK($D1333),"",OFFSET(ChannelSetup!$E$6,0,$D1333-1)),$AO1333)</f>
        <v/>
      </c>
      <c r="M1333" s="1" t="str">
        <f ca="1">IF(COUNTBLANK($AP1333),IF(COUNTBLANK($D1333),"",OFFSET(ChannelSetup!$E$7,0,$D1333-1)),$AP1333)</f>
        <v/>
      </c>
      <c r="N1333" s="1" t="str">
        <f ca="1">IF(COUNTBLANK($D1333),"",IF(COUNTBLANK($AI1333),OFFSET(ChannelSetup!$E$4,0,$D1333-1),$AI1333))</f>
        <v/>
      </c>
      <c r="O1333" s="1" t="str">
        <f t="shared" ref="O1333:O1396" si="648">IF(COUNTBLANK($AJ1333),"",$AJ1333)</f>
        <v/>
      </c>
      <c r="Q1333" s="32">
        <f t="shared" si="610"/>
        <v>6</v>
      </c>
      <c r="R1333" s="32">
        <f t="shared" si="611"/>
        <v>4</v>
      </c>
      <c r="S1333" s="32">
        <f t="shared" si="612"/>
        <v>4</v>
      </c>
      <c r="T1333" s="32">
        <f t="shared" si="613"/>
        <v>2</v>
      </c>
      <c r="U1333" s="32">
        <f t="shared" si="614"/>
        <v>2</v>
      </c>
      <c r="V1333" s="32">
        <f t="shared" si="615"/>
        <v>2</v>
      </c>
      <c r="W1333" s="32">
        <f t="shared" si="616"/>
        <v>2</v>
      </c>
      <c r="X1333" s="32">
        <f t="shared" si="617"/>
        <v>2</v>
      </c>
      <c r="Y1333" s="32">
        <f t="shared" si="618"/>
        <v>2</v>
      </c>
      <c r="Z1333" s="32">
        <f t="shared" si="619"/>
        <v>2</v>
      </c>
      <c r="AA1333" s="32">
        <f t="shared" si="620"/>
        <v>2</v>
      </c>
      <c r="AB1333" s="32">
        <f t="shared" si="621"/>
        <v>2</v>
      </c>
      <c r="AD1333" s="64"/>
      <c r="AE1333" s="51"/>
      <c r="AF1333" s="51"/>
      <c r="AG1333" s="61"/>
      <c r="AH1333" s="62"/>
      <c r="AI1333" s="61"/>
      <c r="AJ1333" s="62"/>
      <c r="AK1333" s="61"/>
      <c r="AL1333" s="62"/>
      <c r="AM1333" s="60"/>
      <c r="AN1333" s="60"/>
      <c r="AO1333" s="60"/>
      <c r="AP1333" s="60"/>
      <c r="AQ1333" s="51"/>
      <c r="AT1333" s="39" t="str">
        <f t="shared" si="622"/>
        <v/>
      </c>
      <c r="AU1333" s="49" t="str">
        <f t="shared" si="623"/>
        <v/>
      </c>
      <c r="AV1333" s="41">
        <f t="shared" ca="1" si="635"/>
        <v>256</v>
      </c>
      <c r="AW1333" s="40">
        <f t="shared" ca="1" si="629"/>
        <v>1</v>
      </c>
      <c r="AX1333" s="41">
        <f t="shared" ca="1" si="624"/>
        <v>0</v>
      </c>
      <c r="AY1333" s="41">
        <f t="shared" ca="1" si="625"/>
        <v>0</v>
      </c>
      <c r="AZ1333" s="42">
        <f t="shared" ca="1" si="626"/>
        <v>1</v>
      </c>
      <c r="BA1333" s="47" t="str">
        <f t="shared" si="627"/>
        <v/>
      </c>
      <c r="BB1333" s="47" t="e">
        <f t="shared" si="628"/>
        <v>#VALUE!</v>
      </c>
      <c r="BC1333" s="47">
        <f t="shared" si="636"/>
        <v>0</v>
      </c>
      <c r="BD1333" s="47">
        <f t="shared" si="637"/>
        <v>0</v>
      </c>
      <c r="BE1333" s="47" t="e">
        <f t="shared" si="638"/>
        <v>#VALUE!</v>
      </c>
      <c r="BF1333" s="47" t="e">
        <f t="shared" si="639"/>
        <v>#VALUE!</v>
      </c>
      <c r="BG1333" s="47" t="e">
        <f t="shared" si="640"/>
        <v>#VALUE!</v>
      </c>
      <c r="BH1333" s="47" t="e">
        <f>MATCH($BA1333,NoteCommaRef!$B$4:$B$10,0)</f>
        <v>#N/A</v>
      </c>
      <c r="BI1333" s="47">
        <f>MATCH($BK1333,NoteCommaRef!$H$4:$H$1000,0)</f>
        <v>11</v>
      </c>
      <c r="BJ1333" s="47">
        <f>MATCH($BL1333,NoteCommaRef!$H$4:$H$1000,0)</f>
        <v>11</v>
      </c>
      <c r="BK1333" s="47">
        <f t="shared" si="630"/>
        <v>1</v>
      </c>
      <c r="BL1333" s="47">
        <f t="shared" si="631"/>
        <v>1</v>
      </c>
      <c r="BM1333" s="48">
        <f ca="1">IF(ISNA($BH1333),1,OFFSET(NoteCommaRef!$E$3,$BH1333,0))</f>
        <v>1</v>
      </c>
      <c r="BN1333" s="48">
        <f t="shared" si="632"/>
        <v>1</v>
      </c>
      <c r="BO1333" s="48">
        <f t="shared" si="633"/>
        <v>1</v>
      </c>
      <c r="BP1333" s="48">
        <f t="shared" si="634"/>
        <v>1</v>
      </c>
      <c r="BQ1333" s="48">
        <f ca="1">IF(ISNA($BI1333),1,OFFSET(NoteCommaRef!$K$3,$BI1333,0))</f>
        <v>1</v>
      </c>
      <c r="BR1333" s="48">
        <f ca="1">IF(ISNA($BJ1333),1,OFFSET(NoteCommaRef!$K$3,$BJ1333,0))</f>
        <v>1</v>
      </c>
    </row>
    <row r="1334" spans="3:70" x14ac:dyDescent="0.2">
      <c r="C1334" s="1" t="str">
        <f t="shared" si="608"/>
        <v/>
      </c>
      <c r="D1334" s="1" t="str">
        <f t="shared" si="609"/>
        <v/>
      </c>
      <c r="E1334" s="1" t="str">
        <f t="shared" si="641"/>
        <v/>
      </c>
      <c r="F1334" s="32" t="str">
        <f t="shared" si="642"/>
        <v/>
      </c>
      <c r="G1334" s="1" t="str">
        <f t="shared" si="643"/>
        <v/>
      </c>
      <c r="H1334" s="1" t="str">
        <f t="shared" si="644"/>
        <v/>
      </c>
      <c r="I1334" s="1" t="str">
        <f t="shared" si="645"/>
        <v/>
      </c>
      <c r="J1334" s="1" t="str">
        <f t="shared" si="646"/>
        <v/>
      </c>
      <c r="K1334" s="1" t="str">
        <f t="shared" si="647"/>
        <v/>
      </c>
      <c r="L1334" s="1" t="str">
        <f ca="1">IF(COUNTBLANK($AO1334),IF(COUNTBLANK($D1334),"",OFFSET(ChannelSetup!$E$6,0,$D1334-1)),$AO1334)</f>
        <v/>
      </c>
      <c r="M1334" s="1" t="str">
        <f ca="1">IF(COUNTBLANK($AP1334),IF(COUNTBLANK($D1334),"",OFFSET(ChannelSetup!$E$7,0,$D1334-1)),$AP1334)</f>
        <v/>
      </c>
      <c r="N1334" s="1" t="str">
        <f ca="1">IF(COUNTBLANK($D1334),"",IF(COUNTBLANK($AI1334),OFFSET(ChannelSetup!$E$4,0,$D1334-1),$AI1334))</f>
        <v/>
      </c>
      <c r="O1334" s="1" t="str">
        <f t="shared" si="648"/>
        <v/>
      </c>
      <c r="Q1334" s="32">
        <f t="shared" si="610"/>
        <v>6</v>
      </c>
      <c r="R1334" s="32">
        <f t="shared" si="611"/>
        <v>4</v>
      </c>
      <c r="S1334" s="32">
        <f t="shared" si="612"/>
        <v>4</v>
      </c>
      <c r="T1334" s="32">
        <f t="shared" si="613"/>
        <v>2</v>
      </c>
      <c r="U1334" s="32">
        <f t="shared" si="614"/>
        <v>2</v>
      </c>
      <c r="V1334" s="32">
        <f t="shared" si="615"/>
        <v>2</v>
      </c>
      <c r="W1334" s="32">
        <f t="shared" si="616"/>
        <v>2</v>
      </c>
      <c r="X1334" s="32">
        <f t="shared" si="617"/>
        <v>2</v>
      </c>
      <c r="Y1334" s="32">
        <f t="shared" si="618"/>
        <v>2</v>
      </c>
      <c r="Z1334" s="32">
        <f t="shared" si="619"/>
        <v>2</v>
      </c>
      <c r="AA1334" s="32">
        <f t="shared" si="620"/>
        <v>2</v>
      </c>
      <c r="AB1334" s="32">
        <f t="shared" si="621"/>
        <v>2</v>
      </c>
      <c r="AD1334" s="64"/>
      <c r="AE1334" s="51"/>
      <c r="AF1334" s="51"/>
      <c r="AG1334" s="61"/>
      <c r="AH1334" s="62"/>
      <c r="AI1334" s="61"/>
      <c r="AJ1334" s="62"/>
      <c r="AK1334" s="61"/>
      <c r="AL1334" s="62"/>
      <c r="AM1334" s="60"/>
      <c r="AN1334" s="60"/>
      <c r="AO1334" s="60"/>
      <c r="AP1334" s="60"/>
      <c r="AQ1334" s="51"/>
      <c r="AR1334" s="88">
        <f t="shared" ref="AR1334" si="649">R1333</f>
        <v>4</v>
      </c>
      <c r="AT1334" s="39" t="str">
        <f t="shared" si="622"/>
        <v/>
      </c>
      <c r="AU1334" s="49" t="str">
        <f t="shared" si="623"/>
        <v/>
      </c>
      <c r="AV1334" s="41">
        <f t="shared" ca="1" si="635"/>
        <v>256</v>
      </c>
      <c r="AW1334" s="40">
        <f t="shared" ca="1" si="629"/>
        <v>1</v>
      </c>
      <c r="AX1334" s="41">
        <f t="shared" ca="1" si="624"/>
        <v>0</v>
      </c>
      <c r="AY1334" s="41">
        <f t="shared" ca="1" si="625"/>
        <v>0</v>
      </c>
      <c r="AZ1334" s="42">
        <f t="shared" ca="1" si="626"/>
        <v>1</v>
      </c>
      <c r="BA1334" s="47" t="str">
        <f t="shared" si="627"/>
        <v/>
      </c>
      <c r="BB1334" s="47" t="e">
        <f t="shared" si="628"/>
        <v>#VALUE!</v>
      </c>
      <c r="BC1334" s="47">
        <f t="shared" si="636"/>
        <v>0</v>
      </c>
      <c r="BD1334" s="47">
        <f t="shared" si="637"/>
        <v>0</v>
      </c>
      <c r="BE1334" s="47" t="e">
        <f t="shared" si="638"/>
        <v>#VALUE!</v>
      </c>
      <c r="BF1334" s="47" t="e">
        <f t="shared" si="639"/>
        <v>#VALUE!</v>
      </c>
      <c r="BG1334" s="47" t="e">
        <f t="shared" si="640"/>
        <v>#VALUE!</v>
      </c>
      <c r="BH1334" s="47" t="e">
        <f>MATCH($BA1334,NoteCommaRef!$B$4:$B$10,0)</f>
        <v>#N/A</v>
      </c>
      <c r="BI1334" s="47">
        <f>MATCH($BK1334,NoteCommaRef!$H$4:$H$1000,0)</f>
        <v>11</v>
      </c>
      <c r="BJ1334" s="47">
        <f>MATCH($BL1334,NoteCommaRef!$H$4:$H$1000,0)</f>
        <v>11</v>
      </c>
      <c r="BK1334" s="47">
        <f t="shared" si="630"/>
        <v>1</v>
      </c>
      <c r="BL1334" s="47">
        <f t="shared" si="631"/>
        <v>1</v>
      </c>
      <c r="BM1334" s="48">
        <f ca="1">IF(ISNA($BH1334),1,OFFSET(NoteCommaRef!$E$3,$BH1334,0))</f>
        <v>1</v>
      </c>
      <c r="BN1334" s="48">
        <f t="shared" si="632"/>
        <v>1</v>
      </c>
      <c r="BO1334" s="48">
        <f t="shared" si="633"/>
        <v>1</v>
      </c>
      <c r="BP1334" s="48">
        <f t="shared" si="634"/>
        <v>1</v>
      </c>
      <c r="BQ1334" s="48">
        <f ca="1">IF(ISNA($BI1334),1,OFFSET(NoteCommaRef!$K$3,$BI1334,0))</f>
        <v>1</v>
      </c>
      <c r="BR1334" s="48">
        <f ca="1">IF(ISNA($BJ1334),1,OFFSET(NoteCommaRef!$K$3,$BJ1334,0))</f>
        <v>1</v>
      </c>
    </row>
    <row r="1335" spans="3:70" x14ac:dyDescent="0.2">
      <c r="C1335" s="1" t="str">
        <f t="shared" si="608"/>
        <v/>
      </c>
      <c r="D1335" s="1" t="str">
        <f t="shared" si="609"/>
        <v/>
      </c>
      <c r="E1335" s="1" t="str">
        <f t="shared" si="641"/>
        <v/>
      </c>
      <c r="F1335" s="32" t="str">
        <f t="shared" si="642"/>
        <v/>
      </c>
      <c r="G1335" s="1" t="str">
        <f t="shared" si="643"/>
        <v/>
      </c>
      <c r="H1335" s="1" t="str">
        <f t="shared" si="644"/>
        <v/>
      </c>
      <c r="I1335" s="1" t="str">
        <f t="shared" si="645"/>
        <v/>
      </c>
      <c r="J1335" s="1" t="str">
        <f t="shared" si="646"/>
        <v/>
      </c>
      <c r="K1335" s="1" t="str">
        <f t="shared" si="647"/>
        <v/>
      </c>
      <c r="L1335" s="1" t="str">
        <f ca="1">IF(COUNTBLANK($AO1335),IF(COUNTBLANK($D1335),"",OFFSET(ChannelSetup!$E$6,0,$D1335-1)),$AO1335)</f>
        <v/>
      </c>
      <c r="M1335" s="1" t="str">
        <f ca="1">IF(COUNTBLANK($AP1335),IF(COUNTBLANK($D1335),"",OFFSET(ChannelSetup!$E$7,0,$D1335-1)),$AP1335)</f>
        <v/>
      </c>
      <c r="N1335" s="1" t="str">
        <f ca="1">IF(COUNTBLANK($D1335),"",IF(COUNTBLANK($AI1335),OFFSET(ChannelSetup!$E$4,0,$D1335-1),$AI1335))</f>
        <v/>
      </c>
      <c r="O1335" s="1" t="str">
        <f t="shared" si="648"/>
        <v/>
      </c>
      <c r="Q1335" s="32">
        <f t="shared" si="610"/>
        <v>6</v>
      </c>
      <c r="R1335" s="32">
        <f t="shared" si="611"/>
        <v>4</v>
      </c>
      <c r="S1335" s="32">
        <f t="shared" si="612"/>
        <v>4</v>
      </c>
      <c r="T1335" s="32">
        <f t="shared" si="613"/>
        <v>2</v>
      </c>
      <c r="U1335" s="32">
        <f t="shared" si="614"/>
        <v>2</v>
      </c>
      <c r="V1335" s="32">
        <f t="shared" si="615"/>
        <v>2</v>
      </c>
      <c r="W1335" s="32">
        <f t="shared" si="616"/>
        <v>2</v>
      </c>
      <c r="X1335" s="32">
        <f t="shared" si="617"/>
        <v>2</v>
      </c>
      <c r="Y1335" s="32">
        <f t="shared" si="618"/>
        <v>2</v>
      </c>
      <c r="Z1335" s="32">
        <f t="shared" si="619"/>
        <v>2</v>
      </c>
      <c r="AA1335" s="32">
        <f t="shared" si="620"/>
        <v>2</v>
      </c>
      <c r="AB1335" s="32">
        <f t="shared" si="621"/>
        <v>2</v>
      </c>
      <c r="AD1335" s="64"/>
      <c r="AE1335" s="51"/>
      <c r="AF1335" s="51"/>
      <c r="AG1335" s="61"/>
      <c r="AH1335" s="62"/>
      <c r="AI1335" s="61"/>
      <c r="AJ1335" s="62"/>
      <c r="AK1335" s="61"/>
      <c r="AL1335" s="62"/>
      <c r="AM1335" s="60"/>
      <c r="AN1335" s="60"/>
      <c r="AO1335" s="60"/>
      <c r="AP1335" s="60"/>
      <c r="AQ1335" s="51"/>
      <c r="AR1335" s="88">
        <f t="shared" ref="AR1335" si="650">S1333</f>
        <v>4</v>
      </c>
      <c r="AT1335" s="39" t="str">
        <f t="shared" si="622"/>
        <v/>
      </c>
      <c r="AU1335" s="49" t="str">
        <f t="shared" si="623"/>
        <v/>
      </c>
      <c r="AV1335" s="41">
        <f t="shared" ca="1" si="635"/>
        <v>256</v>
      </c>
      <c r="AW1335" s="40">
        <f t="shared" ca="1" si="629"/>
        <v>1</v>
      </c>
      <c r="AX1335" s="41">
        <f t="shared" ca="1" si="624"/>
        <v>0</v>
      </c>
      <c r="AY1335" s="41">
        <f t="shared" ca="1" si="625"/>
        <v>0</v>
      </c>
      <c r="AZ1335" s="42">
        <f t="shared" ca="1" si="626"/>
        <v>1</v>
      </c>
      <c r="BA1335" s="47" t="str">
        <f t="shared" si="627"/>
        <v/>
      </c>
      <c r="BB1335" s="47" t="e">
        <f t="shared" si="628"/>
        <v>#VALUE!</v>
      </c>
      <c r="BC1335" s="47">
        <f t="shared" si="636"/>
        <v>0</v>
      </c>
      <c r="BD1335" s="47">
        <f t="shared" si="637"/>
        <v>0</v>
      </c>
      <c r="BE1335" s="47" t="e">
        <f t="shared" si="638"/>
        <v>#VALUE!</v>
      </c>
      <c r="BF1335" s="47" t="e">
        <f t="shared" si="639"/>
        <v>#VALUE!</v>
      </c>
      <c r="BG1335" s="47" t="e">
        <f t="shared" si="640"/>
        <v>#VALUE!</v>
      </c>
      <c r="BH1335" s="47" t="e">
        <f>MATCH($BA1335,NoteCommaRef!$B$4:$B$10,0)</f>
        <v>#N/A</v>
      </c>
      <c r="BI1335" s="47">
        <f>MATCH($BK1335,NoteCommaRef!$H$4:$H$1000,0)</f>
        <v>11</v>
      </c>
      <c r="BJ1335" s="47">
        <f>MATCH($BL1335,NoteCommaRef!$H$4:$H$1000,0)</f>
        <v>11</v>
      </c>
      <c r="BK1335" s="47">
        <f t="shared" si="630"/>
        <v>1</v>
      </c>
      <c r="BL1335" s="47">
        <f t="shared" si="631"/>
        <v>1</v>
      </c>
      <c r="BM1335" s="48">
        <f ca="1">IF(ISNA($BH1335),1,OFFSET(NoteCommaRef!$E$3,$BH1335,0))</f>
        <v>1</v>
      </c>
      <c r="BN1335" s="48">
        <f t="shared" si="632"/>
        <v>1</v>
      </c>
      <c r="BO1335" s="48">
        <f t="shared" si="633"/>
        <v>1</v>
      </c>
      <c r="BP1335" s="48">
        <f t="shared" si="634"/>
        <v>1</v>
      </c>
      <c r="BQ1335" s="48">
        <f ca="1">IF(ISNA($BI1335),1,OFFSET(NoteCommaRef!$K$3,$BI1335,0))</f>
        <v>1</v>
      </c>
      <c r="BR1335" s="48">
        <f ca="1">IF(ISNA($BJ1335),1,OFFSET(NoteCommaRef!$K$3,$BJ1335,0))</f>
        <v>1</v>
      </c>
    </row>
    <row r="1336" spans="3:70" x14ac:dyDescent="0.2">
      <c r="C1336" s="1" t="str">
        <f t="shared" si="608"/>
        <v/>
      </c>
      <c r="D1336" s="1" t="str">
        <f t="shared" si="609"/>
        <v/>
      </c>
      <c r="E1336" s="1" t="str">
        <f t="shared" si="641"/>
        <v/>
      </c>
      <c r="F1336" s="32" t="str">
        <f t="shared" si="642"/>
        <v/>
      </c>
      <c r="G1336" s="1" t="str">
        <f t="shared" si="643"/>
        <v/>
      </c>
      <c r="H1336" s="1" t="str">
        <f t="shared" si="644"/>
        <v/>
      </c>
      <c r="I1336" s="1" t="str">
        <f t="shared" si="645"/>
        <v/>
      </c>
      <c r="J1336" s="1" t="str">
        <f t="shared" si="646"/>
        <v/>
      </c>
      <c r="K1336" s="1" t="str">
        <f t="shared" si="647"/>
        <v/>
      </c>
      <c r="L1336" s="1" t="str">
        <f ca="1">IF(COUNTBLANK($AO1336),IF(COUNTBLANK($D1336),"",OFFSET(ChannelSetup!$E$6,0,$D1336-1)),$AO1336)</f>
        <v/>
      </c>
      <c r="M1336" s="1" t="str">
        <f ca="1">IF(COUNTBLANK($AP1336),IF(COUNTBLANK($D1336),"",OFFSET(ChannelSetup!$E$7,0,$D1336-1)),$AP1336)</f>
        <v/>
      </c>
      <c r="N1336" s="1" t="str">
        <f ca="1">IF(COUNTBLANK($D1336),"",IF(COUNTBLANK($AI1336),OFFSET(ChannelSetup!$E$4,0,$D1336-1),$AI1336))</f>
        <v/>
      </c>
      <c r="O1336" s="1" t="str">
        <f t="shared" si="648"/>
        <v/>
      </c>
      <c r="Q1336" s="32">
        <f t="shared" si="610"/>
        <v>6</v>
      </c>
      <c r="R1336" s="32">
        <f t="shared" si="611"/>
        <v>4</v>
      </c>
      <c r="S1336" s="32">
        <f t="shared" si="612"/>
        <v>4</v>
      </c>
      <c r="T1336" s="32">
        <f t="shared" si="613"/>
        <v>2</v>
      </c>
      <c r="U1336" s="32">
        <f t="shared" si="614"/>
        <v>2</v>
      </c>
      <c r="V1336" s="32">
        <f t="shared" si="615"/>
        <v>2</v>
      </c>
      <c r="W1336" s="32">
        <f t="shared" si="616"/>
        <v>2</v>
      </c>
      <c r="X1336" s="32">
        <f t="shared" si="617"/>
        <v>2</v>
      </c>
      <c r="Y1336" s="32">
        <f t="shared" si="618"/>
        <v>2</v>
      </c>
      <c r="Z1336" s="32">
        <f t="shared" si="619"/>
        <v>2</v>
      </c>
      <c r="AA1336" s="32">
        <f t="shared" si="620"/>
        <v>2</v>
      </c>
      <c r="AB1336" s="32">
        <f t="shared" si="621"/>
        <v>2</v>
      </c>
      <c r="AD1336" s="64"/>
      <c r="AE1336" s="51"/>
      <c r="AF1336" s="51"/>
      <c r="AG1336" s="61"/>
      <c r="AH1336" s="62"/>
      <c r="AI1336" s="61"/>
      <c r="AJ1336" s="62"/>
      <c r="AK1336" s="61"/>
      <c r="AL1336" s="62"/>
      <c r="AM1336" s="60"/>
      <c r="AN1336" s="60"/>
      <c r="AO1336" s="60"/>
      <c r="AP1336" s="60"/>
      <c r="AQ1336" s="51"/>
      <c r="AT1336" s="39" t="str">
        <f t="shared" si="622"/>
        <v/>
      </c>
      <c r="AU1336" s="49" t="str">
        <f t="shared" si="623"/>
        <v/>
      </c>
      <c r="AV1336" s="41">
        <f t="shared" ca="1" si="635"/>
        <v>256</v>
      </c>
      <c r="AW1336" s="40">
        <f t="shared" ca="1" si="629"/>
        <v>1</v>
      </c>
      <c r="AX1336" s="41">
        <f t="shared" ca="1" si="624"/>
        <v>0</v>
      </c>
      <c r="AY1336" s="41">
        <f t="shared" ca="1" si="625"/>
        <v>0</v>
      </c>
      <c r="AZ1336" s="42">
        <f t="shared" ca="1" si="626"/>
        <v>1</v>
      </c>
      <c r="BA1336" s="47" t="str">
        <f t="shared" si="627"/>
        <v/>
      </c>
      <c r="BB1336" s="47" t="e">
        <f t="shared" si="628"/>
        <v>#VALUE!</v>
      </c>
      <c r="BC1336" s="47">
        <f t="shared" si="636"/>
        <v>0</v>
      </c>
      <c r="BD1336" s="47">
        <f t="shared" si="637"/>
        <v>0</v>
      </c>
      <c r="BE1336" s="47" t="e">
        <f t="shared" si="638"/>
        <v>#VALUE!</v>
      </c>
      <c r="BF1336" s="47" t="e">
        <f t="shared" si="639"/>
        <v>#VALUE!</v>
      </c>
      <c r="BG1336" s="47" t="e">
        <f t="shared" si="640"/>
        <v>#VALUE!</v>
      </c>
      <c r="BH1336" s="47" t="e">
        <f>MATCH($BA1336,NoteCommaRef!$B$4:$B$10,0)</f>
        <v>#N/A</v>
      </c>
      <c r="BI1336" s="47">
        <f>MATCH($BK1336,NoteCommaRef!$H$4:$H$1000,0)</f>
        <v>11</v>
      </c>
      <c r="BJ1336" s="47">
        <f>MATCH($BL1336,NoteCommaRef!$H$4:$H$1000,0)</f>
        <v>11</v>
      </c>
      <c r="BK1336" s="47">
        <f t="shared" si="630"/>
        <v>1</v>
      </c>
      <c r="BL1336" s="47">
        <f t="shared" si="631"/>
        <v>1</v>
      </c>
      <c r="BM1336" s="48">
        <f ca="1">IF(ISNA($BH1336),1,OFFSET(NoteCommaRef!$E$3,$BH1336,0))</f>
        <v>1</v>
      </c>
      <c r="BN1336" s="48">
        <f t="shared" si="632"/>
        <v>1</v>
      </c>
      <c r="BO1336" s="48">
        <f t="shared" si="633"/>
        <v>1</v>
      </c>
      <c r="BP1336" s="48">
        <f t="shared" si="634"/>
        <v>1</v>
      </c>
      <c r="BQ1336" s="48">
        <f ca="1">IF(ISNA($BI1336),1,OFFSET(NoteCommaRef!$K$3,$BI1336,0))</f>
        <v>1</v>
      </c>
      <c r="BR1336" s="48">
        <f ca="1">IF(ISNA($BJ1336),1,OFFSET(NoteCommaRef!$K$3,$BJ1336,0))</f>
        <v>1</v>
      </c>
    </row>
    <row r="1337" spans="3:70" x14ac:dyDescent="0.2">
      <c r="C1337" s="1" t="str">
        <f t="shared" si="608"/>
        <v/>
      </c>
      <c r="D1337" s="1" t="str">
        <f t="shared" si="609"/>
        <v/>
      </c>
      <c r="E1337" s="1" t="str">
        <f t="shared" si="641"/>
        <v/>
      </c>
      <c r="F1337" s="32" t="str">
        <f t="shared" si="642"/>
        <v/>
      </c>
      <c r="G1337" s="1" t="str">
        <f t="shared" si="643"/>
        <v/>
      </c>
      <c r="H1337" s="1" t="str">
        <f t="shared" si="644"/>
        <v/>
      </c>
      <c r="I1337" s="1" t="str">
        <f t="shared" si="645"/>
        <v/>
      </c>
      <c r="J1337" s="1" t="str">
        <f t="shared" si="646"/>
        <v/>
      </c>
      <c r="K1337" s="1" t="str">
        <f t="shared" si="647"/>
        <v/>
      </c>
      <c r="L1337" s="1" t="str">
        <f ca="1">IF(COUNTBLANK($AO1337),IF(COUNTBLANK($D1337),"",OFFSET(ChannelSetup!$E$6,0,$D1337-1)),$AO1337)</f>
        <v/>
      </c>
      <c r="M1337" s="1" t="str">
        <f ca="1">IF(COUNTBLANK($AP1337),IF(COUNTBLANK($D1337),"",OFFSET(ChannelSetup!$E$7,0,$D1337-1)),$AP1337)</f>
        <v/>
      </c>
      <c r="N1337" s="1" t="str">
        <f ca="1">IF(COUNTBLANK($D1337),"",IF(COUNTBLANK($AI1337),OFFSET(ChannelSetup!$E$4,0,$D1337-1),$AI1337))</f>
        <v/>
      </c>
      <c r="O1337" s="1" t="str">
        <f t="shared" si="648"/>
        <v/>
      </c>
      <c r="Q1337" s="32">
        <f t="shared" si="610"/>
        <v>6</v>
      </c>
      <c r="R1337" s="32">
        <f t="shared" si="611"/>
        <v>4</v>
      </c>
      <c r="S1337" s="32">
        <f t="shared" si="612"/>
        <v>4</v>
      </c>
      <c r="T1337" s="32">
        <f t="shared" si="613"/>
        <v>2</v>
      </c>
      <c r="U1337" s="32">
        <f t="shared" si="614"/>
        <v>2</v>
      </c>
      <c r="V1337" s="32">
        <f t="shared" si="615"/>
        <v>2</v>
      </c>
      <c r="W1337" s="32">
        <f t="shared" si="616"/>
        <v>2</v>
      </c>
      <c r="X1337" s="32">
        <f t="shared" si="617"/>
        <v>2</v>
      </c>
      <c r="Y1337" s="32">
        <f t="shared" si="618"/>
        <v>2</v>
      </c>
      <c r="Z1337" s="32">
        <f t="shared" si="619"/>
        <v>2</v>
      </c>
      <c r="AA1337" s="32">
        <f t="shared" si="620"/>
        <v>2</v>
      </c>
      <c r="AB1337" s="32">
        <f t="shared" si="621"/>
        <v>2</v>
      </c>
      <c r="AD1337" s="64"/>
      <c r="AE1337" s="51"/>
      <c r="AF1337" s="51"/>
      <c r="AG1337" s="61"/>
      <c r="AH1337" s="62"/>
      <c r="AI1337" s="61"/>
      <c r="AJ1337" s="62"/>
      <c r="AK1337" s="61"/>
      <c r="AL1337" s="62"/>
      <c r="AM1337" s="60"/>
      <c r="AN1337" s="60"/>
      <c r="AO1337" s="60"/>
      <c r="AP1337" s="60"/>
      <c r="AQ1337" s="51"/>
      <c r="AR1337" s="95" t="str">
        <f t="shared" ref="AR1337" si="651">IF(COUNTBLANK(AG1337),"",IF(AG1337="x","",60*AV1337/AV$605))</f>
        <v/>
      </c>
      <c r="AT1337" s="39" t="str">
        <f t="shared" si="622"/>
        <v/>
      </c>
      <c r="AU1337" s="49" t="str">
        <f t="shared" si="623"/>
        <v/>
      </c>
      <c r="AV1337" s="41">
        <f t="shared" ca="1" si="635"/>
        <v>256</v>
      </c>
      <c r="AW1337" s="40">
        <f t="shared" ca="1" si="629"/>
        <v>1</v>
      </c>
      <c r="AX1337" s="41">
        <f t="shared" ca="1" si="624"/>
        <v>0</v>
      </c>
      <c r="AY1337" s="41">
        <f t="shared" ca="1" si="625"/>
        <v>0</v>
      </c>
      <c r="AZ1337" s="42">
        <f t="shared" ca="1" si="626"/>
        <v>1</v>
      </c>
      <c r="BA1337" s="47" t="str">
        <f t="shared" si="627"/>
        <v/>
      </c>
      <c r="BB1337" s="47" t="e">
        <f t="shared" si="628"/>
        <v>#VALUE!</v>
      </c>
      <c r="BC1337" s="47">
        <f t="shared" si="636"/>
        <v>0</v>
      </c>
      <c r="BD1337" s="47">
        <f t="shared" si="637"/>
        <v>0</v>
      </c>
      <c r="BE1337" s="47" t="e">
        <f t="shared" si="638"/>
        <v>#VALUE!</v>
      </c>
      <c r="BF1337" s="47" t="e">
        <f t="shared" si="639"/>
        <v>#VALUE!</v>
      </c>
      <c r="BG1337" s="47" t="e">
        <f t="shared" si="640"/>
        <v>#VALUE!</v>
      </c>
      <c r="BH1337" s="47" t="e">
        <f>MATCH($BA1337,NoteCommaRef!$B$4:$B$10,0)</f>
        <v>#N/A</v>
      </c>
      <c r="BI1337" s="47">
        <f>MATCH($BK1337,NoteCommaRef!$H$4:$H$1000,0)</f>
        <v>11</v>
      </c>
      <c r="BJ1337" s="47">
        <f>MATCH($BL1337,NoteCommaRef!$H$4:$H$1000,0)</f>
        <v>11</v>
      </c>
      <c r="BK1337" s="47">
        <f t="shared" si="630"/>
        <v>1</v>
      </c>
      <c r="BL1337" s="47">
        <f t="shared" si="631"/>
        <v>1</v>
      </c>
      <c r="BM1337" s="48">
        <f ca="1">IF(ISNA($BH1337),1,OFFSET(NoteCommaRef!$E$3,$BH1337,0))</f>
        <v>1</v>
      </c>
      <c r="BN1337" s="48">
        <f t="shared" si="632"/>
        <v>1</v>
      </c>
      <c r="BO1337" s="48">
        <f t="shared" si="633"/>
        <v>1</v>
      </c>
      <c r="BP1337" s="48">
        <f t="shared" si="634"/>
        <v>1</v>
      </c>
      <c r="BQ1337" s="48">
        <f ca="1">IF(ISNA($BI1337),1,OFFSET(NoteCommaRef!$K$3,$BI1337,0))</f>
        <v>1</v>
      </c>
      <c r="BR1337" s="48">
        <f ca="1">IF(ISNA($BJ1337),1,OFFSET(NoteCommaRef!$K$3,$BJ1337,0))</f>
        <v>1</v>
      </c>
    </row>
    <row r="1338" spans="3:70" x14ac:dyDescent="0.2">
      <c r="C1338" s="1" t="str">
        <f t="shared" si="608"/>
        <v/>
      </c>
      <c r="D1338" s="1" t="str">
        <f t="shared" si="609"/>
        <v/>
      </c>
      <c r="E1338" s="1" t="str">
        <f t="shared" si="641"/>
        <v/>
      </c>
      <c r="F1338" s="32" t="str">
        <f t="shared" si="642"/>
        <v/>
      </c>
      <c r="G1338" s="1" t="str">
        <f t="shared" si="643"/>
        <v/>
      </c>
      <c r="H1338" s="1" t="str">
        <f t="shared" si="644"/>
        <v/>
      </c>
      <c r="I1338" s="1" t="str">
        <f t="shared" si="645"/>
        <v/>
      </c>
      <c r="J1338" s="1" t="str">
        <f t="shared" si="646"/>
        <v/>
      </c>
      <c r="K1338" s="1" t="str">
        <f t="shared" si="647"/>
        <v/>
      </c>
      <c r="L1338" s="1" t="str">
        <f ca="1">IF(COUNTBLANK($AO1338),IF(COUNTBLANK($D1338),"",OFFSET(ChannelSetup!$E$6,0,$D1338-1)),$AO1338)</f>
        <v/>
      </c>
      <c r="M1338" s="1" t="str">
        <f ca="1">IF(COUNTBLANK($AP1338),IF(COUNTBLANK($D1338),"",OFFSET(ChannelSetup!$E$7,0,$D1338-1)),$AP1338)</f>
        <v/>
      </c>
      <c r="N1338" s="1" t="str">
        <f ca="1">IF(COUNTBLANK($D1338),"",IF(COUNTBLANK($AI1338),OFFSET(ChannelSetup!$E$4,0,$D1338-1),$AI1338))</f>
        <v/>
      </c>
      <c r="O1338" s="1" t="str">
        <f t="shared" si="648"/>
        <v/>
      </c>
      <c r="Q1338" s="32">
        <f t="shared" si="610"/>
        <v>6</v>
      </c>
      <c r="R1338" s="32">
        <f t="shared" si="611"/>
        <v>4</v>
      </c>
      <c r="S1338" s="32">
        <f t="shared" si="612"/>
        <v>4</v>
      </c>
      <c r="T1338" s="32">
        <f t="shared" si="613"/>
        <v>2</v>
      </c>
      <c r="U1338" s="32">
        <f t="shared" si="614"/>
        <v>2</v>
      </c>
      <c r="V1338" s="32">
        <f t="shared" si="615"/>
        <v>2</v>
      </c>
      <c r="W1338" s="32">
        <f t="shared" si="616"/>
        <v>2</v>
      </c>
      <c r="X1338" s="32">
        <f t="shared" si="617"/>
        <v>2</v>
      </c>
      <c r="Y1338" s="32">
        <f t="shared" si="618"/>
        <v>2</v>
      </c>
      <c r="Z1338" s="32">
        <f t="shared" si="619"/>
        <v>2</v>
      </c>
      <c r="AA1338" s="32">
        <f t="shared" si="620"/>
        <v>2</v>
      </c>
      <c r="AB1338" s="32">
        <f t="shared" si="621"/>
        <v>2</v>
      </c>
      <c r="AD1338" s="64"/>
      <c r="AE1338" s="51"/>
      <c r="AF1338" s="51"/>
      <c r="AG1338" s="61"/>
      <c r="AH1338" s="62"/>
      <c r="AI1338" s="61"/>
      <c r="AJ1338" s="62"/>
      <c r="AK1338" s="61"/>
      <c r="AL1338" s="62"/>
      <c r="AM1338" s="60"/>
      <c r="AN1338" s="60"/>
      <c r="AO1338" s="60"/>
      <c r="AP1338" s="60"/>
      <c r="AQ1338" s="51"/>
      <c r="AT1338" s="39" t="str">
        <f t="shared" si="622"/>
        <v/>
      </c>
      <c r="AU1338" s="49" t="str">
        <f t="shared" si="623"/>
        <v/>
      </c>
      <c r="AV1338" s="41">
        <f t="shared" ca="1" si="635"/>
        <v>256</v>
      </c>
      <c r="AW1338" s="40">
        <f t="shared" ca="1" si="629"/>
        <v>1</v>
      </c>
      <c r="AX1338" s="41">
        <f t="shared" ca="1" si="624"/>
        <v>0</v>
      </c>
      <c r="AY1338" s="41">
        <f t="shared" ca="1" si="625"/>
        <v>0</v>
      </c>
      <c r="AZ1338" s="42">
        <f t="shared" ca="1" si="626"/>
        <v>1</v>
      </c>
      <c r="BA1338" s="47" t="str">
        <f t="shared" si="627"/>
        <v/>
      </c>
      <c r="BB1338" s="47" t="e">
        <f t="shared" si="628"/>
        <v>#VALUE!</v>
      </c>
      <c r="BC1338" s="47">
        <f t="shared" si="636"/>
        <v>0</v>
      </c>
      <c r="BD1338" s="47">
        <f t="shared" si="637"/>
        <v>0</v>
      </c>
      <c r="BE1338" s="47" t="e">
        <f t="shared" si="638"/>
        <v>#VALUE!</v>
      </c>
      <c r="BF1338" s="47" t="e">
        <f t="shared" si="639"/>
        <v>#VALUE!</v>
      </c>
      <c r="BG1338" s="47" t="e">
        <f t="shared" si="640"/>
        <v>#VALUE!</v>
      </c>
      <c r="BH1338" s="47" t="e">
        <f>MATCH($BA1338,NoteCommaRef!$B$4:$B$10,0)</f>
        <v>#N/A</v>
      </c>
      <c r="BI1338" s="47">
        <f>MATCH($BK1338,NoteCommaRef!$H$4:$H$1000,0)</f>
        <v>11</v>
      </c>
      <c r="BJ1338" s="47">
        <f>MATCH($BL1338,NoteCommaRef!$H$4:$H$1000,0)</f>
        <v>11</v>
      </c>
      <c r="BK1338" s="47">
        <f t="shared" si="630"/>
        <v>1</v>
      </c>
      <c r="BL1338" s="47">
        <f t="shared" si="631"/>
        <v>1</v>
      </c>
      <c r="BM1338" s="48">
        <f ca="1">IF(ISNA($BH1338),1,OFFSET(NoteCommaRef!$E$3,$BH1338,0))</f>
        <v>1</v>
      </c>
      <c r="BN1338" s="48">
        <f t="shared" si="632"/>
        <v>1</v>
      </c>
      <c r="BO1338" s="48">
        <f t="shared" si="633"/>
        <v>1</v>
      </c>
      <c r="BP1338" s="48">
        <f t="shared" si="634"/>
        <v>1</v>
      </c>
      <c r="BQ1338" s="48">
        <f ca="1">IF(ISNA($BI1338),1,OFFSET(NoteCommaRef!$K$3,$BI1338,0))</f>
        <v>1</v>
      </c>
      <c r="BR1338" s="48">
        <f ca="1">IF(ISNA($BJ1338),1,OFFSET(NoteCommaRef!$K$3,$BJ1338,0))</f>
        <v>1</v>
      </c>
    </row>
    <row r="1339" spans="3:70" x14ac:dyDescent="0.2">
      <c r="C1339" s="1" t="str">
        <f t="shared" si="608"/>
        <v/>
      </c>
      <c r="D1339" s="1" t="str">
        <f t="shared" si="609"/>
        <v/>
      </c>
      <c r="E1339" s="1" t="str">
        <f t="shared" si="641"/>
        <v/>
      </c>
      <c r="F1339" s="32" t="str">
        <f t="shared" si="642"/>
        <v/>
      </c>
      <c r="G1339" s="1" t="str">
        <f t="shared" si="643"/>
        <v/>
      </c>
      <c r="H1339" s="1" t="str">
        <f t="shared" si="644"/>
        <v/>
      </c>
      <c r="I1339" s="1" t="str">
        <f t="shared" si="645"/>
        <v/>
      </c>
      <c r="J1339" s="1" t="str">
        <f t="shared" si="646"/>
        <v/>
      </c>
      <c r="K1339" s="1" t="str">
        <f t="shared" si="647"/>
        <v/>
      </c>
      <c r="L1339" s="1" t="str">
        <f ca="1">IF(COUNTBLANK($AO1339),IF(COUNTBLANK($D1339),"",OFFSET(ChannelSetup!$E$6,0,$D1339-1)),$AO1339)</f>
        <v/>
      </c>
      <c r="M1339" s="1" t="str">
        <f ca="1">IF(COUNTBLANK($AP1339),IF(COUNTBLANK($D1339),"",OFFSET(ChannelSetup!$E$7,0,$D1339-1)),$AP1339)</f>
        <v/>
      </c>
      <c r="N1339" s="1" t="str">
        <f ca="1">IF(COUNTBLANK($D1339),"",IF(COUNTBLANK($AI1339),OFFSET(ChannelSetup!$E$4,0,$D1339-1),$AI1339))</f>
        <v/>
      </c>
      <c r="O1339" s="1" t="str">
        <f t="shared" si="648"/>
        <v/>
      </c>
      <c r="Q1339" s="32">
        <f t="shared" si="610"/>
        <v>6</v>
      </c>
      <c r="R1339" s="32">
        <f t="shared" si="611"/>
        <v>4</v>
      </c>
      <c r="S1339" s="32">
        <f t="shared" si="612"/>
        <v>4</v>
      </c>
      <c r="T1339" s="32">
        <f t="shared" si="613"/>
        <v>2</v>
      </c>
      <c r="U1339" s="32">
        <f t="shared" si="614"/>
        <v>2</v>
      </c>
      <c r="V1339" s="32">
        <f t="shared" si="615"/>
        <v>2</v>
      </c>
      <c r="W1339" s="32">
        <f t="shared" si="616"/>
        <v>2</v>
      </c>
      <c r="X1339" s="32">
        <f t="shared" si="617"/>
        <v>2</v>
      </c>
      <c r="Y1339" s="32">
        <f t="shared" si="618"/>
        <v>2</v>
      </c>
      <c r="Z1339" s="32">
        <f t="shared" si="619"/>
        <v>2</v>
      </c>
      <c r="AA1339" s="32">
        <f t="shared" si="620"/>
        <v>2</v>
      </c>
      <c r="AB1339" s="32">
        <f t="shared" si="621"/>
        <v>2</v>
      </c>
      <c r="AD1339" s="64"/>
      <c r="AE1339" s="51"/>
      <c r="AF1339" s="51"/>
      <c r="AG1339" s="61"/>
      <c r="AH1339" s="62"/>
      <c r="AI1339" s="61"/>
      <c r="AJ1339" s="62"/>
      <c r="AK1339" s="61"/>
      <c r="AL1339" s="62"/>
      <c r="AM1339" s="60"/>
      <c r="AN1339" s="60"/>
      <c r="AO1339" s="60"/>
      <c r="AP1339" s="60"/>
      <c r="AQ1339" s="51"/>
      <c r="AT1339" s="39" t="str">
        <f t="shared" si="622"/>
        <v/>
      </c>
      <c r="AU1339" s="49" t="str">
        <f t="shared" si="623"/>
        <v/>
      </c>
      <c r="AV1339" s="41">
        <f t="shared" ca="1" si="635"/>
        <v>256</v>
      </c>
      <c r="AW1339" s="40">
        <f t="shared" ca="1" si="629"/>
        <v>1</v>
      </c>
      <c r="AX1339" s="41">
        <f t="shared" ca="1" si="624"/>
        <v>0</v>
      </c>
      <c r="AY1339" s="41">
        <f t="shared" ca="1" si="625"/>
        <v>0</v>
      </c>
      <c r="AZ1339" s="42">
        <f t="shared" ca="1" si="626"/>
        <v>1</v>
      </c>
      <c r="BA1339" s="47" t="str">
        <f t="shared" si="627"/>
        <v/>
      </c>
      <c r="BB1339" s="47" t="e">
        <f t="shared" si="628"/>
        <v>#VALUE!</v>
      </c>
      <c r="BC1339" s="47">
        <f t="shared" si="636"/>
        <v>0</v>
      </c>
      <c r="BD1339" s="47">
        <f t="shared" si="637"/>
        <v>0</v>
      </c>
      <c r="BE1339" s="47" t="e">
        <f t="shared" si="638"/>
        <v>#VALUE!</v>
      </c>
      <c r="BF1339" s="47" t="e">
        <f t="shared" si="639"/>
        <v>#VALUE!</v>
      </c>
      <c r="BG1339" s="47" t="e">
        <f t="shared" si="640"/>
        <v>#VALUE!</v>
      </c>
      <c r="BH1339" s="47" t="e">
        <f>MATCH($BA1339,NoteCommaRef!$B$4:$B$10,0)</f>
        <v>#N/A</v>
      </c>
      <c r="BI1339" s="47">
        <f>MATCH($BK1339,NoteCommaRef!$H$4:$H$1000,0)</f>
        <v>11</v>
      </c>
      <c r="BJ1339" s="47">
        <f>MATCH($BL1339,NoteCommaRef!$H$4:$H$1000,0)</f>
        <v>11</v>
      </c>
      <c r="BK1339" s="47">
        <f t="shared" si="630"/>
        <v>1</v>
      </c>
      <c r="BL1339" s="47">
        <f t="shared" si="631"/>
        <v>1</v>
      </c>
      <c r="BM1339" s="48">
        <f ca="1">IF(ISNA($BH1339),1,OFFSET(NoteCommaRef!$E$3,$BH1339,0))</f>
        <v>1</v>
      </c>
      <c r="BN1339" s="48">
        <f t="shared" si="632"/>
        <v>1</v>
      </c>
      <c r="BO1339" s="48">
        <f t="shared" si="633"/>
        <v>1</v>
      </c>
      <c r="BP1339" s="48">
        <f t="shared" si="634"/>
        <v>1</v>
      </c>
      <c r="BQ1339" s="48">
        <f ca="1">IF(ISNA($BI1339),1,OFFSET(NoteCommaRef!$K$3,$BI1339,0))</f>
        <v>1</v>
      </c>
      <c r="BR1339" s="48">
        <f ca="1">IF(ISNA($BJ1339),1,OFFSET(NoteCommaRef!$K$3,$BJ1339,0))</f>
        <v>1</v>
      </c>
    </row>
    <row r="1340" spans="3:70" x14ac:dyDescent="0.2">
      <c r="C1340" s="1" t="str">
        <f t="shared" si="608"/>
        <v/>
      </c>
      <c r="D1340" s="1" t="str">
        <f t="shared" si="609"/>
        <v/>
      </c>
      <c r="E1340" s="1" t="str">
        <f t="shared" si="641"/>
        <v/>
      </c>
      <c r="F1340" s="32" t="str">
        <f t="shared" si="642"/>
        <v/>
      </c>
      <c r="G1340" s="1" t="str">
        <f t="shared" si="643"/>
        <v/>
      </c>
      <c r="H1340" s="1" t="str">
        <f t="shared" si="644"/>
        <v/>
      </c>
      <c r="I1340" s="1" t="str">
        <f t="shared" si="645"/>
        <v/>
      </c>
      <c r="J1340" s="1" t="str">
        <f t="shared" si="646"/>
        <v/>
      </c>
      <c r="K1340" s="1" t="str">
        <f t="shared" si="647"/>
        <v/>
      </c>
      <c r="L1340" s="1" t="str">
        <f ca="1">IF(COUNTBLANK($AO1340),IF(COUNTBLANK($D1340),"",OFFSET(ChannelSetup!$E$6,0,$D1340-1)),$AO1340)</f>
        <v/>
      </c>
      <c r="M1340" s="1" t="str">
        <f ca="1">IF(COUNTBLANK($AP1340),IF(COUNTBLANK($D1340),"",OFFSET(ChannelSetup!$E$7,0,$D1340-1)),$AP1340)</f>
        <v/>
      </c>
      <c r="N1340" s="1" t="str">
        <f ca="1">IF(COUNTBLANK($D1340),"",IF(COUNTBLANK($AI1340),OFFSET(ChannelSetup!$E$4,0,$D1340-1),$AI1340))</f>
        <v/>
      </c>
      <c r="O1340" s="1" t="str">
        <f t="shared" si="648"/>
        <v/>
      </c>
      <c r="Q1340" s="32">
        <f t="shared" si="610"/>
        <v>6</v>
      </c>
      <c r="R1340" s="32">
        <f t="shared" si="611"/>
        <v>4</v>
      </c>
      <c r="S1340" s="32">
        <f t="shared" si="612"/>
        <v>4</v>
      </c>
      <c r="T1340" s="32">
        <f t="shared" si="613"/>
        <v>2</v>
      </c>
      <c r="U1340" s="32">
        <f t="shared" si="614"/>
        <v>2</v>
      </c>
      <c r="V1340" s="32">
        <f t="shared" si="615"/>
        <v>2</v>
      </c>
      <c r="W1340" s="32">
        <f t="shared" si="616"/>
        <v>2</v>
      </c>
      <c r="X1340" s="32">
        <f t="shared" si="617"/>
        <v>2</v>
      </c>
      <c r="Y1340" s="32">
        <f t="shared" si="618"/>
        <v>2</v>
      </c>
      <c r="Z1340" s="32">
        <f t="shared" si="619"/>
        <v>2</v>
      </c>
      <c r="AA1340" s="32">
        <f t="shared" si="620"/>
        <v>2</v>
      </c>
      <c r="AB1340" s="32">
        <f t="shared" si="621"/>
        <v>2</v>
      </c>
      <c r="AD1340" s="64"/>
      <c r="AE1340" s="51"/>
      <c r="AF1340" s="51"/>
      <c r="AG1340" s="61"/>
      <c r="AH1340" s="62"/>
      <c r="AI1340" s="61"/>
      <c r="AJ1340" s="62"/>
      <c r="AK1340" s="61"/>
      <c r="AL1340" s="62"/>
      <c r="AM1340" s="60"/>
      <c r="AN1340" s="60"/>
      <c r="AO1340" s="60"/>
      <c r="AP1340" s="60"/>
      <c r="AQ1340" s="51"/>
      <c r="AT1340" s="39" t="str">
        <f t="shared" si="622"/>
        <v/>
      </c>
      <c r="AU1340" s="49" t="str">
        <f t="shared" si="623"/>
        <v/>
      </c>
      <c r="AV1340" s="41">
        <f t="shared" ca="1" si="635"/>
        <v>256</v>
      </c>
      <c r="AW1340" s="40">
        <f t="shared" ca="1" si="629"/>
        <v>1</v>
      </c>
      <c r="AX1340" s="41">
        <f t="shared" ca="1" si="624"/>
        <v>0</v>
      </c>
      <c r="AY1340" s="41">
        <f t="shared" ca="1" si="625"/>
        <v>0</v>
      </c>
      <c r="AZ1340" s="42">
        <f t="shared" ca="1" si="626"/>
        <v>1</v>
      </c>
      <c r="BA1340" s="47" t="str">
        <f t="shared" si="627"/>
        <v/>
      </c>
      <c r="BB1340" s="47" t="e">
        <f t="shared" si="628"/>
        <v>#VALUE!</v>
      </c>
      <c r="BC1340" s="47">
        <f t="shared" si="636"/>
        <v>0</v>
      </c>
      <c r="BD1340" s="47">
        <f t="shared" si="637"/>
        <v>0</v>
      </c>
      <c r="BE1340" s="47" t="e">
        <f t="shared" si="638"/>
        <v>#VALUE!</v>
      </c>
      <c r="BF1340" s="47" t="e">
        <f t="shared" si="639"/>
        <v>#VALUE!</v>
      </c>
      <c r="BG1340" s="47" t="e">
        <f t="shared" si="640"/>
        <v>#VALUE!</v>
      </c>
      <c r="BH1340" s="47" t="e">
        <f>MATCH($BA1340,NoteCommaRef!$B$4:$B$10,0)</f>
        <v>#N/A</v>
      </c>
      <c r="BI1340" s="47">
        <f>MATCH($BK1340,NoteCommaRef!$H$4:$H$1000,0)</f>
        <v>11</v>
      </c>
      <c r="BJ1340" s="47">
        <f>MATCH($BL1340,NoteCommaRef!$H$4:$H$1000,0)</f>
        <v>11</v>
      </c>
      <c r="BK1340" s="47">
        <f t="shared" si="630"/>
        <v>1</v>
      </c>
      <c r="BL1340" s="47">
        <f t="shared" si="631"/>
        <v>1</v>
      </c>
      <c r="BM1340" s="48">
        <f ca="1">IF(ISNA($BH1340),1,OFFSET(NoteCommaRef!$E$3,$BH1340,0))</f>
        <v>1</v>
      </c>
      <c r="BN1340" s="48">
        <f t="shared" si="632"/>
        <v>1</v>
      </c>
      <c r="BO1340" s="48">
        <f t="shared" si="633"/>
        <v>1</v>
      </c>
      <c r="BP1340" s="48">
        <f t="shared" si="634"/>
        <v>1</v>
      </c>
      <c r="BQ1340" s="48">
        <f ca="1">IF(ISNA($BI1340),1,OFFSET(NoteCommaRef!$K$3,$BI1340,0))</f>
        <v>1</v>
      </c>
      <c r="BR1340" s="48">
        <f ca="1">IF(ISNA($BJ1340),1,OFFSET(NoteCommaRef!$K$3,$BJ1340,0))</f>
        <v>1</v>
      </c>
    </row>
    <row r="1341" spans="3:70" x14ac:dyDescent="0.2">
      <c r="C1341" s="1" t="str">
        <f t="shared" si="608"/>
        <v/>
      </c>
      <c r="D1341" s="1" t="str">
        <f t="shared" si="609"/>
        <v/>
      </c>
      <c r="E1341" s="1" t="str">
        <f t="shared" si="641"/>
        <v/>
      </c>
      <c r="F1341" s="32" t="str">
        <f t="shared" si="642"/>
        <v/>
      </c>
      <c r="G1341" s="1" t="str">
        <f t="shared" si="643"/>
        <v/>
      </c>
      <c r="H1341" s="1" t="str">
        <f t="shared" si="644"/>
        <v/>
      </c>
      <c r="I1341" s="1" t="str">
        <f t="shared" si="645"/>
        <v/>
      </c>
      <c r="J1341" s="1" t="str">
        <f t="shared" si="646"/>
        <v/>
      </c>
      <c r="K1341" s="1" t="str">
        <f t="shared" si="647"/>
        <v/>
      </c>
      <c r="L1341" s="1" t="str">
        <f ca="1">IF(COUNTBLANK($AO1341),IF(COUNTBLANK($D1341),"",OFFSET(ChannelSetup!$E$6,0,$D1341-1)),$AO1341)</f>
        <v/>
      </c>
      <c r="M1341" s="1" t="str">
        <f ca="1">IF(COUNTBLANK($AP1341),IF(COUNTBLANK($D1341),"",OFFSET(ChannelSetup!$E$7,0,$D1341-1)),$AP1341)</f>
        <v/>
      </c>
      <c r="N1341" s="1" t="str">
        <f ca="1">IF(COUNTBLANK($D1341),"",IF(COUNTBLANK($AI1341),OFFSET(ChannelSetup!$E$4,0,$D1341-1),$AI1341))</f>
        <v/>
      </c>
      <c r="O1341" s="1" t="str">
        <f t="shared" si="648"/>
        <v/>
      </c>
      <c r="Q1341" s="32">
        <f t="shared" si="610"/>
        <v>6</v>
      </c>
      <c r="R1341" s="32">
        <f t="shared" si="611"/>
        <v>4</v>
      </c>
      <c r="S1341" s="32">
        <f t="shared" si="612"/>
        <v>4</v>
      </c>
      <c r="T1341" s="32">
        <f t="shared" si="613"/>
        <v>2</v>
      </c>
      <c r="U1341" s="32">
        <f t="shared" si="614"/>
        <v>2</v>
      </c>
      <c r="V1341" s="32">
        <f t="shared" si="615"/>
        <v>2</v>
      </c>
      <c r="W1341" s="32">
        <f t="shared" si="616"/>
        <v>2</v>
      </c>
      <c r="X1341" s="32">
        <f t="shared" si="617"/>
        <v>2</v>
      </c>
      <c r="Y1341" s="32">
        <f t="shared" si="618"/>
        <v>2</v>
      </c>
      <c r="Z1341" s="32">
        <f t="shared" si="619"/>
        <v>2</v>
      </c>
      <c r="AA1341" s="32">
        <f t="shared" si="620"/>
        <v>2</v>
      </c>
      <c r="AB1341" s="32">
        <f t="shared" si="621"/>
        <v>2</v>
      </c>
      <c r="AD1341" s="64"/>
      <c r="AE1341" s="51"/>
      <c r="AF1341" s="51"/>
      <c r="AG1341" s="61"/>
      <c r="AH1341" s="62"/>
      <c r="AI1341" s="61"/>
      <c r="AJ1341" s="62"/>
      <c r="AK1341" s="61"/>
      <c r="AL1341" s="62"/>
      <c r="AM1341" s="60"/>
      <c r="AN1341" s="60"/>
      <c r="AO1341" s="60"/>
      <c r="AP1341" s="60"/>
      <c r="AQ1341" s="51"/>
      <c r="AT1341" s="39" t="str">
        <f t="shared" si="622"/>
        <v/>
      </c>
      <c r="AU1341" s="49" t="str">
        <f t="shared" si="623"/>
        <v/>
      </c>
      <c r="AV1341" s="41">
        <f t="shared" ca="1" si="635"/>
        <v>256</v>
      </c>
      <c r="AW1341" s="40">
        <f t="shared" ca="1" si="629"/>
        <v>1</v>
      </c>
      <c r="AX1341" s="41">
        <f t="shared" ca="1" si="624"/>
        <v>0</v>
      </c>
      <c r="AY1341" s="41">
        <f t="shared" ca="1" si="625"/>
        <v>0</v>
      </c>
      <c r="AZ1341" s="42">
        <f t="shared" ca="1" si="626"/>
        <v>1</v>
      </c>
      <c r="BA1341" s="47" t="str">
        <f t="shared" si="627"/>
        <v/>
      </c>
      <c r="BB1341" s="47" t="e">
        <f t="shared" si="628"/>
        <v>#VALUE!</v>
      </c>
      <c r="BC1341" s="47">
        <f t="shared" si="636"/>
        <v>0</v>
      </c>
      <c r="BD1341" s="47">
        <f t="shared" si="637"/>
        <v>0</v>
      </c>
      <c r="BE1341" s="47" t="e">
        <f t="shared" si="638"/>
        <v>#VALUE!</v>
      </c>
      <c r="BF1341" s="47" t="e">
        <f t="shared" si="639"/>
        <v>#VALUE!</v>
      </c>
      <c r="BG1341" s="47" t="e">
        <f t="shared" si="640"/>
        <v>#VALUE!</v>
      </c>
      <c r="BH1341" s="47" t="e">
        <f>MATCH($BA1341,NoteCommaRef!$B$4:$B$10,0)</f>
        <v>#N/A</v>
      </c>
      <c r="BI1341" s="47">
        <f>MATCH($BK1341,NoteCommaRef!$H$4:$H$1000,0)</f>
        <v>11</v>
      </c>
      <c r="BJ1341" s="47">
        <f>MATCH($BL1341,NoteCommaRef!$H$4:$H$1000,0)</f>
        <v>11</v>
      </c>
      <c r="BK1341" s="47">
        <f t="shared" si="630"/>
        <v>1</v>
      </c>
      <c r="BL1341" s="47">
        <f t="shared" si="631"/>
        <v>1</v>
      </c>
      <c r="BM1341" s="48">
        <f ca="1">IF(ISNA($BH1341),1,OFFSET(NoteCommaRef!$E$3,$BH1341,0))</f>
        <v>1</v>
      </c>
      <c r="BN1341" s="48">
        <f t="shared" si="632"/>
        <v>1</v>
      </c>
      <c r="BO1341" s="48">
        <f t="shared" si="633"/>
        <v>1</v>
      </c>
      <c r="BP1341" s="48">
        <f t="shared" si="634"/>
        <v>1</v>
      </c>
      <c r="BQ1341" s="48">
        <f ca="1">IF(ISNA($BI1341),1,OFFSET(NoteCommaRef!$K$3,$BI1341,0))</f>
        <v>1</v>
      </c>
      <c r="BR1341" s="48">
        <f ca="1">IF(ISNA($BJ1341),1,OFFSET(NoteCommaRef!$K$3,$BJ1341,0))</f>
        <v>1</v>
      </c>
    </row>
    <row r="1342" spans="3:70" x14ac:dyDescent="0.2">
      <c r="C1342" s="1" t="str">
        <f t="shared" si="608"/>
        <v/>
      </c>
      <c r="D1342" s="1" t="str">
        <f t="shared" si="609"/>
        <v/>
      </c>
      <c r="E1342" s="1" t="str">
        <f t="shared" si="641"/>
        <v/>
      </c>
      <c r="F1342" s="32" t="str">
        <f t="shared" si="642"/>
        <v/>
      </c>
      <c r="G1342" s="1" t="str">
        <f t="shared" si="643"/>
        <v/>
      </c>
      <c r="H1342" s="1" t="str">
        <f t="shared" si="644"/>
        <v/>
      </c>
      <c r="I1342" s="1" t="str">
        <f t="shared" si="645"/>
        <v/>
      </c>
      <c r="J1342" s="1" t="str">
        <f t="shared" si="646"/>
        <v/>
      </c>
      <c r="K1342" s="1" t="str">
        <f t="shared" si="647"/>
        <v/>
      </c>
      <c r="L1342" s="1" t="str">
        <f ca="1">IF(COUNTBLANK($AO1342),IF(COUNTBLANK($D1342),"",OFFSET(ChannelSetup!$E$6,0,$D1342-1)),$AO1342)</f>
        <v/>
      </c>
      <c r="M1342" s="1" t="str">
        <f ca="1">IF(COUNTBLANK($AP1342),IF(COUNTBLANK($D1342),"",OFFSET(ChannelSetup!$E$7,0,$D1342-1)),$AP1342)</f>
        <v/>
      </c>
      <c r="N1342" s="1" t="str">
        <f ca="1">IF(COUNTBLANK($D1342),"",IF(COUNTBLANK($AI1342),OFFSET(ChannelSetup!$E$4,0,$D1342-1),$AI1342))</f>
        <v/>
      </c>
      <c r="O1342" s="1" t="str">
        <f t="shared" si="648"/>
        <v/>
      </c>
      <c r="Q1342" s="32">
        <f t="shared" si="610"/>
        <v>6</v>
      </c>
      <c r="R1342" s="32">
        <f t="shared" si="611"/>
        <v>4</v>
      </c>
      <c r="S1342" s="32">
        <f t="shared" si="612"/>
        <v>4</v>
      </c>
      <c r="T1342" s="32">
        <f t="shared" si="613"/>
        <v>2</v>
      </c>
      <c r="U1342" s="32">
        <f t="shared" si="614"/>
        <v>2</v>
      </c>
      <c r="V1342" s="32">
        <f t="shared" si="615"/>
        <v>2</v>
      </c>
      <c r="W1342" s="32">
        <f t="shared" si="616"/>
        <v>2</v>
      </c>
      <c r="X1342" s="32">
        <f t="shared" si="617"/>
        <v>2</v>
      </c>
      <c r="Y1342" s="32">
        <f t="shared" si="618"/>
        <v>2</v>
      </c>
      <c r="Z1342" s="32">
        <f t="shared" si="619"/>
        <v>2</v>
      </c>
      <c r="AA1342" s="32">
        <f t="shared" si="620"/>
        <v>2</v>
      </c>
      <c r="AB1342" s="32">
        <f t="shared" si="621"/>
        <v>2</v>
      </c>
      <c r="AD1342" s="64"/>
      <c r="AE1342" s="51"/>
      <c r="AF1342" s="51"/>
      <c r="AG1342" s="61"/>
      <c r="AH1342" s="62"/>
      <c r="AI1342" s="61"/>
      <c r="AJ1342" s="62"/>
      <c r="AK1342" s="61"/>
      <c r="AL1342" s="62"/>
      <c r="AM1342" s="60"/>
      <c r="AN1342" s="60"/>
      <c r="AO1342" s="60"/>
      <c r="AP1342" s="60"/>
      <c r="AQ1342" s="51"/>
      <c r="AT1342" s="39" t="str">
        <f t="shared" si="622"/>
        <v/>
      </c>
      <c r="AU1342" s="49" t="str">
        <f t="shared" si="623"/>
        <v/>
      </c>
      <c r="AV1342" s="41">
        <f t="shared" ca="1" si="635"/>
        <v>256</v>
      </c>
      <c r="AW1342" s="40">
        <f t="shared" ca="1" si="629"/>
        <v>1</v>
      </c>
      <c r="AX1342" s="41">
        <f t="shared" ca="1" si="624"/>
        <v>0</v>
      </c>
      <c r="AY1342" s="41">
        <f t="shared" ca="1" si="625"/>
        <v>0</v>
      </c>
      <c r="AZ1342" s="42">
        <f t="shared" ca="1" si="626"/>
        <v>1</v>
      </c>
      <c r="BA1342" s="47" t="str">
        <f t="shared" si="627"/>
        <v/>
      </c>
      <c r="BB1342" s="47" t="e">
        <f t="shared" si="628"/>
        <v>#VALUE!</v>
      </c>
      <c r="BC1342" s="47">
        <f t="shared" si="636"/>
        <v>0</v>
      </c>
      <c r="BD1342" s="47">
        <f t="shared" si="637"/>
        <v>0</v>
      </c>
      <c r="BE1342" s="47" t="e">
        <f t="shared" si="638"/>
        <v>#VALUE!</v>
      </c>
      <c r="BF1342" s="47" t="e">
        <f t="shared" si="639"/>
        <v>#VALUE!</v>
      </c>
      <c r="BG1342" s="47" t="e">
        <f t="shared" si="640"/>
        <v>#VALUE!</v>
      </c>
      <c r="BH1342" s="47" t="e">
        <f>MATCH($BA1342,NoteCommaRef!$B$4:$B$10,0)</f>
        <v>#N/A</v>
      </c>
      <c r="BI1342" s="47">
        <f>MATCH($BK1342,NoteCommaRef!$H$4:$H$1000,0)</f>
        <v>11</v>
      </c>
      <c r="BJ1342" s="47">
        <f>MATCH($BL1342,NoteCommaRef!$H$4:$H$1000,0)</f>
        <v>11</v>
      </c>
      <c r="BK1342" s="47">
        <f t="shared" si="630"/>
        <v>1</v>
      </c>
      <c r="BL1342" s="47">
        <f t="shared" si="631"/>
        <v>1</v>
      </c>
      <c r="BM1342" s="48">
        <f ca="1">IF(ISNA($BH1342),1,OFFSET(NoteCommaRef!$E$3,$BH1342,0))</f>
        <v>1</v>
      </c>
      <c r="BN1342" s="48">
        <f t="shared" si="632"/>
        <v>1</v>
      </c>
      <c r="BO1342" s="48">
        <f t="shared" si="633"/>
        <v>1</v>
      </c>
      <c r="BP1342" s="48">
        <f t="shared" si="634"/>
        <v>1</v>
      </c>
      <c r="BQ1342" s="48">
        <f ca="1">IF(ISNA($BI1342),1,OFFSET(NoteCommaRef!$K$3,$BI1342,0))</f>
        <v>1</v>
      </c>
      <c r="BR1342" s="48">
        <f ca="1">IF(ISNA($BJ1342),1,OFFSET(NoteCommaRef!$K$3,$BJ1342,0))</f>
        <v>1</v>
      </c>
    </row>
    <row r="1343" spans="3:70" x14ac:dyDescent="0.2">
      <c r="C1343" s="1" t="str">
        <f t="shared" ref="C1343:C1406" si="652">IF(COUNTBLANK($AQ1343),"",$AQ1343)</f>
        <v/>
      </c>
      <c r="D1343" s="1" t="str">
        <f t="shared" ref="D1343:D1406" si="653">IF(COUNTBLANK($AE1343),"",$AE1343)</f>
        <v/>
      </c>
      <c r="E1343" s="1" t="str">
        <f t="shared" si="641"/>
        <v/>
      </c>
      <c r="F1343" s="32" t="str">
        <f t="shared" si="642"/>
        <v/>
      </c>
      <c r="G1343" s="1" t="str">
        <f t="shared" si="643"/>
        <v/>
      </c>
      <c r="H1343" s="1" t="str">
        <f t="shared" si="644"/>
        <v/>
      </c>
      <c r="I1343" s="1" t="str">
        <f t="shared" si="645"/>
        <v/>
      </c>
      <c r="J1343" s="1" t="str">
        <f t="shared" si="646"/>
        <v/>
      </c>
      <c r="K1343" s="1" t="str">
        <f t="shared" si="647"/>
        <v/>
      </c>
      <c r="L1343" s="1" t="str">
        <f ca="1">IF(COUNTBLANK($AO1343),IF(COUNTBLANK($D1343),"",OFFSET(ChannelSetup!$E$6,0,$D1343-1)),$AO1343)</f>
        <v/>
      </c>
      <c r="M1343" s="1" t="str">
        <f ca="1">IF(COUNTBLANK($AP1343),IF(COUNTBLANK($D1343),"",OFFSET(ChannelSetup!$E$7,0,$D1343-1)),$AP1343)</f>
        <v/>
      </c>
      <c r="N1343" s="1" t="str">
        <f ca="1">IF(COUNTBLANK($D1343),"",IF(COUNTBLANK($AI1343),OFFSET(ChannelSetup!$E$4,0,$D1343-1),$AI1343))</f>
        <v/>
      </c>
      <c r="O1343" s="1" t="str">
        <f t="shared" si="648"/>
        <v/>
      </c>
      <c r="Q1343" s="32">
        <f t="shared" si="610"/>
        <v>6</v>
      </c>
      <c r="R1343" s="32">
        <f t="shared" si="611"/>
        <v>4</v>
      </c>
      <c r="S1343" s="32">
        <f t="shared" si="612"/>
        <v>4</v>
      </c>
      <c r="T1343" s="32">
        <f t="shared" si="613"/>
        <v>2</v>
      </c>
      <c r="U1343" s="32">
        <f t="shared" si="614"/>
        <v>2</v>
      </c>
      <c r="V1343" s="32">
        <f t="shared" si="615"/>
        <v>2</v>
      </c>
      <c r="W1343" s="32">
        <f t="shared" si="616"/>
        <v>2</v>
      </c>
      <c r="X1343" s="32">
        <f t="shared" si="617"/>
        <v>2</v>
      </c>
      <c r="Y1343" s="32">
        <f t="shared" si="618"/>
        <v>2</v>
      </c>
      <c r="Z1343" s="32">
        <f t="shared" si="619"/>
        <v>2</v>
      </c>
      <c r="AA1343" s="32">
        <f t="shared" si="620"/>
        <v>2</v>
      </c>
      <c r="AB1343" s="32">
        <f t="shared" si="621"/>
        <v>2</v>
      </c>
      <c r="AD1343" s="64"/>
      <c r="AE1343" s="51"/>
      <c r="AF1343" s="51"/>
      <c r="AG1343" s="61"/>
      <c r="AH1343" s="62"/>
      <c r="AI1343" s="61"/>
      <c r="AJ1343" s="62"/>
      <c r="AK1343" s="61"/>
      <c r="AL1343" s="62"/>
      <c r="AM1343" s="60"/>
      <c r="AN1343" s="60"/>
      <c r="AO1343" s="60"/>
      <c r="AP1343" s="60"/>
      <c r="AQ1343" s="51"/>
      <c r="AT1343" s="39" t="str">
        <f t="shared" si="622"/>
        <v/>
      </c>
      <c r="AU1343" s="49" t="str">
        <f t="shared" si="623"/>
        <v/>
      </c>
      <c r="AV1343" s="41">
        <f t="shared" ca="1" si="635"/>
        <v>256</v>
      </c>
      <c r="AW1343" s="40">
        <f t="shared" ca="1" si="629"/>
        <v>1</v>
      </c>
      <c r="AX1343" s="41">
        <f t="shared" ca="1" si="624"/>
        <v>0</v>
      </c>
      <c r="AY1343" s="41">
        <f t="shared" ca="1" si="625"/>
        <v>0</v>
      </c>
      <c r="AZ1343" s="42">
        <f t="shared" ca="1" si="626"/>
        <v>1</v>
      </c>
      <c r="BA1343" s="47" t="str">
        <f t="shared" si="627"/>
        <v/>
      </c>
      <c r="BB1343" s="47" t="e">
        <f t="shared" si="628"/>
        <v>#VALUE!</v>
      </c>
      <c r="BC1343" s="47">
        <f t="shared" si="636"/>
        <v>0</v>
      </c>
      <c r="BD1343" s="47">
        <f t="shared" si="637"/>
        <v>0</v>
      </c>
      <c r="BE1343" s="47" t="e">
        <f t="shared" si="638"/>
        <v>#VALUE!</v>
      </c>
      <c r="BF1343" s="47" t="e">
        <f t="shared" si="639"/>
        <v>#VALUE!</v>
      </c>
      <c r="BG1343" s="47" t="e">
        <f t="shared" si="640"/>
        <v>#VALUE!</v>
      </c>
      <c r="BH1343" s="47" t="e">
        <f>MATCH($BA1343,NoteCommaRef!$B$4:$B$10,0)</f>
        <v>#N/A</v>
      </c>
      <c r="BI1343" s="47">
        <f>MATCH($BK1343,NoteCommaRef!$H$4:$H$1000,0)</f>
        <v>11</v>
      </c>
      <c r="BJ1343" s="47">
        <f>MATCH($BL1343,NoteCommaRef!$H$4:$H$1000,0)</f>
        <v>11</v>
      </c>
      <c r="BK1343" s="47">
        <f t="shared" si="630"/>
        <v>1</v>
      </c>
      <c r="BL1343" s="47">
        <f t="shared" si="631"/>
        <v>1</v>
      </c>
      <c r="BM1343" s="48">
        <f ca="1">IF(ISNA($BH1343),1,OFFSET(NoteCommaRef!$E$3,$BH1343,0))</f>
        <v>1</v>
      </c>
      <c r="BN1343" s="48">
        <f t="shared" si="632"/>
        <v>1</v>
      </c>
      <c r="BO1343" s="48">
        <f t="shared" si="633"/>
        <v>1</v>
      </c>
      <c r="BP1343" s="48">
        <f t="shared" si="634"/>
        <v>1</v>
      </c>
      <c r="BQ1343" s="48">
        <f ca="1">IF(ISNA($BI1343),1,OFFSET(NoteCommaRef!$K$3,$BI1343,0))</f>
        <v>1</v>
      </c>
      <c r="BR1343" s="48">
        <f ca="1">IF(ISNA($BJ1343),1,OFFSET(NoteCommaRef!$K$3,$BJ1343,0))</f>
        <v>1</v>
      </c>
    </row>
    <row r="1344" spans="3:70" x14ac:dyDescent="0.2">
      <c r="C1344" s="1" t="str">
        <f t="shared" si="652"/>
        <v/>
      </c>
      <c r="D1344" s="1" t="str">
        <f t="shared" si="653"/>
        <v/>
      </c>
      <c r="E1344" s="1" t="str">
        <f t="shared" si="641"/>
        <v/>
      </c>
      <c r="F1344" s="32" t="str">
        <f t="shared" si="642"/>
        <v/>
      </c>
      <c r="G1344" s="1" t="str">
        <f t="shared" si="643"/>
        <v/>
      </c>
      <c r="H1344" s="1" t="str">
        <f t="shared" si="644"/>
        <v/>
      </c>
      <c r="I1344" s="1" t="str">
        <f t="shared" si="645"/>
        <v/>
      </c>
      <c r="J1344" s="1" t="str">
        <f t="shared" si="646"/>
        <v/>
      </c>
      <c r="K1344" s="1" t="str">
        <f t="shared" si="647"/>
        <v/>
      </c>
      <c r="L1344" s="1" t="str">
        <f ca="1">IF(COUNTBLANK($AO1344),IF(COUNTBLANK($D1344),"",OFFSET(ChannelSetup!$E$6,0,$D1344-1)),$AO1344)</f>
        <v/>
      </c>
      <c r="M1344" s="1" t="str">
        <f ca="1">IF(COUNTBLANK($AP1344),IF(COUNTBLANK($D1344),"",OFFSET(ChannelSetup!$E$7,0,$D1344-1)),$AP1344)</f>
        <v/>
      </c>
      <c r="N1344" s="1" t="str">
        <f ca="1">IF(COUNTBLANK($D1344),"",IF(COUNTBLANK($AI1344),OFFSET(ChannelSetup!$E$4,0,$D1344-1),$AI1344))</f>
        <v/>
      </c>
      <c r="O1344" s="1" t="str">
        <f t="shared" si="648"/>
        <v/>
      </c>
      <c r="Q1344" s="32">
        <f t="shared" si="610"/>
        <v>6</v>
      </c>
      <c r="R1344" s="32">
        <f t="shared" si="611"/>
        <v>4</v>
      </c>
      <c r="S1344" s="32">
        <f t="shared" si="612"/>
        <v>4</v>
      </c>
      <c r="T1344" s="32">
        <f t="shared" si="613"/>
        <v>2</v>
      </c>
      <c r="U1344" s="32">
        <f t="shared" si="614"/>
        <v>2</v>
      </c>
      <c r="V1344" s="32">
        <f t="shared" si="615"/>
        <v>2</v>
      </c>
      <c r="W1344" s="32">
        <f t="shared" si="616"/>
        <v>2</v>
      </c>
      <c r="X1344" s="32">
        <f t="shared" si="617"/>
        <v>2</v>
      </c>
      <c r="Y1344" s="32">
        <f t="shared" si="618"/>
        <v>2</v>
      </c>
      <c r="Z1344" s="32">
        <f t="shared" si="619"/>
        <v>2</v>
      </c>
      <c r="AA1344" s="32">
        <f t="shared" si="620"/>
        <v>2</v>
      </c>
      <c r="AB1344" s="32">
        <f t="shared" si="621"/>
        <v>2</v>
      </c>
      <c r="AD1344" s="64"/>
      <c r="AE1344" s="51"/>
      <c r="AF1344" s="51"/>
      <c r="AG1344" s="61"/>
      <c r="AH1344" s="62"/>
      <c r="AI1344" s="61"/>
      <c r="AJ1344" s="62"/>
      <c r="AK1344" s="61"/>
      <c r="AL1344" s="62"/>
      <c r="AM1344" s="60"/>
      <c r="AN1344" s="60"/>
      <c r="AO1344" s="60"/>
      <c r="AP1344" s="60"/>
      <c r="AQ1344" s="51"/>
      <c r="AT1344" s="39" t="str">
        <f t="shared" si="622"/>
        <v/>
      </c>
      <c r="AU1344" s="49" t="str">
        <f t="shared" si="623"/>
        <v/>
      </c>
      <c r="AV1344" s="41">
        <f t="shared" ca="1" si="635"/>
        <v>256</v>
      </c>
      <c r="AW1344" s="40">
        <f t="shared" ca="1" si="629"/>
        <v>1</v>
      </c>
      <c r="AX1344" s="41">
        <f t="shared" ca="1" si="624"/>
        <v>0</v>
      </c>
      <c r="AY1344" s="41">
        <f t="shared" ca="1" si="625"/>
        <v>0</v>
      </c>
      <c r="AZ1344" s="42">
        <f t="shared" ca="1" si="626"/>
        <v>1</v>
      </c>
      <c r="BA1344" s="47" t="str">
        <f t="shared" si="627"/>
        <v/>
      </c>
      <c r="BB1344" s="47" t="e">
        <f t="shared" si="628"/>
        <v>#VALUE!</v>
      </c>
      <c r="BC1344" s="47">
        <f t="shared" si="636"/>
        <v>0</v>
      </c>
      <c r="BD1344" s="47">
        <f t="shared" si="637"/>
        <v>0</v>
      </c>
      <c r="BE1344" s="47" t="e">
        <f t="shared" si="638"/>
        <v>#VALUE!</v>
      </c>
      <c r="BF1344" s="47" t="e">
        <f t="shared" si="639"/>
        <v>#VALUE!</v>
      </c>
      <c r="BG1344" s="47" t="e">
        <f t="shared" si="640"/>
        <v>#VALUE!</v>
      </c>
      <c r="BH1344" s="47" t="e">
        <f>MATCH($BA1344,NoteCommaRef!$B$4:$B$10,0)</f>
        <v>#N/A</v>
      </c>
      <c r="BI1344" s="47">
        <f>MATCH($BK1344,NoteCommaRef!$H$4:$H$1000,0)</f>
        <v>11</v>
      </c>
      <c r="BJ1344" s="47">
        <f>MATCH($BL1344,NoteCommaRef!$H$4:$H$1000,0)</f>
        <v>11</v>
      </c>
      <c r="BK1344" s="47">
        <f t="shared" si="630"/>
        <v>1</v>
      </c>
      <c r="BL1344" s="47">
        <f t="shared" si="631"/>
        <v>1</v>
      </c>
      <c r="BM1344" s="48">
        <f ca="1">IF(ISNA($BH1344),1,OFFSET(NoteCommaRef!$E$3,$BH1344,0))</f>
        <v>1</v>
      </c>
      <c r="BN1344" s="48">
        <f t="shared" si="632"/>
        <v>1</v>
      </c>
      <c r="BO1344" s="48">
        <f t="shared" si="633"/>
        <v>1</v>
      </c>
      <c r="BP1344" s="48">
        <f t="shared" si="634"/>
        <v>1</v>
      </c>
      <c r="BQ1344" s="48">
        <f ca="1">IF(ISNA($BI1344),1,OFFSET(NoteCommaRef!$K$3,$BI1344,0))</f>
        <v>1</v>
      </c>
      <c r="BR1344" s="48">
        <f ca="1">IF(ISNA($BJ1344),1,OFFSET(NoteCommaRef!$K$3,$BJ1344,0))</f>
        <v>1</v>
      </c>
    </row>
    <row r="1345" spans="3:70" x14ac:dyDescent="0.2">
      <c r="C1345" s="1" t="str">
        <f t="shared" si="652"/>
        <v/>
      </c>
      <c r="D1345" s="1" t="str">
        <f t="shared" si="653"/>
        <v/>
      </c>
      <c r="E1345" s="1" t="str">
        <f t="shared" si="641"/>
        <v/>
      </c>
      <c r="F1345" s="32" t="str">
        <f t="shared" si="642"/>
        <v/>
      </c>
      <c r="G1345" s="1" t="str">
        <f t="shared" si="643"/>
        <v/>
      </c>
      <c r="H1345" s="1" t="str">
        <f t="shared" si="644"/>
        <v/>
      </c>
      <c r="I1345" s="1" t="str">
        <f t="shared" si="645"/>
        <v/>
      </c>
      <c r="J1345" s="1" t="str">
        <f t="shared" si="646"/>
        <v/>
      </c>
      <c r="K1345" s="1" t="str">
        <f t="shared" si="647"/>
        <v/>
      </c>
      <c r="L1345" s="1" t="str">
        <f ca="1">IF(COUNTBLANK($AO1345),IF(COUNTBLANK($D1345),"",OFFSET(ChannelSetup!$E$6,0,$D1345-1)),$AO1345)</f>
        <v/>
      </c>
      <c r="M1345" s="1" t="str">
        <f ca="1">IF(COUNTBLANK($AP1345),IF(COUNTBLANK($D1345),"",OFFSET(ChannelSetup!$E$7,0,$D1345-1)),$AP1345)</f>
        <v/>
      </c>
      <c r="N1345" s="1" t="str">
        <f ca="1">IF(COUNTBLANK($D1345),"",IF(COUNTBLANK($AI1345),OFFSET(ChannelSetup!$E$4,0,$D1345-1),$AI1345))</f>
        <v/>
      </c>
      <c r="O1345" s="1" t="str">
        <f t="shared" si="648"/>
        <v/>
      </c>
      <c r="Q1345" s="32">
        <f t="shared" si="610"/>
        <v>6</v>
      </c>
      <c r="R1345" s="32">
        <f t="shared" si="611"/>
        <v>4</v>
      </c>
      <c r="S1345" s="32">
        <f t="shared" si="612"/>
        <v>4</v>
      </c>
      <c r="T1345" s="32">
        <f t="shared" si="613"/>
        <v>2</v>
      </c>
      <c r="U1345" s="32">
        <f t="shared" si="614"/>
        <v>2</v>
      </c>
      <c r="V1345" s="32">
        <f t="shared" si="615"/>
        <v>2</v>
      </c>
      <c r="W1345" s="32">
        <f t="shared" si="616"/>
        <v>2</v>
      </c>
      <c r="X1345" s="32">
        <f t="shared" si="617"/>
        <v>2</v>
      </c>
      <c r="Y1345" s="32">
        <f t="shared" si="618"/>
        <v>2</v>
      </c>
      <c r="Z1345" s="32">
        <f t="shared" si="619"/>
        <v>2</v>
      </c>
      <c r="AA1345" s="32">
        <f t="shared" si="620"/>
        <v>2</v>
      </c>
      <c r="AB1345" s="32">
        <f t="shared" si="621"/>
        <v>2</v>
      </c>
      <c r="AD1345" s="64"/>
      <c r="AE1345" s="51"/>
      <c r="AF1345" s="51"/>
      <c r="AG1345" s="61"/>
      <c r="AH1345" s="62"/>
      <c r="AI1345" s="61"/>
      <c r="AJ1345" s="62"/>
      <c r="AK1345" s="61"/>
      <c r="AL1345" s="62"/>
      <c r="AM1345" s="60"/>
      <c r="AN1345" s="60"/>
      <c r="AO1345" s="60"/>
      <c r="AP1345" s="60"/>
      <c r="AQ1345" s="51"/>
      <c r="AT1345" s="39" t="str">
        <f t="shared" si="622"/>
        <v/>
      </c>
      <c r="AU1345" s="49" t="str">
        <f t="shared" si="623"/>
        <v/>
      </c>
      <c r="AV1345" s="41">
        <f t="shared" ca="1" si="635"/>
        <v>256</v>
      </c>
      <c r="AW1345" s="40">
        <f t="shared" ca="1" si="629"/>
        <v>1</v>
      </c>
      <c r="AX1345" s="41">
        <f t="shared" ca="1" si="624"/>
        <v>0</v>
      </c>
      <c r="AY1345" s="41">
        <f t="shared" ca="1" si="625"/>
        <v>0</v>
      </c>
      <c r="AZ1345" s="42">
        <f t="shared" ca="1" si="626"/>
        <v>1</v>
      </c>
      <c r="BA1345" s="47" t="str">
        <f t="shared" si="627"/>
        <v/>
      </c>
      <c r="BB1345" s="47" t="e">
        <f t="shared" si="628"/>
        <v>#VALUE!</v>
      </c>
      <c r="BC1345" s="47">
        <f t="shared" si="636"/>
        <v>0</v>
      </c>
      <c r="BD1345" s="47">
        <f t="shared" si="637"/>
        <v>0</v>
      </c>
      <c r="BE1345" s="47" t="e">
        <f t="shared" si="638"/>
        <v>#VALUE!</v>
      </c>
      <c r="BF1345" s="47" t="e">
        <f t="shared" si="639"/>
        <v>#VALUE!</v>
      </c>
      <c r="BG1345" s="47" t="e">
        <f t="shared" si="640"/>
        <v>#VALUE!</v>
      </c>
      <c r="BH1345" s="47" t="e">
        <f>MATCH($BA1345,NoteCommaRef!$B$4:$B$10,0)</f>
        <v>#N/A</v>
      </c>
      <c r="BI1345" s="47">
        <f>MATCH($BK1345,NoteCommaRef!$H$4:$H$1000,0)</f>
        <v>11</v>
      </c>
      <c r="BJ1345" s="47">
        <f>MATCH($BL1345,NoteCommaRef!$H$4:$H$1000,0)</f>
        <v>11</v>
      </c>
      <c r="BK1345" s="47">
        <f t="shared" si="630"/>
        <v>1</v>
      </c>
      <c r="BL1345" s="47">
        <f t="shared" si="631"/>
        <v>1</v>
      </c>
      <c r="BM1345" s="48">
        <f ca="1">IF(ISNA($BH1345),1,OFFSET(NoteCommaRef!$E$3,$BH1345,0))</f>
        <v>1</v>
      </c>
      <c r="BN1345" s="48">
        <f t="shared" si="632"/>
        <v>1</v>
      </c>
      <c r="BO1345" s="48">
        <f t="shared" si="633"/>
        <v>1</v>
      </c>
      <c r="BP1345" s="48">
        <f t="shared" si="634"/>
        <v>1</v>
      </c>
      <c r="BQ1345" s="48">
        <f ca="1">IF(ISNA($BI1345),1,OFFSET(NoteCommaRef!$K$3,$BI1345,0))</f>
        <v>1</v>
      </c>
      <c r="BR1345" s="48">
        <f ca="1">IF(ISNA($BJ1345),1,OFFSET(NoteCommaRef!$K$3,$BJ1345,0))</f>
        <v>1</v>
      </c>
    </row>
    <row r="1346" spans="3:70" x14ac:dyDescent="0.2">
      <c r="C1346" s="1" t="str">
        <f t="shared" si="652"/>
        <v/>
      </c>
      <c r="D1346" s="1" t="str">
        <f t="shared" si="653"/>
        <v/>
      </c>
      <c r="E1346" s="1" t="str">
        <f t="shared" si="641"/>
        <v/>
      </c>
      <c r="F1346" s="32" t="str">
        <f t="shared" si="642"/>
        <v/>
      </c>
      <c r="G1346" s="1" t="str">
        <f t="shared" si="643"/>
        <v/>
      </c>
      <c r="H1346" s="1" t="str">
        <f t="shared" si="644"/>
        <v/>
      </c>
      <c r="I1346" s="1" t="str">
        <f t="shared" si="645"/>
        <v/>
      </c>
      <c r="J1346" s="1" t="str">
        <f t="shared" si="646"/>
        <v/>
      </c>
      <c r="K1346" s="1" t="str">
        <f t="shared" si="647"/>
        <v/>
      </c>
      <c r="L1346" s="1" t="str">
        <f ca="1">IF(COUNTBLANK($AO1346),IF(COUNTBLANK($D1346),"",OFFSET(ChannelSetup!$E$6,0,$D1346-1)),$AO1346)</f>
        <v/>
      </c>
      <c r="M1346" s="1" t="str">
        <f ca="1">IF(COUNTBLANK($AP1346),IF(COUNTBLANK($D1346),"",OFFSET(ChannelSetup!$E$7,0,$D1346-1)),$AP1346)</f>
        <v/>
      </c>
      <c r="N1346" s="1" t="str">
        <f ca="1">IF(COUNTBLANK($D1346),"",IF(COUNTBLANK($AI1346),OFFSET(ChannelSetup!$E$4,0,$D1346-1),$AI1346))</f>
        <v/>
      </c>
      <c r="O1346" s="1" t="str">
        <f t="shared" si="648"/>
        <v/>
      </c>
      <c r="Q1346" s="32">
        <f t="shared" si="610"/>
        <v>6</v>
      </c>
      <c r="R1346" s="32">
        <f t="shared" si="611"/>
        <v>4</v>
      </c>
      <c r="S1346" s="32">
        <f t="shared" si="612"/>
        <v>4</v>
      </c>
      <c r="T1346" s="32">
        <f t="shared" si="613"/>
        <v>2</v>
      </c>
      <c r="U1346" s="32">
        <f t="shared" si="614"/>
        <v>2</v>
      </c>
      <c r="V1346" s="32">
        <f t="shared" si="615"/>
        <v>2</v>
      </c>
      <c r="W1346" s="32">
        <f t="shared" si="616"/>
        <v>2</v>
      </c>
      <c r="X1346" s="32">
        <f t="shared" si="617"/>
        <v>2</v>
      </c>
      <c r="Y1346" s="32">
        <f t="shared" si="618"/>
        <v>2</v>
      </c>
      <c r="Z1346" s="32">
        <f t="shared" si="619"/>
        <v>2</v>
      </c>
      <c r="AA1346" s="32">
        <f t="shared" si="620"/>
        <v>2</v>
      </c>
      <c r="AB1346" s="32">
        <f t="shared" si="621"/>
        <v>2</v>
      </c>
      <c r="AD1346" s="64"/>
      <c r="AE1346" s="51"/>
      <c r="AF1346" s="51"/>
      <c r="AG1346" s="61"/>
      <c r="AH1346" s="62"/>
      <c r="AI1346" s="61"/>
      <c r="AJ1346" s="62"/>
      <c r="AK1346" s="61"/>
      <c r="AL1346" s="62"/>
      <c r="AM1346" s="60"/>
      <c r="AN1346" s="60"/>
      <c r="AO1346" s="60"/>
      <c r="AP1346" s="60"/>
      <c r="AQ1346" s="51"/>
      <c r="AT1346" s="39" t="str">
        <f t="shared" si="622"/>
        <v/>
      </c>
      <c r="AU1346" s="49" t="str">
        <f t="shared" si="623"/>
        <v/>
      </c>
      <c r="AV1346" s="41">
        <f t="shared" ca="1" si="635"/>
        <v>256</v>
      </c>
      <c r="AW1346" s="40">
        <f t="shared" ca="1" si="629"/>
        <v>1</v>
      </c>
      <c r="AX1346" s="41">
        <f t="shared" ca="1" si="624"/>
        <v>0</v>
      </c>
      <c r="AY1346" s="41">
        <f t="shared" ca="1" si="625"/>
        <v>0</v>
      </c>
      <c r="AZ1346" s="42">
        <f t="shared" ca="1" si="626"/>
        <v>1</v>
      </c>
      <c r="BA1346" s="47" t="str">
        <f t="shared" si="627"/>
        <v/>
      </c>
      <c r="BB1346" s="47" t="e">
        <f t="shared" si="628"/>
        <v>#VALUE!</v>
      </c>
      <c r="BC1346" s="47">
        <f t="shared" si="636"/>
        <v>0</v>
      </c>
      <c r="BD1346" s="47">
        <f t="shared" si="637"/>
        <v>0</v>
      </c>
      <c r="BE1346" s="47" t="e">
        <f t="shared" si="638"/>
        <v>#VALUE!</v>
      </c>
      <c r="BF1346" s="47" t="e">
        <f t="shared" si="639"/>
        <v>#VALUE!</v>
      </c>
      <c r="BG1346" s="47" t="e">
        <f t="shared" si="640"/>
        <v>#VALUE!</v>
      </c>
      <c r="BH1346" s="47" t="e">
        <f>MATCH($BA1346,NoteCommaRef!$B$4:$B$10,0)</f>
        <v>#N/A</v>
      </c>
      <c r="BI1346" s="47">
        <f>MATCH($BK1346,NoteCommaRef!$H$4:$H$1000,0)</f>
        <v>11</v>
      </c>
      <c r="BJ1346" s="47">
        <f>MATCH($BL1346,NoteCommaRef!$H$4:$H$1000,0)</f>
        <v>11</v>
      </c>
      <c r="BK1346" s="47">
        <f t="shared" si="630"/>
        <v>1</v>
      </c>
      <c r="BL1346" s="47">
        <f t="shared" si="631"/>
        <v>1</v>
      </c>
      <c r="BM1346" s="48">
        <f ca="1">IF(ISNA($BH1346),1,OFFSET(NoteCommaRef!$E$3,$BH1346,0))</f>
        <v>1</v>
      </c>
      <c r="BN1346" s="48">
        <f t="shared" si="632"/>
        <v>1</v>
      </c>
      <c r="BO1346" s="48">
        <f t="shared" si="633"/>
        <v>1</v>
      </c>
      <c r="BP1346" s="48">
        <f t="shared" si="634"/>
        <v>1</v>
      </c>
      <c r="BQ1346" s="48">
        <f ca="1">IF(ISNA($BI1346),1,OFFSET(NoteCommaRef!$K$3,$BI1346,0))</f>
        <v>1</v>
      </c>
      <c r="BR1346" s="48">
        <f ca="1">IF(ISNA($BJ1346),1,OFFSET(NoteCommaRef!$K$3,$BJ1346,0))</f>
        <v>1</v>
      </c>
    </row>
    <row r="1347" spans="3:70" x14ac:dyDescent="0.2">
      <c r="C1347" s="1" t="str">
        <f t="shared" si="652"/>
        <v/>
      </c>
      <c r="D1347" s="1" t="str">
        <f t="shared" si="653"/>
        <v/>
      </c>
      <c r="E1347" s="1" t="str">
        <f t="shared" si="641"/>
        <v/>
      </c>
      <c r="F1347" s="32" t="str">
        <f t="shared" si="642"/>
        <v/>
      </c>
      <c r="G1347" s="1" t="str">
        <f t="shared" si="643"/>
        <v/>
      </c>
      <c r="H1347" s="1" t="str">
        <f t="shared" si="644"/>
        <v/>
      </c>
      <c r="I1347" s="1" t="str">
        <f t="shared" si="645"/>
        <v/>
      </c>
      <c r="J1347" s="1" t="str">
        <f t="shared" si="646"/>
        <v/>
      </c>
      <c r="K1347" s="1" t="str">
        <f t="shared" si="647"/>
        <v/>
      </c>
      <c r="L1347" s="1" t="str">
        <f ca="1">IF(COUNTBLANK($AO1347),IF(COUNTBLANK($D1347),"",OFFSET(ChannelSetup!$E$6,0,$D1347-1)),$AO1347)</f>
        <v/>
      </c>
      <c r="M1347" s="1" t="str">
        <f ca="1">IF(COUNTBLANK($AP1347),IF(COUNTBLANK($D1347),"",OFFSET(ChannelSetup!$E$7,0,$D1347-1)),$AP1347)</f>
        <v/>
      </c>
      <c r="N1347" s="1" t="str">
        <f ca="1">IF(COUNTBLANK($D1347),"",IF(COUNTBLANK($AI1347),OFFSET(ChannelSetup!$E$4,0,$D1347-1),$AI1347))</f>
        <v/>
      </c>
      <c r="O1347" s="1" t="str">
        <f t="shared" si="648"/>
        <v/>
      </c>
      <c r="Q1347" s="32">
        <f t="shared" ref="Q1347:Q1410" si="654">Q1346+IF($D1347=Q$3,IF(COUNTBLANK($E1347),0,$E1347/$AF$2),0)</f>
        <v>6</v>
      </c>
      <c r="R1347" s="32">
        <f t="shared" ref="R1347:R1410" si="655">R1346+IF($D1347=R$3,IF(COUNTBLANK($E1347),0,$E1347/$AF$2),0)</f>
        <v>4</v>
      </c>
      <c r="S1347" s="32">
        <f t="shared" ref="S1347:S1410" si="656">S1346+IF($D1347=S$3,IF(COUNTBLANK($E1347),0,$E1347/$AF$2),0)</f>
        <v>4</v>
      </c>
      <c r="T1347" s="32">
        <f t="shared" ref="T1347:T1410" si="657">T1346+IF($D1347=T$3,IF(COUNTBLANK($E1347),0,$E1347/$AF$2),0)</f>
        <v>2</v>
      </c>
      <c r="U1347" s="32">
        <f t="shared" ref="U1347:U1410" si="658">U1346+IF($D1347=U$3,IF(COUNTBLANK($E1347),0,$E1347/$AF$2),0)</f>
        <v>2</v>
      </c>
      <c r="V1347" s="32">
        <f t="shared" ref="V1347:V1410" si="659">V1346+IF($D1347=V$3,IF(COUNTBLANK($E1347),0,$E1347/$AF$2),0)</f>
        <v>2</v>
      </c>
      <c r="W1347" s="32">
        <f t="shared" ref="W1347:W1410" si="660">W1346+IF($D1347=W$3,IF(COUNTBLANK($E1347),0,$E1347/$AF$2),0)</f>
        <v>2</v>
      </c>
      <c r="X1347" s="32">
        <f t="shared" ref="X1347:X1410" si="661">X1346+IF($D1347=X$3,IF(COUNTBLANK($E1347),0,$E1347/$AF$2),0)</f>
        <v>2</v>
      </c>
      <c r="Y1347" s="32">
        <f t="shared" ref="Y1347:Y1410" si="662">Y1346+IF($D1347=Y$3,IF(COUNTBLANK($E1347),0,$E1347/$AF$2),0)</f>
        <v>2</v>
      </c>
      <c r="Z1347" s="32">
        <f t="shared" ref="Z1347:Z1410" si="663">Z1346+IF($D1347=Z$3,IF(COUNTBLANK($E1347),0,$E1347/$AF$2),0)</f>
        <v>2</v>
      </c>
      <c r="AA1347" s="32">
        <f t="shared" ref="AA1347:AA1410" si="664">AA1346+IF($D1347=AA$3,IF(COUNTBLANK($E1347),0,$E1347/$AF$2),0)</f>
        <v>2</v>
      </c>
      <c r="AB1347" s="32">
        <f t="shared" ref="AB1347:AB1410" si="665">AB1346+IF($D1347=AB$3,IF(COUNTBLANK($E1347),0,$E1347/$AF$2),0)</f>
        <v>2</v>
      </c>
      <c r="AD1347" s="64"/>
      <c r="AE1347" s="51"/>
      <c r="AF1347" s="51"/>
      <c r="AG1347" s="61"/>
      <c r="AH1347" s="62"/>
      <c r="AI1347" s="61"/>
      <c r="AJ1347" s="62"/>
      <c r="AK1347" s="61"/>
      <c r="AL1347" s="62"/>
      <c r="AM1347" s="60"/>
      <c r="AN1347" s="60"/>
      <c r="AO1347" s="60"/>
      <c r="AP1347" s="60"/>
      <c r="AQ1347" s="51"/>
      <c r="AT1347" s="39" t="str">
        <f t="shared" si="622"/>
        <v/>
      </c>
      <c r="AU1347" s="49" t="str">
        <f t="shared" si="623"/>
        <v/>
      </c>
      <c r="AV1347" s="41">
        <f t="shared" ca="1" si="635"/>
        <v>256</v>
      </c>
      <c r="AW1347" s="40">
        <f t="shared" ca="1" si="629"/>
        <v>1</v>
      </c>
      <c r="AX1347" s="41">
        <f t="shared" ca="1" si="624"/>
        <v>0</v>
      </c>
      <c r="AY1347" s="41">
        <f t="shared" ca="1" si="625"/>
        <v>0</v>
      </c>
      <c r="AZ1347" s="42">
        <f t="shared" ca="1" si="626"/>
        <v>1</v>
      </c>
      <c r="BA1347" s="47" t="str">
        <f t="shared" si="627"/>
        <v/>
      </c>
      <c r="BB1347" s="47" t="e">
        <f t="shared" si="628"/>
        <v>#VALUE!</v>
      </c>
      <c r="BC1347" s="47">
        <f t="shared" si="636"/>
        <v>0</v>
      </c>
      <c r="BD1347" s="47">
        <f t="shared" si="637"/>
        <v>0</v>
      </c>
      <c r="BE1347" s="47" t="e">
        <f t="shared" si="638"/>
        <v>#VALUE!</v>
      </c>
      <c r="BF1347" s="47" t="e">
        <f t="shared" si="639"/>
        <v>#VALUE!</v>
      </c>
      <c r="BG1347" s="47" t="e">
        <f t="shared" si="640"/>
        <v>#VALUE!</v>
      </c>
      <c r="BH1347" s="47" t="e">
        <f>MATCH($BA1347,NoteCommaRef!$B$4:$B$10,0)</f>
        <v>#N/A</v>
      </c>
      <c r="BI1347" s="47">
        <f>MATCH($BK1347,NoteCommaRef!$H$4:$H$1000,0)</f>
        <v>11</v>
      </c>
      <c r="BJ1347" s="47">
        <f>MATCH($BL1347,NoteCommaRef!$H$4:$H$1000,0)</f>
        <v>11</v>
      </c>
      <c r="BK1347" s="47">
        <f t="shared" si="630"/>
        <v>1</v>
      </c>
      <c r="BL1347" s="47">
        <f t="shared" si="631"/>
        <v>1</v>
      </c>
      <c r="BM1347" s="48">
        <f ca="1">IF(ISNA($BH1347),1,OFFSET(NoteCommaRef!$E$3,$BH1347,0))</f>
        <v>1</v>
      </c>
      <c r="BN1347" s="48">
        <f t="shared" si="632"/>
        <v>1</v>
      </c>
      <c r="BO1347" s="48">
        <f t="shared" si="633"/>
        <v>1</v>
      </c>
      <c r="BP1347" s="48">
        <f t="shared" si="634"/>
        <v>1</v>
      </c>
      <c r="BQ1347" s="48">
        <f ca="1">IF(ISNA($BI1347),1,OFFSET(NoteCommaRef!$K$3,$BI1347,0))</f>
        <v>1</v>
      </c>
      <c r="BR1347" s="48">
        <f ca="1">IF(ISNA($BJ1347),1,OFFSET(NoteCommaRef!$K$3,$BJ1347,0))</f>
        <v>1</v>
      </c>
    </row>
    <row r="1348" spans="3:70" x14ac:dyDescent="0.2">
      <c r="C1348" s="1" t="str">
        <f t="shared" si="652"/>
        <v/>
      </c>
      <c r="D1348" s="1" t="str">
        <f t="shared" si="653"/>
        <v/>
      </c>
      <c r="E1348" s="1" t="str">
        <f t="shared" si="641"/>
        <v/>
      </c>
      <c r="F1348" s="32" t="str">
        <f t="shared" si="642"/>
        <v/>
      </c>
      <c r="G1348" s="1" t="str">
        <f t="shared" si="643"/>
        <v/>
      </c>
      <c r="H1348" s="1" t="str">
        <f t="shared" si="644"/>
        <v/>
      </c>
      <c r="I1348" s="1" t="str">
        <f t="shared" si="645"/>
        <v/>
      </c>
      <c r="J1348" s="1" t="str">
        <f t="shared" si="646"/>
        <v/>
      </c>
      <c r="K1348" s="1" t="str">
        <f t="shared" si="647"/>
        <v/>
      </c>
      <c r="L1348" s="1" t="str">
        <f ca="1">IF(COUNTBLANK($AO1348),IF(COUNTBLANK($D1348),"",OFFSET(ChannelSetup!$E$6,0,$D1348-1)),$AO1348)</f>
        <v/>
      </c>
      <c r="M1348" s="1" t="str">
        <f ca="1">IF(COUNTBLANK($AP1348),IF(COUNTBLANK($D1348),"",OFFSET(ChannelSetup!$E$7,0,$D1348-1)),$AP1348)</f>
        <v/>
      </c>
      <c r="N1348" s="1" t="str">
        <f ca="1">IF(COUNTBLANK($D1348),"",IF(COUNTBLANK($AI1348),OFFSET(ChannelSetup!$E$4,0,$D1348-1),$AI1348))</f>
        <v/>
      </c>
      <c r="O1348" s="1" t="str">
        <f t="shared" si="648"/>
        <v/>
      </c>
      <c r="Q1348" s="32">
        <f t="shared" si="654"/>
        <v>6</v>
      </c>
      <c r="R1348" s="32">
        <f t="shared" si="655"/>
        <v>4</v>
      </c>
      <c r="S1348" s="32">
        <f t="shared" si="656"/>
        <v>4</v>
      </c>
      <c r="T1348" s="32">
        <f t="shared" si="657"/>
        <v>2</v>
      </c>
      <c r="U1348" s="32">
        <f t="shared" si="658"/>
        <v>2</v>
      </c>
      <c r="V1348" s="32">
        <f t="shared" si="659"/>
        <v>2</v>
      </c>
      <c r="W1348" s="32">
        <f t="shared" si="660"/>
        <v>2</v>
      </c>
      <c r="X1348" s="32">
        <f t="shared" si="661"/>
        <v>2</v>
      </c>
      <c r="Y1348" s="32">
        <f t="shared" si="662"/>
        <v>2</v>
      </c>
      <c r="Z1348" s="32">
        <f t="shared" si="663"/>
        <v>2</v>
      </c>
      <c r="AA1348" s="32">
        <f t="shared" si="664"/>
        <v>2</v>
      </c>
      <c r="AB1348" s="32">
        <f t="shared" si="665"/>
        <v>2</v>
      </c>
      <c r="AD1348" s="64"/>
      <c r="AE1348" s="51"/>
      <c r="AF1348" s="51"/>
      <c r="AG1348" s="61"/>
      <c r="AH1348" s="62"/>
      <c r="AI1348" s="61"/>
      <c r="AJ1348" s="62"/>
      <c r="AK1348" s="61"/>
      <c r="AL1348" s="62"/>
      <c r="AM1348" s="60"/>
      <c r="AN1348" s="60"/>
      <c r="AO1348" s="60"/>
      <c r="AP1348" s="60"/>
      <c r="AQ1348" s="51"/>
      <c r="AT1348" s="39" t="str">
        <f t="shared" si="622"/>
        <v/>
      </c>
      <c r="AU1348" s="49" t="str">
        <f t="shared" si="623"/>
        <v/>
      </c>
      <c r="AV1348" s="41">
        <f t="shared" ca="1" si="635"/>
        <v>256</v>
      </c>
      <c r="AW1348" s="40">
        <f t="shared" ca="1" si="629"/>
        <v>1</v>
      </c>
      <c r="AX1348" s="41">
        <f t="shared" ca="1" si="624"/>
        <v>0</v>
      </c>
      <c r="AY1348" s="41">
        <f t="shared" ca="1" si="625"/>
        <v>0</v>
      </c>
      <c r="AZ1348" s="42">
        <f t="shared" ca="1" si="626"/>
        <v>1</v>
      </c>
      <c r="BA1348" s="47" t="str">
        <f t="shared" si="627"/>
        <v/>
      </c>
      <c r="BB1348" s="47" t="e">
        <f t="shared" si="628"/>
        <v>#VALUE!</v>
      </c>
      <c r="BC1348" s="47">
        <f t="shared" si="636"/>
        <v>0</v>
      </c>
      <c r="BD1348" s="47">
        <f t="shared" si="637"/>
        <v>0</v>
      </c>
      <c r="BE1348" s="47" t="e">
        <f t="shared" si="638"/>
        <v>#VALUE!</v>
      </c>
      <c r="BF1348" s="47" t="e">
        <f t="shared" si="639"/>
        <v>#VALUE!</v>
      </c>
      <c r="BG1348" s="47" t="e">
        <f t="shared" si="640"/>
        <v>#VALUE!</v>
      </c>
      <c r="BH1348" s="47" t="e">
        <f>MATCH($BA1348,NoteCommaRef!$B$4:$B$10,0)</f>
        <v>#N/A</v>
      </c>
      <c r="BI1348" s="47">
        <f>MATCH($BK1348,NoteCommaRef!$H$4:$H$1000,0)</f>
        <v>11</v>
      </c>
      <c r="BJ1348" s="47">
        <f>MATCH($BL1348,NoteCommaRef!$H$4:$H$1000,0)</f>
        <v>11</v>
      </c>
      <c r="BK1348" s="47">
        <f t="shared" si="630"/>
        <v>1</v>
      </c>
      <c r="BL1348" s="47">
        <f t="shared" si="631"/>
        <v>1</v>
      </c>
      <c r="BM1348" s="48">
        <f ca="1">IF(ISNA($BH1348),1,OFFSET(NoteCommaRef!$E$3,$BH1348,0))</f>
        <v>1</v>
      </c>
      <c r="BN1348" s="48">
        <f t="shared" si="632"/>
        <v>1</v>
      </c>
      <c r="BO1348" s="48">
        <f t="shared" si="633"/>
        <v>1</v>
      </c>
      <c r="BP1348" s="48">
        <f t="shared" si="634"/>
        <v>1</v>
      </c>
      <c r="BQ1348" s="48">
        <f ca="1">IF(ISNA($BI1348),1,OFFSET(NoteCommaRef!$K$3,$BI1348,0))</f>
        <v>1</v>
      </c>
      <c r="BR1348" s="48">
        <f ca="1">IF(ISNA($BJ1348),1,OFFSET(NoteCommaRef!$K$3,$BJ1348,0))</f>
        <v>1</v>
      </c>
    </row>
    <row r="1349" spans="3:70" x14ac:dyDescent="0.2">
      <c r="C1349" s="1" t="str">
        <f t="shared" si="652"/>
        <v/>
      </c>
      <c r="D1349" s="1" t="str">
        <f t="shared" si="653"/>
        <v/>
      </c>
      <c r="E1349" s="1" t="str">
        <f t="shared" si="641"/>
        <v/>
      </c>
      <c r="F1349" s="32" t="str">
        <f t="shared" si="642"/>
        <v/>
      </c>
      <c r="G1349" s="1" t="str">
        <f t="shared" si="643"/>
        <v/>
      </c>
      <c r="H1349" s="1" t="str">
        <f t="shared" si="644"/>
        <v/>
      </c>
      <c r="I1349" s="1" t="str">
        <f t="shared" si="645"/>
        <v/>
      </c>
      <c r="J1349" s="1" t="str">
        <f t="shared" si="646"/>
        <v/>
      </c>
      <c r="K1349" s="1" t="str">
        <f t="shared" si="647"/>
        <v/>
      </c>
      <c r="L1349" s="1" t="str">
        <f ca="1">IF(COUNTBLANK($AO1349),IF(COUNTBLANK($D1349),"",OFFSET(ChannelSetup!$E$6,0,$D1349-1)),$AO1349)</f>
        <v/>
      </c>
      <c r="M1349" s="1" t="str">
        <f ca="1">IF(COUNTBLANK($AP1349),IF(COUNTBLANK($D1349),"",OFFSET(ChannelSetup!$E$7,0,$D1349-1)),$AP1349)</f>
        <v/>
      </c>
      <c r="N1349" s="1" t="str">
        <f ca="1">IF(COUNTBLANK($D1349),"",IF(COUNTBLANK($AI1349),OFFSET(ChannelSetup!$E$4,0,$D1349-1),$AI1349))</f>
        <v/>
      </c>
      <c r="O1349" s="1" t="str">
        <f t="shared" si="648"/>
        <v/>
      </c>
      <c r="Q1349" s="32">
        <f t="shared" si="654"/>
        <v>6</v>
      </c>
      <c r="R1349" s="32">
        <f t="shared" si="655"/>
        <v>4</v>
      </c>
      <c r="S1349" s="32">
        <f t="shared" si="656"/>
        <v>4</v>
      </c>
      <c r="T1349" s="32">
        <f t="shared" si="657"/>
        <v>2</v>
      </c>
      <c r="U1349" s="32">
        <f t="shared" si="658"/>
        <v>2</v>
      </c>
      <c r="V1349" s="32">
        <f t="shared" si="659"/>
        <v>2</v>
      </c>
      <c r="W1349" s="32">
        <f t="shared" si="660"/>
        <v>2</v>
      </c>
      <c r="X1349" s="32">
        <f t="shared" si="661"/>
        <v>2</v>
      </c>
      <c r="Y1349" s="32">
        <f t="shared" si="662"/>
        <v>2</v>
      </c>
      <c r="Z1349" s="32">
        <f t="shared" si="663"/>
        <v>2</v>
      </c>
      <c r="AA1349" s="32">
        <f t="shared" si="664"/>
        <v>2</v>
      </c>
      <c r="AB1349" s="32">
        <f t="shared" si="665"/>
        <v>2</v>
      </c>
      <c r="AD1349" s="64"/>
      <c r="AE1349" s="51"/>
      <c r="AF1349" s="51"/>
      <c r="AG1349" s="61"/>
      <c r="AH1349" s="62"/>
      <c r="AI1349" s="61"/>
      <c r="AJ1349" s="62"/>
      <c r="AK1349" s="61"/>
      <c r="AL1349" s="62"/>
      <c r="AM1349" s="60"/>
      <c r="AN1349" s="60"/>
      <c r="AO1349" s="60"/>
      <c r="AP1349" s="60"/>
      <c r="AQ1349" s="51"/>
      <c r="AT1349" s="39" t="str">
        <f t="shared" si="622"/>
        <v/>
      </c>
      <c r="AU1349" s="49" t="str">
        <f t="shared" si="623"/>
        <v/>
      </c>
      <c r="AV1349" s="41">
        <f t="shared" ca="1" si="635"/>
        <v>256</v>
      </c>
      <c r="AW1349" s="40">
        <f t="shared" ca="1" si="629"/>
        <v>1</v>
      </c>
      <c r="AX1349" s="41">
        <f t="shared" ca="1" si="624"/>
        <v>0</v>
      </c>
      <c r="AY1349" s="41">
        <f t="shared" ca="1" si="625"/>
        <v>0</v>
      </c>
      <c r="AZ1349" s="42">
        <f t="shared" ca="1" si="626"/>
        <v>1</v>
      </c>
      <c r="BA1349" s="47" t="str">
        <f t="shared" si="627"/>
        <v/>
      </c>
      <c r="BB1349" s="47" t="e">
        <f t="shared" si="628"/>
        <v>#VALUE!</v>
      </c>
      <c r="BC1349" s="47">
        <f t="shared" si="636"/>
        <v>0</v>
      </c>
      <c r="BD1349" s="47">
        <f t="shared" si="637"/>
        <v>0</v>
      </c>
      <c r="BE1349" s="47" t="e">
        <f t="shared" si="638"/>
        <v>#VALUE!</v>
      </c>
      <c r="BF1349" s="47" t="e">
        <f t="shared" si="639"/>
        <v>#VALUE!</v>
      </c>
      <c r="BG1349" s="47" t="e">
        <f t="shared" si="640"/>
        <v>#VALUE!</v>
      </c>
      <c r="BH1349" s="47" t="e">
        <f>MATCH($BA1349,NoteCommaRef!$B$4:$B$10,0)</f>
        <v>#N/A</v>
      </c>
      <c r="BI1349" s="47">
        <f>MATCH($BK1349,NoteCommaRef!$H$4:$H$1000,0)</f>
        <v>11</v>
      </c>
      <c r="BJ1349" s="47">
        <f>MATCH($BL1349,NoteCommaRef!$H$4:$H$1000,0)</f>
        <v>11</v>
      </c>
      <c r="BK1349" s="47">
        <f t="shared" si="630"/>
        <v>1</v>
      </c>
      <c r="BL1349" s="47">
        <f t="shared" si="631"/>
        <v>1</v>
      </c>
      <c r="BM1349" s="48">
        <f ca="1">IF(ISNA($BH1349),1,OFFSET(NoteCommaRef!$E$3,$BH1349,0))</f>
        <v>1</v>
      </c>
      <c r="BN1349" s="48">
        <f t="shared" si="632"/>
        <v>1</v>
      </c>
      <c r="BO1349" s="48">
        <f t="shared" si="633"/>
        <v>1</v>
      </c>
      <c r="BP1349" s="48">
        <f t="shared" si="634"/>
        <v>1</v>
      </c>
      <c r="BQ1349" s="48">
        <f ca="1">IF(ISNA($BI1349),1,OFFSET(NoteCommaRef!$K$3,$BI1349,0))</f>
        <v>1</v>
      </c>
      <c r="BR1349" s="48">
        <f ca="1">IF(ISNA($BJ1349),1,OFFSET(NoteCommaRef!$K$3,$BJ1349,0))</f>
        <v>1</v>
      </c>
    </row>
    <row r="1350" spans="3:70" x14ac:dyDescent="0.2">
      <c r="C1350" s="1" t="str">
        <f t="shared" si="652"/>
        <v/>
      </c>
      <c r="D1350" s="1" t="str">
        <f t="shared" si="653"/>
        <v/>
      </c>
      <c r="E1350" s="1" t="str">
        <f t="shared" si="641"/>
        <v/>
      </c>
      <c r="F1350" s="32" t="str">
        <f t="shared" si="642"/>
        <v/>
      </c>
      <c r="G1350" s="1" t="str">
        <f t="shared" si="643"/>
        <v/>
      </c>
      <c r="H1350" s="1" t="str">
        <f t="shared" si="644"/>
        <v/>
      </c>
      <c r="I1350" s="1" t="str">
        <f t="shared" si="645"/>
        <v/>
      </c>
      <c r="J1350" s="1" t="str">
        <f t="shared" si="646"/>
        <v/>
      </c>
      <c r="K1350" s="1" t="str">
        <f t="shared" si="647"/>
        <v/>
      </c>
      <c r="L1350" s="1" t="str">
        <f ca="1">IF(COUNTBLANK($AO1350),IF(COUNTBLANK($D1350),"",OFFSET(ChannelSetup!$E$6,0,$D1350-1)),$AO1350)</f>
        <v/>
      </c>
      <c r="M1350" s="1" t="str">
        <f ca="1">IF(COUNTBLANK($AP1350),IF(COUNTBLANK($D1350),"",OFFSET(ChannelSetup!$E$7,0,$D1350-1)),$AP1350)</f>
        <v/>
      </c>
      <c r="N1350" s="1" t="str">
        <f ca="1">IF(COUNTBLANK($D1350),"",IF(COUNTBLANK($AI1350),OFFSET(ChannelSetup!$E$4,0,$D1350-1),$AI1350))</f>
        <v/>
      </c>
      <c r="O1350" s="1" t="str">
        <f t="shared" si="648"/>
        <v/>
      </c>
      <c r="Q1350" s="32">
        <f t="shared" si="654"/>
        <v>6</v>
      </c>
      <c r="R1350" s="32">
        <f t="shared" si="655"/>
        <v>4</v>
      </c>
      <c r="S1350" s="32">
        <f t="shared" si="656"/>
        <v>4</v>
      </c>
      <c r="T1350" s="32">
        <f t="shared" si="657"/>
        <v>2</v>
      </c>
      <c r="U1350" s="32">
        <f t="shared" si="658"/>
        <v>2</v>
      </c>
      <c r="V1350" s="32">
        <f t="shared" si="659"/>
        <v>2</v>
      </c>
      <c r="W1350" s="32">
        <f t="shared" si="660"/>
        <v>2</v>
      </c>
      <c r="X1350" s="32">
        <f t="shared" si="661"/>
        <v>2</v>
      </c>
      <c r="Y1350" s="32">
        <f t="shared" si="662"/>
        <v>2</v>
      </c>
      <c r="Z1350" s="32">
        <f t="shared" si="663"/>
        <v>2</v>
      </c>
      <c r="AA1350" s="32">
        <f t="shared" si="664"/>
        <v>2</v>
      </c>
      <c r="AB1350" s="32">
        <f t="shared" si="665"/>
        <v>2</v>
      </c>
      <c r="AD1350" s="64"/>
      <c r="AE1350" s="51"/>
      <c r="AF1350" s="51"/>
      <c r="AG1350" s="61"/>
      <c r="AH1350" s="62"/>
      <c r="AI1350" s="61"/>
      <c r="AJ1350" s="62"/>
      <c r="AK1350" s="61"/>
      <c r="AL1350" s="62"/>
      <c r="AM1350" s="60"/>
      <c r="AN1350" s="60"/>
      <c r="AO1350" s="60"/>
      <c r="AP1350" s="60"/>
      <c r="AQ1350" s="51"/>
      <c r="AT1350" s="39" t="str">
        <f t="shared" si="622"/>
        <v/>
      </c>
      <c r="AU1350" s="49" t="str">
        <f t="shared" si="623"/>
        <v/>
      </c>
      <c r="AV1350" s="41">
        <f t="shared" ca="1" si="635"/>
        <v>256</v>
      </c>
      <c r="AW1350" s="40">
        <f t="shared" ca="1" si="629"/>
        <v>1</v>
      </c>
      <c r="AX1350" s="41">
        <f t="shared" ca="1" si="624"/>
        <v>0</v>
      </c>
      <c r="AY1350" s="41">
        <f t="shared" ca="1" si="625"/>
        <v>0</v>
      </c>
      <c r="AZ1350" s="42">
        <f t="shared" ca="1" si="626"/>
        <v>1</v>
      </c>
      <c r="BA1350" s="47" t="str">
        <f t="shared" si="627"/>
        <v/>
      </c>
      <c r="BB1350" s="47" t="e">
        <f t="shared" si="628"/>
        <v>#VALUE!</v>
      </c>
      <c r="BC1350" s="47">
        <f t="shared" si="636"/>
        <v>0</v>
      </c>
      <c r="BD1350" s="47">
        <f t="shared" si="637"/>
        <v>0</v>
      </c>
      <c r="BE1350" s="47" t="e">
        <f t="shared" si="638"/>
        <v>#VALUE!</v>
      </c>
      <c r="BF1350" s="47" t="e">
        <f t="shared" si="639"/>
        <v>#VALUE!</v>
      </c>
      <c r="BG1350" s="47" t="e">
        <f t="shared" si="640"/>
        <v>#VALUE!</v>
      </c>
      <c r="BH1350" s="47" t="e">
        <f>MATCH($BA1350,NoteCommaRef!$B$4:$B$10,0)</f>
        <v>#N/A</v>
      </c>
      <c r="BI1350" s="47">
        <f>MATCH($BK1350,NoteCommaRef!$H$4:$H$1000,0)</f>
        <v>11</v>
      </c>
      <c r="BJ1350" s="47">
        <f>MATCH($BL1350,NoteCommaRef!$H$4:$H$1000,0)</f>
        <v>11</v>
      </c>
      <c r="BK1350" s="47">
        <f t="shared" si="630"/>
        <v>1</v>
      </c>
      <c r="BL1350" s="47">
        <f t="shared" si="631"/>
        <v>1</v>
      </c>
      <c r="BM1350" s="48">
        <f ca="1">IF(ISNA($BH1350),1,OFFSET(NoteCommaRef!$E$3,$BH1350,0))</f>
        <v>1</v>
      </c>
      <c r="BN1350" s="48">
        <f t="shared" si="632"/>
        <v>1</v>
      </c>
      <c r="BO1350" s="48">
        <f t="shared" si="633"/>
        <v>1</v>
      </c>
      <c r="BP1350" s="48">
        <f t="shared" si="634"/>
        <v>1</v>
      </c>
      <c r="BQ1350" s="48">
        <f ca="1">IF(ISNA($BI1350),1,OFFSET(NoteCommaRef!$K$3,$BI1350,0))</f>
        <v>1</v>
      </c>
      <c r="BR1350" s="48">
        <f ca="1">IF(ISNA($BJ1350),1,OFFSET(NoteCommaRef!$K$3,$BJ1350,0))</f>
        <v>1</v>
      </c>
    </row>
    <row r="1351" spans="3:70" x14ac:dyDescent="0.2">
      <c r="C1351" s="1" t="str">
        <f t="shared" si="652"/>
        <v/>
      </c>
      <c r="D1351" s="1" t="str">
        <f t="shared" si="653"/>
        <v/>
      </c>
      <c r="E1351" s="1" t="str">
        <f t="shared" si="641"/>
        <v/>
      </c>
      <c r="F1351" s="32" t="str">
        <f t="shared" si="642"/>
        <v/>
      </c>
      <c r="G1351" s="1" t="str">
        <f t="shared" si="643"/>
        <v/>
      </c>
      <c r="H1351" s="1" t="str">
        <f t="shared" si="644"/>
        <v/>
      </c>
      <c r="I1351" s="1" t="str">
        <f t="shared" si="645"/>
        <v/>
      </c>
      <c r="J1351" s="1" t="str">
        <f t="shared" si="646"/>
        <v/>
      </c>
      <c r="K1351" s="1" t="str">
        <f t="shared" si="647"/>
        <v/>
      </c>
      <c r="L1351" s="1" t="str">
        <f ca="1">IF(COUNTBLANK($AO1351),IF(COUNTBLANK($D1351),"",OFFSET(ChannelSetup!$E$6,0,$D1351-1)),$AO1351)</f>
        <v/>
      </c>
      <c r="M1351" s="1" t="str">
        <f ca="1">IF(COUNTBLANK($AP1351),IF(COUNTBLANK($D1351),"",OFFSET(ChannelSetup!$E$7,0,$D1351-1)),$AP1351)</f>
        <v/>
      </c>
      <c r="N1351" s="1" t="str">
        <f ca="1">IF(COUNTBLANK($D1351),"",IF(COUNTBLANK($AI1351),OFFSET(ChannelSetup!$E$4,0,$D1351-1),$AI1351))</f>
        <v/>
      </c>
      <c r="O1351" s="1" t="str">
        <f t="shared" si="648"/>
        <v/>
      </c>
      <c r="Q1351" s="32">
        <f t="shared" si="654"/>
        <v>6</v>
      </c>
      <c r="R1351" s="32">
        <f t="shared" si="655"/>
        <v>4</v>
      </c>
      <c r="S1351" s="32">
        <f t="shared" si="656"/>
        <v>4</v>
      </c>
      <c r="T1351" s="32">
        <f t="shared" si="657"/>
        <v>2</v>
      </c>
      <c r="U1351" s="32">
        <f t="shared" si="658"/>
        <v>2</v>
      </c>
      <c r="V1351" s="32">
        <f t="shared" si="659"/>
        <v>2</v>
      </c>
      <c r="W1351" s="32">
        <f t="shared" si="660"/>
        <v>2</v>
      </c>
      <c r="X1351" s="32">
        <f t="shared" si="661"/>
        <v>2</v>
      </c>
      <c r="Y1351" s="32">
        <f t="shared" si="662"/>
        <v>2</v>
      </c>
      <c r="Z1351" s="32">
        <f t="shared" si="663"/>
        <v>2</v>
      </c>
      <c r="AA1351" s="32">
        <f t="shared" si="664"/>
        <v>2</v>
      </c>
      <c r="AB1351" s="32">
        <f t="shared" si="665"/>
        <v>2</v>
      </c>
      <c r="AD1351" s="64"/>
      <c r="AE1351" s="51"/>
      <c r="AF1351" s="51"/>
      <c r="AG1351" s="61"/>
      <c r="AH1351" s="62"/>
      <c r="AI1351" s="61"/>
      <c r="AJ1351" s="62"/>
      <c r="AK1351" s="61"/>
      <c r="AL1351" s="62"/>
      <c r="AM1351" s="60"/>
      <c r="AN1351" s="60"/>
      <c r="AO1351" s="60"/>
      <c r="AP1351" s="60"/>
      <c r="AQ1351" s="51"/>
      <c r="AT1351" s="39" t="str">
        <f t="shared" si="622"/>
        <v/>
      </c>
      <c r="AU1351" s="49" t="str">
        <f t="shared" si="623"/>
        <v/>
      </c>
      <c r="AV1351" s="41">
        <f t="shared" ca="1" si="635"/>
        <v>256</v>
      </c>
      <c r="AW1351" s="40">
        <f t="shared" ca="1" si="629"/>
        <v>1</v>
      </c>
      <c r="AX1351" s="41">
        <f t="shared" ca="1" si="624"/>
        <v>0</v>
      </c>
      <c r="AY1351" s="41">
        <f t="shared" ca="1" si="625"/>
        <v>0</v>
      </c>
      <c r="AZ1351" s="42">
        <f t="shared" ca="1" si="626"/>
        <v>1</v>
      </c>
      <c r="BA1351" s="47" t="str">
        <f t="shared" si="627"/>
        <v/>
      </c>
      <c r="BB1351" s="47" t="e">
        <f t="shared" si="628"/>
        <v>#VALUE!</v>
      </c>
      <c r="BC1351" s="47">
        <f t="shared" si="636"/>
        <v>0</v>
      </c>
      <c r="BD1351" s="47">
        <f t="shared" si="637"/>
        <v>0</v>
      </c>
      <c r="BE1351" s="47" t="e">
        <f t="shared" si="638"/>
        <v>#VALUE!</v>
      </c>
      <c r="BF1351" s="47" t="e">
        <f t="shared" si="639"/>
        <v>#VALUE!</v>
      </c>
      <c r="BG1351" s="47" t="e">
        <f t="shared" si="640"/>
        <v>#VALUE!</v>
      </c>
      <c r="BH1351" s="47" t="e">
        <f>MATCH($BA1351,NoteCommaRef!$B$4:$B$10,0)</f>
        <v>#N/A</v>
      </c>
      <c r="BI1351" s="47">
        <f>MATCH($BK1351,NoteCommaRef!$H$4:$H$1000,0)</f>
        <v>11</v>
      </c>
      <c r="BJ1351" s="47">
        <f>MATCH($BL1351,NoteCommaRef!$H$4:$H$1000,0)</f>
        <v>11</v>
      </c>
      <c r="BK1351" s="47">
        <f t="shared" si="630"/>
        <v>1</v>
      </c>
      <c r="BL1351" s="47">
        <f t="shared" si="631"/>
        <v>1</v>
      </c>
      <c r="BM1351" s="48">
        <f ca="1">IF(ISNA($BH1351),1,OFFSET(NoteCommaRef!$E$3,$BH1351,0))</f>
        <v>1</v>
      </c>
      <c r="BN1351" s="48">
        <f t="shared" si="632"/>
        <v>1</v>
      </c>
      <c r="BO1351" s="48">
        <f t="shared" si="633"/>
        <v>1</v>
      </c>
      <c r="BP1351" s="48">
        <f t="shared" si="634"/>
        <v>1</v>
      </c>
      <c r="BQ1351" s="48">
        <f ca="1">IF(ISNA($BI1351),1,OFFSET(NoteCommaRef!$K$3,$BI1351,0))</f>
        <v>1</v>
      </c>
      <c r="BR1351" s="48">
        <f ca="1">IF(ISNA($BJ1351),1,OFFSET(NoteCommaRef!$K$3,$BJ1351,0))</f>
        <v>1</v>
      </c>
    </row>
    <row r="1352" spans="3:70" x14ac:dyDescent="0.2">
      <c r="C1352" s="1" t="str">
        <f t="shared" si="652"/>
        <v/>
      </c>
      <c r="D1352" s="1" t="str">
        <f t="shared" si="653"/>
        <v/>
      </c>
      <c r="E1352" s="1" t="str">
        <f t="shared" si="641"/>
        <v/>
      </c>
      <c r="F1352" s="32" t="str">
        <f t="shared" si="642"/>
        <v/>
      </c>
      <c r="G1352" s="1" t="str">
        <f t="shared" si="643"/>
        <v/>
      </c>
      <c r="H1352" s="1" t="str">
        <f t="shared" si="644"/>
        <v/>
      </c>
      <c r="I1352" s="1" t="str">
        <f t="shared" si="645"/>
        <v/>
      </c>
      <c r="J1352" s="1" t="str">
        <f t="shared" si="646"/>
        <v/>
      </c>
      <c r="K1352" s="1" t="str">
        <f t="shared" si="647"/>
        <v/>
      </c>
      <c r="L1352" s="1" t="str">
        <f ca="1">IF(COUNTBLANK($AO1352),IF(COUNTBLANK($D1352),"",OFFSET(ChannelSetup!$E$6,0,$D1352-1)),$AO1352)</f>
        <v/>
      </c>
      <c r="M1352" s="1" t="str">
        <f ca="1">IF(COUNTBLANK($AP1352),IF(COUNTBLANK($D1352),"",OFFSET(ChannelSetup!$E$7,0,$D1352-1)),$AP1352)</f>
        <v/>
      </c>
      <c r="N1352" s="1" t="str">
        <f ca="1">IF(COUNTBLANK($D1352),"",IF(COUNTBLANK($AI1352),OFFSET(ChannelSetup!$E$4,0,$D1352-1),$AI1352))</f>
        <v/>
      </c>
      <c r="O1352" s="1" t="str">
        <f t="shared" si="648"/>
        <v/>
      </c>
      <c r="Q1352" s="32">
        <f t="shared" si="654"/>
        <v>6</v>
      </c>
      <c r="R1352" s="32">
        <f t="shared" si="655"/>
        <v>4</v>
      </c>
      <c r="S1352" s="32">
        <f t="shared" si="656"/>
        <v>4</v>
      </c>
      <c r="T1352" s="32">
        <f t="shared" si="657"/>
        <v>2</v>
      </c>
      <c r="U1352" s="32">
        <f t="shared" si="658"/>
        <v>2</v>
      </c>
      <c r="V1352" s="32">
        <f t="shared" si="659"/>
        <v>2</v>
      </c>
      <c r="W1352" s="32">
        <f t="shared" si="660"/>
        <v>2</v>
      </c>
      <c r="X1352" s="32">
        <f t="shared" si="661"/>
        <v>2</v>
      </c>
      <c r="Y1352" s="32">
        <f t="shared" si="662"/>
        <v>2</v>
      </c>
      <c r="Z1352" s="32">
        <f t="shared" si="663"/>
        <v>2</v>
      </c>
      <c r="AA1352" s="32">
        <f t="shared" si="664"/>
        <v>2</v>
      </c>
      <c r="AB1352" s="32">
        <f t="shared" si="665"/>
        <v>2</v>
      </c>
      <c r="AD1352" s="64"/>
      <c r="AE1352" s="51"/>
      <c r="AF1352" s="51"/>
      <c r="AG1352" s="61"/>
      <c r="AH1352" s="62"/>
      <c r="AI1352" s="61"/>
      <c r="AJ1352" s="62"/>
      <c r="AK1352" s="61"/>
      <c r="AL1352" s="62"/>
      <c r="AM1352" s="60"/>
      <c r="AN1352" s="60"/>
      <c r="AO1352" s="60"/>
      <c r="AP1352" s="60"/>
      <c r="AQ1352" s="51"/>
      <c r="AT1352" s="39" t="str">
        <f t="shared" si="622"/>
        <v/>
      </c>
      <c r="AU1352" s="49" t="str">
        <f t="shared" si="623"/>
        <v/>
      </c>
      <c r="AV1352" s="41">
        <f t="shared" ca="1" si="635"/>
        <v>256</v>
      </c>
      <c r="AW1352" s="40">
        <f t="shared" ca="1" si="629"/>
        <v>1</v>
      </c>
      <c r="AX1352" s="41">
        <f t="shared" ca="1" si="624"/>
        <v>0</v>
      </c>
      <c r="AY1352" s="41">
        <f t="shared" ca="1" si="625"/>
        <v>0</v>
      </c>
      <c r="AZ1352" s="42">
        <f t="shared" ca="1" si="626"/>
        <v>1</v>
      </c>
      <c r="BA1352" s="47" t="str">
        <f t="shared" si="627"/>
        <v/>
      </c>
      <c r="BB1352" s="47" t="e">
        <f t="shared" si="628"/>
        <v>#VALUE!</v>
      </c>
      <c r="BC1352" s="47">
        <f t="shared" si="636"/>
        <v>0</v>
      </c>
      <c r="BD1352" s="47">
        <f t="shared" si="637"/>
        <v>0</v>
      </c>
      <c r="BE1352" s="47" t="e">
        <f t="shared" si="638"/>
        <v>#VALUE!</v>
      </c>
      <c r="BF1352" s="47" t="e">
        <f t="shared" si="639"/>
        <v>#VALUE!</v>
      </c>
      <c r="BG1352" s="47" t="e">
        <f t="shared" si="640"/>
        <v>#VALUE!</v>
      </c>
      <c r="BH1352" s="47" t="e">
        <f>MATCH($BA1352,NoteCommaRef!$B$4:$B$10,0)</f>
        <v>#N/A</v>
      </c>
      <c r="BI1352" s="47">
        <f>MATCH($BK1352,NoteCommaRef!$H$4:$H$1000,0)</f>
        <v>11</v>
      </c>
      <c r="BJ1352" s="47">
        <f>MATCH($BL1352,NoteCommaRef!$H$4:$H$1000,0)</f>
        <v>11</v>
      </c>
      <c r="BK1352" s="47">
        <f t="shared" si="630"/>
        <v>1</v>
      </c>
      <c r="BL1352" s="47">
        <f t="shared" si="631"/>
        <v>1</v>
      </c>
      <c r="BM1352" s="48">
        <f ca="1">IF(ISNA($BH1352),1,OFFSET(NoteCommaRef!$E$3,$BH1352,0))</f>
        <v>1</v>
      </c>
      <c r="BN1352" s="48">
        <f t="shared" si="632"/>
        <v>1</v>
      </c>
      <c r="BO1352" s="48">
        <f t="shared" si="633"/>
        <v>1</v>
      </c>
      <c r="BP1352" s="48">
        <f t="shared" si="634"/>
        <v>1</v>
      </c>
      <c r="BQ1352" s="48">
        <f ca="1">IF(ISNA($BI1352),1,OFFSET(NoteCommaRef!$K$3,$BI1352,0))</f>
        <v>1</v>
      </c>
      <c r="BR1352" s="48">
        <f ca="1">IF(ISNA($BJ1352),1,OFFSET(NoteCommaRef!$K$3,$BJ1352,0))</f>
        <v>1</v>
      </c>
    </row>
    <row r="1353" spans="3:70" x14ac:dyDescent="0.2">
      <c r="C1353" s="1" t="str">
        <f t="shared" si="652"/>
        <v/>
      </c>
      <c r="D1353" s="1" t="str">
        <f t="shared" si="653"/>
        <v/>
      </c>
      <c r="E1353" s="1" t="str">
        <f t="shared" si="641"/>
        <v/>
      </c>
      <c r="F1353" s="32" t="str">
        <f t="shared" si="642"/>
        <v/>
      </c>
      <c r="G1353" s="1" t="str">
        <f t="shared" si="643"/>
        <v/>
      </c>
      <c r="H1353" s="1" t="str">
        <f t="shared" si="644"/>
        <v/>
      </c>
      <c r="I1353" s="1" t="str">
        <f t="shared" si="645"/>
        <v/>
      </c>
      <c r="J1353" s="1" t="str">
        <f t="shared" si="646"/>
        <v/>
      </c>
      <c r="K1353" s="1" t="str">
        <f t="shared" si="647"/>
        <v/>
      </c>
      <c r="L1353" s="1" t="str">
        <f ca="1">IF(COUNTBLANK($AO1353),IF(COUNTBLANK($D1353),"",OFFSET(ChannelSetup!$E$6,0,$D1353-1)),$AO1353)</f>
        <v/>
      </c>
      <c r="M1353" s="1" t="str">
        <f ca="1">IF(COUNTBLANK($AP1353),IF(COUNTBLANK($D1353),"",OFFSET(ChannelSetup!$E$7,0,$D1353-1)),$AP1353)</f>
        <v/>
      </c>
      <c r="N1353" s="1" t="str">
        <f ca="1">IF(COUNTBLANK($D1353),"",IF(COUNTBLANK($AI1353),OFFSET(ChannelSetup!$E$4,0,$D1353-1),$AI1353))</f>
        <v/>
      </c>
      <c r="O1353" s="1" t="str">
        <f t="shared" si="648"/>
        <v/>
      </c>
      <c r="Q1353" s="32">
        <f t="shared" si="654"/>
        <v>6</v>
      </c>
      <c r="R1353" s="32">
        <f t="shared" si="655"/>
        <v>4</v>
      </c>
      <c r="S1353" s="32">
        <f t="shared" si="656"/>
        <v>4</v>
      </c>
      <c r="T1353" s="32">
        <f t="shared" si="657"/>
        <v>2</v>
      </c>
      <c r="U1353" s="32">
        <f t="shared" si="658"/>
        <v>2</v>
      </c>
      <c r="V1353" s="32">
        <f t="shared" si="659"/>
        <v>2</v>
      </c>
      <c r="W1353" s="32">
        <f t="shared" si="660"/>
        <v>2</v>
      </c>
      <c r="X1353" s="32">
        <f t="shared" si="661"/>
        <v>2</v>
      </c>
      <c r="Y1353" s="32">
        <f t="shared" si="662"/>
        <v>2</v>
      </c>
      <c r="Z1353" s="32">
        <f t="shared" si="663"/>
        <v>2</v>
      </c>
      <c r="AA1353" s="32">
        <f t="shared" si="664"/>
        <v>2</v>
      </c>
      <c r="AB1353" s="32">
        <f t="shared" si="665"/>
        <v>2</v>
      </c>
      <c r="AD1353" s="64"/>
      <c r="AE1353" s="51"/>
      <c r="AF1353" s="51"/>
      <c r="AG1353" s="61"/>
      <c r="AH1353" s="62"/>
      <c r="AI1353" s="61"/>
      <c r="AJ1353" s="62"/>
      <c r="AK1353" s="61"/>
      <c r="AL1353" s="62"/>
      <c r="AM1353" s="60"/>
      <c r="AN1353" s="60"/>
      <c r="AO1353" s="60"/>
      <c r="AP1353" s="60"/>
      <c r="AQ1353" s="51"/>
      <c r="AT1353" s="39" t="str">
        <f t="shared" si="622"/>
        <v/>
      </c>
      <c r="AU1353" s="49" t="str">
        <f t="shared" si="623"/>
        <v/>
      </c>
      <c r="AV1353" s="41">
        <f t="shared" ca="1" si="635"/>
        <v>256</v>
      </c>
      <c r="AW1353" s="40">
        <f t="shared" ca="1" si="629"/>
        <v>1</v>
      </c>
      <c r="AX1353" s="41">
        <f t="shared" ca="1" si="624"/>
        <v>0</v>
      </c>
      <c r="AY1353" s="41">
        <f t="shared" ca="1" si="625"/>
        <v>0</v>
      </c>
      <c r="AZ1353" s="42">
        <f t="shared" ca="1" si="626"/>
        <v>1</v>
      </c>
      <c r="BA1353" s="47" t="str">
        <f t="shared" si="627"/>
        <v/>
      </c>
      <c r="BB1353" s="47" t="e">
        <f t="shared" si="628"/>
        <v>#VALUE!</v>
      </c>
      <c r="BC1353" s="47">
        <f t="shared" si="636"/>
        <v>0</v>
      </c>
      <c r="BD1353" s="47">
        <f t="shared" si="637"/>
        <v>0</v>
      </c>
      <c r="BE1353" s="47" t="e">
        <f t="shared" si="638"/>
        <v>#VALUE!</v>
      </c>
      <c r="BF1353" s="47" t="e">
        <f t="shared" si="639"/>
        <v>#VALUE!</v>
      </c>
      <c r="BG1353" s="47" t="e">
        <f t="shared" si="640"/>
        <v>#VALUE!</v>
      </c>
      <c r="BH1353" s="47" t="e">
        <f>MATCH($BA1353,NoteCommaRef!$B$4:$B$10,0)</f>
        <v>#N/A</v>
      </c>
      <c r="BI1353" s="47">
        <f>MATCH($BK1353,NoteCommaRef!$H$4:$H$1000,0)</f>
        <v>11</v>
      </c>
      <c r="BJ1353" s="47">
        <f>MATCH($BL1353,NoteCommaRef!$H$4:$H$1000,0)</f>
        <v>11</v>
      </c>
      <c r="BK1353" s="47">
        <f t="shared" si="630"/>
        <v>1</v>
      </c>
      <c r="BL1353" s="47">
        <f t="shared" si="631"/>
        <v>1</v>
      </c>
      <c r="BM1353" s="48">
        <f ca="1">IF(ISNA($BH1353),1,OFFSET(NoteCommaRef!$E$3,$BH1353,0))</f>
        <v>1</v>
      </c>
      <c r="BN1353" s="48">
        <f t="shared" si="632"/>
        <v>1</v>
      </c>
      <c r="BO1353" s="48">
        <f t="shared" si="633"/>
        <v>1</v>
      </c>
      <c r="BP1353" s="48">
        <f t="shared" si="634"/>
        <v>1</v>
      </c>
      <c r="BQ1353" s="48">
        <f ca="1">IF(ISNA($BI1353),1,OFFSET(NoteCommaRef!$K$3,$BI1353,0))</f>
        <v>1</v>
      </c>
      <c r="BR1353" s="48">
        <f ca="1">IF(ISNA($BJ1353),1,OFFSET(NoteCommaRef!$K$3,$BJ1353,0))</f>
        <v>1</v>
      </c>
    </row>
    <row r="1354" spans="3:70" x14ac:dyDescent="0.2">
      <c r="C1354" s="1" t="str">
        <f t="shared" si="652"/>
        <v/>
      </c>
      <c r="D1354" s="1" t="str">
        <f t="shared" si="653"/>
        <v/>
      </c>
      <c r="E1354" s="1" t="str">
        <f t="shared" si="641"/>
        <v/>
      </c>
      <c r="F1354" s="32" t="str">
        <f t="shared" si="642"/>
        <v/>
      </c>
      <c r="G1354" s="1" t="str">
        <f t="shared" si="643"/>
        <v/>
      </c>
      <c r="H1354" s="1" t="str">
        <f t="shared" si="644"/>
        <v/>
      </c>
      <c r="I1354" s="1" t="str">
        <f t="shared" si="645"/>
        <v/>
      </c>
      <c r="J1354" s="1" t="str">
        <f t="shared" si="646"/>
        <v/>
      </c>
      <c r="K1354" s="1" t="str">
        <f t="shared" si="647"/>
        <v/>
      </c>
      <c r="L1354" s="1" t="str">
        <f ca="1">IF(COUNTBLANK($AO1354),IF(COUNTBLANK($D1354),"",OFFSET(ChannelSetup!$E$6,0,$D1354-1)),$AO1354)</f>
        <v/>
      </c>
      <c r="M1354" s="1" t="str">
        <f ca="1">IF(COUNTBLANK($AP1354),IF(COUNTBLANK($D1354),"",OFFSET(ChannelSetup!$E$7,0,$D1354-1)),$AP1354)</f>
        <v/>
      </c>
      <c r="N1354" s="1" t="str">
        <f ca="1">IF(COUNTBLANK($D1354),"",IF(COUNTBLANK($AI1354),OFFSET(ChannelSetup!$E$4,0,$D1354-1),$AI1354))</f>
        <v/>
      </c>
      <c r="O1354" s="1" t="str">
        <f t="shared" si="648"/>
        <v/>
      </c>
      <c r="Q1354" s="32">
        <f t="shared" si="654"/>
        <v>6</v>
      </c>
      <c r="R1354" s="32">
        <f t="shared" si="655"/>
        <v>4</v>
      </c>
      <c r="S1354" s="32">
        <f t="shared" si="656"/>
        <v>4</v>
      </c>
      <c r="T1354" s="32">
        <f t="shared" si="657"/>
        <v>2</v>
      </c>
      <c r="U1354" s="32">
        <f t="shared" si="658"/>
        <v>2</v>
      </c>
      <c r="V1354" s="32">
        <f t="shared" si="659"/>
        <v>2</v>
      </c>
      <c r="W1354" s="32">
        <f t="shared" si="660"/>
        <v>2</v>
      </c>
      <c r="X1354" s="32">
        <f t="shared" si="661"/>
        <v>2</v>
      </c>
      <c r="Y1354" s="32">
        <f t="shared" si="662"/>
        <v>2</v>
      </c>
      <c r="Z1354" s="32">
        <f t="shared" si="663"/>
        <v>2</v>
      </c>
      <c r="AA1354" s="32">
        <f t="shared" si="664"/>
        <v>2</v>
      </c>
      <c r="AB1354" s="32">
        <f t="shared" si="665"/>
        <v>2</v>
      </c>
      <c r="AD1354" s="64"/>
      <c r="AE1354" s="51"/>
      <c r="AF1354" s="51"/>
      <c r="AG1354" s="61"/>
      <c r="AH1354" s="62"/>
      <c r="AI1354" s="61"/>
      <c r="AJ1354" s="62"/>
      <c r="AK1354" s="61"/>
      <c r="AL1354" s="62"/>
      <c r="AM1354" s="60"/>
      <c r="AN1354" s="60"/>
      <c r="AO1354" s="60"/>
      <c r="AP1354" s="60"/>
      <c r="AQ1354" s="51"/>
      <c r="AT1354" s="39" t="str">
        <f t="shared" si="622"/>
        <v/>
      </c>
      <c r="AU1354" s="49" t="str">
        <f t="shared" si="623"/>
        <v/>
      </c>
      <c r="AV1354" s="41">
        <f t="shared" ca="1" si="635"/>
        <v>256</v>
      </c>
      <c r="AW1354" s="40">
        <f t="shared" ca="1" si="629"/>
        <v>1</v>
      </c>
      <c r="AX1354" s="41">
        <f t="shared" ca="1" si="624"/>
        <v>0</v>
      </c>
      <c r="AY1354" s="41">
        <f t="shared" ca="1" si="625"/>
        <v>0</v>
      </c>
      <c r="AZ1354" s="42">
        <f t="shared" ca="1" si="626"/>
        <v>1</v>
      </c>
      <c r="BA1354" s="47" t="str">
        <f t="shared" si="627"/>
        <v/>
      </c>
      <c r="BB1354" s="47" t="e">
        <f t="shared" si="628"/>
        <v>#VALUE!</v>
      </c>
      <c r="BC1354" s="47">
        <f t="shared" si="636"/>
        <v>0</v>
      </c>
      <c r="BD1354" s="47">
        <f t="shared" si="637"/>
        <v>0</v>
      </c>
      <c r="BE1354" s="47" t="e">
        <f t="shared" si="638"/>
        <v>#VALUE!</v>
      </c>
      <c r="BF1354" s="47" t="e">
        <f t="shared" si="639"/>
        <v>#VALUE!</v>
      </c>
      <c r="BG1354" s="47" t="e">
        <f t="shared" si="640"/>
        <v>#VALUE!</v>
      </c>
      <c r="BH1354" s="47" t="e">
        <f>MATCH($BA1354,NoteCommaRef!$B$4:$B$10,0)</f>
        <v>#N/A</v>
      </c>
      <c r="BI1354" s="47">
        <f>MATCH($BK1354,NoteCommaRef!$H$4:$H$1000,0)</f>
        <v>11</v>
      </c>
      <c r="BJ1354" s="47">
        <f>MATCH($BL1354,NoteCommaRef!$H$4:$H$1000,0)</f>
        <v>11</v>
      </c>
      <c r="BK1354" s="47">
        <f t="shared" si="630"/>
        <v>1</v>
      </c>
      <c r="BL1354" s="47">
        <f t="shared" si="631"/>
        <v>1</v>
      </c>
      <c r="BM1354" s="48">
        <f ca="1">IF(ISNA($BH1354),1,OFFSET(NoteCommaRef!$E$3,$BH1354,0))</f>
        <v>1</v>
      </c>
      <c r="BN1354" s="48">
        <f t="shared" si="632"/>
        <v>1</v>
      </c>
      <c r="BO1354" s="48">
        <f t="shared" si="633"/>
        <v>1</v>
      </c>
      <c r="BP1354" s="48">
        <f t="shared" si="634"/>
        <v>1</v>
      </c>
      <c r="BQ1354" s="48">
        <f ca="1">IF(ISNA($BI1354),1,OFFSET(NoteCommaRef!$K$3,$BI1354,0))</f>
        <v>1</v>
      </c>
      <c r="BR1354" s="48">
        <f ca="1">IF(ISNA($BJ1354),1,OFFSET(NoteCommaRef!$K$3,$BJ1354,0))</f>
        <v>1</v>
      </c>
    </row>
    <row r="1355" spans="3:70" x14ac:dyDescent="0.2">
      <c r="C1355" s="1" t="str">
        <f t="shared" si="652"/>
        <v/>
      </c>
      <c r="D1355" s="1" t="str">
        <f t="shared" si="653"/>
        <v/>
      </c>
      <c r="E1355" s="1" t="str">
        <f t="shared" si="641"/>
        <v/>
      </c>
      <c r="F1355" s="32" t="str">
        <f t="shared" si="642"/>
        <v/>
      </c>
      <c r="G1355" s="1" t="str">
        <f t="shared" si="643"/>
        <v/>
      </c>
      <c r="H1355" s="1" t="str">
        <f t="shared" si="644"/>
        <v/>
      </c>
      <c r="I1355" s="1" t="str">
        <f t="shared" si="645"/>
        <v/>
      </c>
      <c r="J1355" s="1" t="str">
        <f t="shared" si="646"/>
        <v/>
      </c>
      <c r="K1355" s="1" t="str">
        <f t="shared" si="647"/>
        <v/>
      </c>
      <c r="L1355" s="1" t="str">
        <f ca="1">IF(COUNTBLANK($AO1355),IF(COUNTBLANK($D1355),"",OFFSET(ChannelSetup!$E$6,0,$D1355-1)),$AO1355)</f>
        <v/>
      </c>
      <c r="M1355" s="1" t="str">
        <f ca="1">IF(COUNTBLANK($AP1355),IF(COUNTBLANK($D1355),"",OFFSET(ChannelSetup!$E$7,0,$D1355-1)),$AP1355)</f>
        <v/>
      </c>
      <c r="N1355" s="1" t="str">
        <f ca="1">IF(COUNTBLANK($D1355),"",IF(COUNTBLANK($AI1355),OFFSET(ChannelSetup!$E$4,0,$D1355-1),$AI1355))</f>
        <v/>
      </c>
      <c r="O1355" s="1" t="str">
        <f t="shared" si="648"/>
        <v/>
      </c>
      <c r="Q1355" s="32">
        <f t="shared" si="654"/>
        <v>6</v>
      </c>
      <c r="R1355" s="32">
        <f t="shared" si="655"/>
        <v>4</v>
      </c>
      <c r="S1355" s="32">
        <f t="shared" si="656"/>
        <v>4</v>
      </c>
      <c r="T1355" s="32">
        <f t="shared" si="657"/>
        <v>2</v>
      </c>
      <c r="U1355" s="32">
        <f t="shared" si="658"/>
        <v>2</v>
      </c>
      <c r="V1355" s="32">
        <f t="shared" si="659"/>
        <v>2</v>
      </c>
      <c r="W1355" s="32">
        <f t="shared" si="660"/>
        <v>2</v>
      </c>
      <c r="X1355" s="32">
        <f t="shared" si="661"/>
        <v>2</v>
      </c>
      <c r="Y1355" s="32">
        <f t="shared" si="662"/>
        <v>2</v>
      </c>
      <c r="Z1355" s="32">
        <f t="shared" si="663"/>
        <v>2</v>
      </c>
      <c r="AA1355" s="32">
        <f t="shared" si="664"/>
        <v>2</v>
      </c>
      <c r="AB1355" s="32">
        <f t="shared" si="665"/>
        <v>2</v>
      </c>
      <c r="AD1355" s="64"/>
      <c r="AE1355" s="51"/>
      <c r="AF1355" s="51"/>
      <c r="AG1355" s="61"/>
      <c r="AH1355" s="62"/>
      <c r="AI1355" s="61"/>
      <c r="AJ1355" s="62"/>
      <c r="AK1355" s="61"/>
      <c r="AL1355" s="62"/>
      <c r="AM1355" s="60"/>
      <c r="AN1355" s="60"/>
      <c r="AO1355" s="60"/>
      <c r="AP1355" s="60"/>
      <c r="AQ1355" s="51"/>
      <c r="AT1355" s="39" t="str">
        <f t="shared" si="622"/>
        <v/>
      </c>
      <c r="AU1355" s="49" t="str">
        <f t="shared" si="623"/>
        <v/>
      </c>
      <c r="AV1355" s="41">
        <f t="shared" ca="1" si="635"/>
        <v>256</v>
      </c>
      <c r="AW1355" s="40">
        <f t="shared" ca="1" si="629"/>
        <v>1</v>
      </c>
      <c r="AX1355" s="41">
        <f t="shared" ca="1" si="624"/>
        <v>0</v>
      </c>
      <c r="AY1355" s="41">
        <f t="shared" ca="1" si="625"/>
        <v>0</v>
      </c>
      <c r="AZ1355" s="42">
        <f t="shared" ca="1" si="626"/>
        <v>1</v>
      </c>
      <c r="BA1355" s="47" t="str">
        <f t="shared" si="627"/>
        <v/>
      </c>
      <c r="BB1355" s="47" t="e">
        <f t="shared" si="628"/>
        <v>#VALUE!</v>
      </c>
      <c r="BC1355" s="47">
        <f t="shared" si="636"/>
        <v>0</v>
      </c>
      <c r="BD1355" s="47">
        <f t="shared" si="637"/>
        <v>0</v>
      </c>
      <c r="BE1355" s="47" t="e">
        <f t="shared" si="638"/>
        <v>#VALUE!</v>
      </c>
      <c r="BF1355" s="47" t="e">
        <f t="shared" si="639"/>
        <v>#VALUE!</v>
      </c>
      <c r="BG1355" s="47" t="e">
        <f t="shared" si="640"/>
        <v>#VALUE!</v>
      </c>
      <c r="BH1355" s="47" t="e">
        <f>MATCH($BA1355,NoteCommaRef!$B$4:$B$10,0)</f>
        <v>#N/A</v>
      </c>
      <c r="BI1355" s="47">
        <f>MATCH($BK1355,NoteCommaRef!$H$4:$H$1000,0)</f>
        <v>11</v>
      </c>
      <c r="BJ1355" s="47">
        <f>MATCH($BL1355,NoteCommaRef!$H$4:$H$1000,0)</f>
        <v>11</v>
      </c>
      <c r="BK1355" s="47">
        <f t="shared" si="630"/>
        <v>1</v>
      </c>
      <c r="BL1355" s="47">
        <f t="shared" si="631"/>
        <v>1</v>
      </c>
      <c r="BM1355" s="48">
        <f ca="1">IF(ISNA($BH1355),1,OFFSET(NoteCommaRef!$E$3,$BH1355,0))</f>
        <v>1</v>
      </c>
      <c r="BN1355" s="48">
        <f t="shared" si="632"/>
        <v>1</v>
      </c>
      <c r="BO1355" s="48">
        <f t="shared" si="633"/>
        <v>1</v>
      </c>
      <c r="BP1355" s="48">
        <f t="shared" si="634"/>
        <v>1</v>
      </c>
      <c r="BQ1355" s="48">
        <f ca="1">IF(ISNA($BI1355),1,OFFSET(NoteCommaRef!$K$3,$BI1355,0))</f>
        <v>1</v>
      </c>
      <c r="BR1355" s="48">
        <f ca="1">IF(ISNA($BJ1355),1,OFFSET(NoteCommaRef!$K$3,$BJ1355,0))</f>
        <v>1</v>
      </c>
    </row>
    <row r="1356" spans="3:70" x14ac:dyDescent="0.2">
      <c r="C1356" s="1" t="str">
        <f t="shared" si="652"/>
        <v/>
      </c>
      <c r="D1356" s="1" t="str">
        <f t="shared" si="653"/>
        <v/>
      </c>
      <c r="E1356" s="1" t="str">
        <f t="shared" si="641"/>
        <v/>
      </c>
      <c r="F1356" s="32" t="str">
        <f t="shared" si="642"/>
        <v/>
      </c>
      <c r="G1356" s="1" t="str">
        <f t="shared" si="643"/>
        <v/>
      </c>
      <c r="H1356" s="1" t="str">
        <f t="shared" si="644"/>
        <v/>
      </c>
      <c r="I1356" s="1" t="str">
        <f t="shared" si="645"/>
        <v/>
      </c>
      <c r="J1356" s="1" t="str">
        <f t="shared" si="646"/>
        <v/>
      </c>
      <c r="K1356" s="1" t="str">
        <f t="shared" si="647"/>
        <v/>
      </c>
      <c r="L1356" s="1" t="str">
        <f ca="1">IF(COUNTBLANK($AO1356),IF(COUNTBLANK($D1356),"",OFFSET(ChannelSetup!$E$6,0,$D1356-1)),$AO1356)</f>
        <v/>
      </c>
      <c r="M1356" s="1" t="str">
        <f ca="1">IF(COUNTBLANK($AP1356),IF(COUNTBLANK($D1356),"",OFFSET(ChannelSetup!$E$7,0,$D1356-1)),$AP1356)</f>
        <v/>
      </c>
      <c r="N1356" s="1" t="str">
        <f ca="1">IF(COUNTBLANK($D1356),"",IF(COUNTBLANK($AI1356),OFFSET(ChannelSetup!$E$4,0,$D1356-1),$AI1356))</f>
        <v/>
      </c>
      <c r="O1356" s="1" t="str">
        <f t="shared" si="648"/>
        <v/>
      </c>
      <c r="Q1356" s="32">
        <f t="shared" si="654"/>
        <v>6</v>
      </c>
      <c r="R1356" s="32">
        <f t="shared" si="655"/>
        <v>4</v>
      </c>
      <c r="S1356" s="32">
        <f t="shared" si="656"/>
        <v>4</v>
      </c>
      <c r="T1356" s="32">
        <f t="shared" si="657"/>
        <v>2</v>
      </c>
      <c r="U1356" s="32">
        <f t="shared" si="658"/>
        <v>2</v>
      </c>
      <c r="V1356" s="32">
        <f t="shared" si="659"/>
        <v>2</v>
      </c>
      <c r="W1356" s="32">
        <f t="shared" si="660"/>
        <v>2</v>
      </c>
      <c r="X1356" s="32">
        <f t="shared" si="661"/>
        <v>2</v>
      </c>
      <c r="Y1356" s="32">
        <f t="shared" si="662"/>
        <v>2</v>
      </c>
      <c r="Z1356" s="32">
        <f t="shared" si="663"/>
        <v>2</v>
      </c>
      <c r="AA1356" s="32">
        <f t="shared" si="664"/>
        <v>2</v>
      </c>
      <c r="AB1356" s="32">
        <f t="shared" si="665"/>
        <v>2</v>
      </c>
      <c r="AD1356" s="64"/>
      <c r="AE1356" s="51"/>
      <c r="AF1356" s="51"/>
      <c r="AG1356" s="61"/>
      <c r="AH1356" s="62"/>
      <c r="AI1356" s="61"/>
      <c r="AJ1356" s="62"/>
      <c r="AK1356" s="61"/>
      <c r="AL1356" s="62"/>
      <c r="AM1356" s="60"/>
      <c r="AN1356" s="60"/>
      <c r="AO1356" s="60"/>
      <c r="AP1356" s="60"/>
      <c r="AQ1356" s="51"/>
      <c r="AT1356" s="39" t="str">
        <f t="shared" si="622"/>
        <v/>
      </c>
      <c r="AU1356" s="49" t="str">
        <f t="shared" si="623"/>
        <v/>
      </c>
      <c r="AV1356" s="41">
        <f t="shared" ca="1" si="635"/>
        <v>256</v>
      </c>
      <c r="AW1356" s="40">
        <f t="shared" ca="1" si="629"/>
        <v>1</v>
      </c>
      <c r="AX1356" s="41">
        <f t="shared" ca="1" si="624"/>
        <v>0</v>
      </c>
      <c r="AY1356" s="41">
        <f t="shared" ca="1" si="625"/>
        <v>0</v>
      </c>
      <c r="AZ1356" s="42">
        <f t="shared" ca="1" si="626"/>
        <v>1</v>
      </c>
      <c r="BA1356" s="47" t="str">
        <f t="shared" si="627"/>
        <v/>
      </c>
      <c r="BB1356" s="47" t="e">
        <f t="shared" si="628"/>
        <v>#VALUE!</v>
      </c>
      <c r="BC1356" s="47">
        <f t="shared" si="636"/>
        <v>0</v>
      </c>
      <c r="BD1356" s="47">
        <f t="shared" si="637"/>
        <v>0</v>
      </c>
      <c r="BE1356" s="47" t="e">
        <f t="shared" si="638"/>
        <v>#VALUE!</v>
      </c>
      <c r="BF1356" s="47" t="e">
        <f t="shared" si="639"/>
        <v>#VALUE!</v>
      </c>
      <c r="BG1356" s="47" t="e">
        <f t="shared" si="640"/>
        <v>#VALUE!</v>
      </c>
      <c r="BH1356" s="47" t="e">
        <f>MATCH($BA1356,NoteCommaRef!$B$4:$B$10,0)</f>
        <v>#N/A</v>
      </c>
      <c r="BI1356" s="47">
        <f>MATCH($BK1356,NoteCommaRef!$H$4:$H$1000,0)</f>
        <v>11</v>
      </c>
      <c r="BJ1356" s="47">
        <f>MATCH($BL1356,NoteCommaRef!$H$4:$H$1000,0)</f>
        <v>11</v>
      </c>
      <c r="BK1356" s="47">
        <f t="shared" si="630"/>
        <v>1</v>
      </c>
      <c r="BL1356" s="47">
        <f t="shared" si="631"/>
        <v>1</v>
      </c>
      <c r="BM1356" s="48">
        <f ca="1">IF(ISNA($BH1356),1,OFFSET(NoteCommaRef!$E$3,$BH1356,0))</f>
        <v>1</v>
      </c>
      <c r="BN1356" s="48">
        <f t="shared" si="632"/>
        <v>1</v>
      </c>
      <c r="BO1356" s="48">
        <f t="shared" si="633"/>
        <v>1</v>
      </c>
      <c r="BP1356" s="48">
        <f t="shared" si="634"/>
        <v>1</v>
      </c>
      <c r="BQ1356" s="48">
        <f ca="1">IF(ISNA($BI1356),1,OFFSET(NoteCommaRef!$K$3,$BI1356,0))</f>
        <v>1</v>
      </c>
      <c r="BR1356" s="48">
        <f ca="1">IF(ISNA($BJ1356),1,OFFSET(NoteCommaRef!$K$3,$BJ1356,0))</f>
        <v>1</v>
      </c>
    </row>
    <row r="1357" spans="3:70" x14ac:dyDescent="0.2">
      <c r="C1357" s="1" t="str">
        <f t="shared" si="652"/>
        <v/>
      </c>
      <c r="D1357" s="1" t="str">
        <f t="shared" si="653"/>
        <v/>
      </c>
      <c r="E1357" s="1" t="str">
        <f t="shared" si="641"/>
        <v/>
      </c>
      <c r="F1357" s="32" t="str">
        <f t="shared" si="642"/>
        <v/>
      </c>
      <c r="G1357" s="1" t="str">
        <f t="shared" si="643"/>
        <v/>
      </c>
      <c r="H1357" s="1" t="str">
        <f t="shared" si="644"/>
        <v/>
      </c>
      <c r="I1357" s="1" t="str">
        <f t="shared" si="645"/>
        <v/>
      </c>
      <c r="J1357" s="1" t="str">
        <f t="shared" si="646"/>
        <v/>
      </c>
      <c r="K1357" s="1" t="str">
        <f t="shared" si="647"/>
        <v/>
      </c>
      <c r="L1357" s="1" t="str">
        <f ca="1">IF(COUNTBLANK($AO1357),IF(COUNTBLANK($D1357),"",OFFSET(ChannelSetup!$E$6,0,$D1357-1)),$AO1357)</f>
        <v/>
      </c>
      <c r="M1357" s="1" t="str">
        <f ca="1">IF(COUNTBLANK($AP1357),IF(COUNTBLANK($D1357),"",OFFSET(ChannelSetup!$E$7,0,$D1357-1)),$AP1357)</f>
        <v/>
      </c>
      <c r="N1357" s="1" t="str">
        <f ca="1">IF(COUNTBLANK($D1357),"",IF(COUNTBLANK($AI1357),OFFSET(ChannelSetup!$E$4,0,$D1357-1),$AI1357))</f>
        <v/>
      </c>
      <c r="O1357" s="1" t="str">
        <f t="shared" si="648"/>
        <v/>
      </c>
      <c r="Q1357" s="32">
        <f t="shared" si="654"/>
        <v>6</v>
      </c>
      <c r="R1357" s="32">
        <f t="shared" si="655"/>
        <v>4</v>
      </c>
      <c r="S1357" s="32">
        <f t="shared" si="656"/>
        <v>4</v>
      </c>
      <c r="T1357" s="32">
        <f t="shared" si="657"/>
        <v>2</v>
      </c>
      <c r="U1357" s="32">
        <f t="shared" si="658"/>
        <v>2</v>
      </c>
      <c r="V1357" s="32">
        <f t="shared" si="659"/>
        <v>2</v>
      </c>
      <c r="W1357" s="32">
        <f t="shared" si="660"/>
        <v>2</v>
      </c>
      <c r="X1357" s="32">
        <f t="shared" si="661"/>
        <v>2</v>
      </c>
      <c r="Y1357" s="32">
        <f t="shared" si="662"/>
        <v>2</v>
      </c>
      <c r="Z1357" s="32">
        <f t="shared" si="663"/>
        <v>2</v>
      </c>
      <c r="AA1357" s="32">
        <f t="shared" si="664"/>
        <v>2</v>
      </c>
      <c r="AB1357" s="32">
        <f t="shared" si="665"/>
        <v>2</v>
      </c>
      <c r="AD1357" s="64"/>
      <c r="AE1357" s="51"/>
      <c r="AF1357" s="51"/>
      <c r="AG1357" s="61"/>
      <c r="AH1357" s="62"/>
      <c r="AI1357" s="61"/>
      <c r="AJ1357" s="62"/>
      <c r="AK1357" s="61"/>
      <c r="AL1357" s="62"/>
      <c r="AM1357" s="60"/>
      <c r="AN1357" s="60"/>
      <c r="AO1357" s="60"/>
      <c r="AP1357" s="60"/>
      <c r="AQ1357" s="51"/>
      <c r="AT1357" s="39" t="str">
        <f t="shared" si="622"/>
        <v/>
      </c>
      <c r="AU1357" s="49" t="str">
        <f t="shared" si="623"/>
        <v/>
      </c>
      <c r="AV1357" s="41">
        <f t="shared" ca="1" si="635"/>
        <v>256</v>
      </c>
      <c r="AW1357" s="40">
        <f t="shared" ca="1" si="629"/>
        <v>1</v>
      </c>
      <c r="AX1357" s="41">
        <f t="shared" ca="1" si="624"/>
        <v>0</v>
      </c>
      <c r="AY1357" s="41">
        <f t="shared" ca="1" si="625"/>
        <v>0</v>
      </c>
      <c r="AZ1357" s="42">
        <f t="shared" ca="1" si="626"/>
        <v>1</v>
      </c>
      <c r="BA1357" s="47" t="str">
        <f t="shared" si="627"/>
        <v/>
      </c>
      <c r="BB1357" s="47" t="e">
        <f t="shared" si="628"/>
        <v>#VALUE!</v>
      </c>
      <c r="BC1357" s="47">
        <f t="shared" si="636"/>
        <v>0</v>
      </c>
      <c r="BD1357" s="47">
        <f t="shared" si="637"/>
        <v>0</v>
      </c>
      <c r="BE1357" s="47" t="e">
        <f t="shared" si="638"/>
        <v>#VALUE!</v>
      </c>
      <c r="BF1357" s="47" t="e">
        <f t="shared" si="639"/>
        <v>#VALUE!</v>
      </c>
      <c r="BG1357" s="47" t="e">
        <f t="shared" si="640"/>
        <v>#VALUE!</v>
      </c>
      <c r="BH1357" s="47" t="e">
        <f>MATCH($BA1357,NoteCommaRef!$B$4:$B$10,0)</f>
        <v>#N/A</v>
      </c>
      <c r="BI1357" s="47">
        <f>MATCH($BK1357,NoteCommaRef!$H$4:$H$1000,0)</f>
        <v>11</v>
      </c>
      <c r="BJ1357" s="47">
        <f>MATCH($BL1357,NoteCommaRef!$H$4:$H$1000,0)</f>
        <v>11</v>
      </c>
      <c r="BK1357" s="47">
        <f t="shared" si="630"/>
        <v>1</v>
      </c>
      <c r="BL1357" s="47">
        <f t="shared" si="631"/>
        <v>1</v>
      </c>
      <c r="BM1357" s="48">
        <f ca="1">IF(ISNA($BH1357),1,OFFSET(NoteCommaRef!$E$3,$BH1357,0))</f>
        <v>1</v>
      </c>
      <c r="BN1357" s="48">
        <f t="shared" si="632"/>
        <v>1</v>
      </c>
      <c r="BO1357" s="48">
        <f t="shared" si="633"/>
        <v>1</v>
      </c>
      <c r="BP1357" s="48">
        <f t="shared" si="634"/>
        <v>1</v>
      </c>
      <c r="BQ1357" s="48">
        <f ca="1">IF(ISNA($BI1357),1,OFFSET(NoteCommaRef!$K$3,$BI1357,0))</f>
        <v>1</v>
      </c>
      <c r="BR1357" s="48">
        <f ca="1">IF(ISNA($BJ1357),1,OFFSET(NoteCommaRef!$K$3,$BJ1357,0))</f>
        <v>1</v>
      </c>
    </row>
    <row r="1358" spans="3:70" x14ac:dyDescent="0.2">
      <c r="C1358" s="1" t="str">
        <f t="shared" si="652"/>
        <v/>
      </c>
      <c r="D1358" s="1" t="str">
        <f t="shared" si="653"/>
        <v/>
      </c>
      <c r="E1358" s="1" t="str">
        <f t="shared" si="641"/>
        <v/>
      </c>
      <c r="F1358" s="32" t="str">
        <f t="shared" si="642"/>
        <v/>
      </c>
      <c r="G1358" s="1" t="str">
        <f t="shared" si="643"/>
        <v/>
      </c>
      <c r="H1358" s="1" t="str">
        <f t="shared" si="644"/>
        <v/>
      </c>
      <c r="I1358" s="1" t="str">
        <f t="shared" si="645"/>
        <v/>
      </c>
      <c r="J1358" s="1" t="str">
        <f t="shared" si="646"/>
        <v/>
      </c>
      <c r="K1358" s="1" t="str">
        <f t="shared" si="647"/>
        <v/>
      </c>
      <c r="L1358" s="1" t="str">
        <f ca="1">IF(COUNTBLANK($AO1358),IF(COUNTBLANK($D1358),"",OFFSET(ChannelSetup!$E$6,0,$D1358-1)),$AO1358)</f>
        <v/>
      </c>
      <c r="M1358" s="1" t="str">
        <f ca="1">IF(COUNTBLANK($AP1358),IF(COUNTBLANK($D1358),"",OFFSET(ChannelSetup!$E$7,0,$D1358-1)),$AP1358)</f>
        <v/>
      </c>
      <c r="N1358" s="1" t="str">
        <f ca="1">IF(COUNTBLANK($D1358),"",IF(COUNTBLANK($AI1358),OFFSET(ChannelSetup!$E$4,0,$D1358-1),$AI1358))</f>
        <v/>
      </c>
      <c r="O1358" s="1" t="str">
        <f t="shared" si="648"/>
        <v/>
      </c>
      <c r="Q1358" s="32">
        <f t="shared" si="654"/>
        <v>6</v>
      </c>
      <c r="R1358" s="32">
        <f t="shared" si="655"/>
        <v>4</v>
      </c>
      <c r="S1358" s="32">
        <f t="shared" si="656"/>
        <v>4</v>
      </c>
      <c r="T1358" s="32">
        <f t="shared" si="657"/>
        <v>2</v>
      </c>
      <c r="U1358" s="32">
        <f t="shared" si="658"/>
        <v>2</v>
      </c>
      <c r="V1358" s="32">
        <f t="shared" si="659"/>
        <v>2</v>
      </c>
      <c r="W1358" s="32">
        <f t="shared" si="660"/>
        <v>2</v>
      </c>
      <c r="X1358" s="32">
        <f t="shared" si="661"/>
        <v>2</v>
      </c>
      <c r="Y1358" s="32">
        <f t="shared" si="662"/>
        <v>2</v>
      </c>
      <c r="Z1358" s="32">
        <f t="shared" si="663"/>
        <v>2</v>
      </c>
      <c r="AA1358" s="32">
        <f t="shared" si="664"/>
        <v>2</v>
      </c>
      <c r="AB1358" s="32">
        <f t="shared" si="665"/>
        <v>2</v>
      </c>
      <c r="AD1358" s="64"/>
      <c r="AE1358" s="51"/>
      <c r="AF1358" s="51"/>
      <c r="AG1358" s="61"/>
      <c r="AH1358" s="62"/>
      <c r="AI1358" s="61"/>
      <c r="AJ1358" s="62"/>
      <c r="AK1358" s="61"/>
      <c r="AL1358" s="62"/>
      <c r="AM1358" s="60"/>
      <c r="AN1358" s="60"/>
      <c r="AO1358" s="60"/>
      <c r="AP1358" s="60"/>
      <c r="AQ1358" s="51"/>
      <c r="AT1358" s="39" t="str">
        <f t="shared" si="622"/>
        <v/>
      </c>
      <c r="AU1358" s="49" t="str">
        <f t="shared" si="623"/>
        <v/>
      </c>
      <c r="AV1358" s="41">
        <f t="shared" ca="1" si="635"/>
        <v>256</v>
      </c>
      <c r="AW1358" s="40">
        <f t="shared" ca="1" si="629"/>
        <v>1</v>
      </c>
      <c r="AX1358" s="41">
        <f t="shared" ca="1" si="624"/>
        <v>0</v>
      </c>
      <c r="AY1358" s="41">
        <f t="shared" ca="1" si="625"/>
        <v>0</v>
      </c>
      <c r="AZ1358" s="42">
        <f t="shared" ca="1" si="626"/>
        <v>1</v>
      </c>
      <c r="BA1358" s="47" t="str">
        <f t="shared" si="627"/>
        <v/>
      </c>
      <c r="BB1358" s="47" t="e">
        <f t="shared" si="628"/>
        <v>#VALUE!</v>
      </c>
      <c r="BC1358" s="47">
        <f t="shared" si="636"/>
        <v>0</v>
      </c>
      <c r="BD1358" s="47">
        <f t="shared" si="637"/>
        <v>0</v>
      </c>
      <c r="BE1358" s="47" t="e">
        <f t="shared" si="638"/>
        <v>#VALUE!</v>
      </c>
      <c r="BF1358" s="47" t="e">
        <f t="shared" si="639"/>
        <v>#VALUE!</v>
      </c>
      <c r="BG1358" s="47" t="e">
        <f t="shared" si="640"/>
        <v>#VALUE!</v>
      </c>
      <c r="BH1358" s="47" t="e">
        <f>MATCH($BA1358,NoteCommaRef!$B$4:$B$10,0)</f>
        <v>#N/A</v>
      </c>
      <c r="BI1358" s="47">
        <f>MATCH($BK1358,NoteCommaRef!$H$4:$H$1000,0)</f>
        <v>11</v>
      </c>
      <c r="BJ1358" s="47">
        <f>MATCH($BL1358,NoteCommaRef!$H$4:$H$1000,0)</f>
        <v>11</v>
      </c>
      <c r="BK1358" s="47">
        <f t="shared" si="630"/>
        <v>1</v>
      </c>
      <c r="BL1358" s="47">
        <f t="shared" si="631"/>
        <v>1</v>
      </c>
      <c r="BM1358" s="48">
        <f ca="1">IF(ISNA($BH1358),1,OFFSET(NoteCommaRef!$E$3,$BH1358,0))</f>
        <v>1</v>
      </c>
      <c r="BN1358" s="48">
        <f t="shared" si="632"/>
        <v>1</v>
      </c>
      <c r="BO1358" s="48">
        <f t="shared" si="633"/>
        <v>1</v>
      </c>
      <c r="BP1358" s="48">
        <f t="shared" si="634"/>
        <v>1</v>
      </c>
      <c r="BQ1358" s="48">
        <f ca="1">IF(ISNA($BI1358),1,OFFSET(NoteCommaRef!$K$3,$BI1358,0))</f>
        <v>1</v>
      </c>
      <c r="BR1358" s="48">
        <f ca="1">IF(ISNA($BJ1358),1,OFFSET(NoteCommaRef!$K$3,$BJ1358,0))</f>
        <v>1</v>
      </c>
    </row>
    <row r="1359" spans="3:70" x14ac:dyDescent="0.2">
      <c r="C1359" s="1" t="str">
        <f t="shared" si="652"/>
        <v/>
      </c>
      <c r="D1359" s="1" t="str">
        <f t="shared" si="653"/>
        <v/>
      </c>
      <c r="E1359" s="1" t="str">
        <f t="shared" si="641"/>
        <v/>
      </c>
      <c r="F1359" s="32" t="str">
        <f t="shared" si="642"/>
        <v/>
      </c>
      <c r="G1359" s="1" t="str">
        <f t="shared" si="643"/>
        <v/>
      </c>
      <c r="H1359" s="1" t="str">
        <f t="shared" si="644"/>
        <v/>
      </c>
      <c r="I1359" s="1" t="str">
        <f t="shared" si="645"/>
        <v/>
      </c>
      <c r="J1359" s="1" t="str">
        <f t="shared" si="646"/>
        <v/>
      </c>
      <c r="K1359" s="1" t="str">
        <f t="shared" si="647"/>
        <v/>
      </c>
      <c r="L1359" s="1" t="str">
        <f ca="1">IF(COUNTBLANK($AO1359),IF(COUNTBLANK($D1359),"",OFFSET(ChannelSetup!$E$6,0,$D1359-1)),$AO1359)</f>
        <v/>
      </c>
      <c r="M1359" s="1" t="str">
        <f ca="1">IF(COUNTBLANK($AP1359),IF(COUNTBLANK($D1359),"",OFFSET(ChannelSetup!$E$7,0,$D1359-1)),$AP1359)</f>
        <v/>
      </c>
      <c r="N1359" s="1" t="str">
        <f ca="1">IF(COUNTBLANK($D1359),"",IF(COUNTBLANK($AI1359),OFFSET(ChannelSetup!$E$4,0,$D1359-1),$AI1359))</f>
        <v/>
      </c>
      <c r="O1359" s="1" t="str">
        <f t="shared" si="648"/>
        <v/>
      </c>
      <c r="Q1359" s="32">
        <f t="shared" si="654"/>
        <v>6</v>
      </c>
      <c r="R1359" s="32">
        <f t="shared" si="655"/>
        <v>4</v>
      </c>
      <c r="S1359" s="32">
        <f t="shared" si="656"/>
        <v>4</v>
      </c>
      <c r="T1359" s="32">
        <f t="shared" si="657"/>
        <v>2</v>
      </c>
      <c r="U1359" s="32">
        <f t="shared" si="658"/>
        <v>2</v>
      </c>
      <c r="V1359" s="32">
        <f t="shared" si="659"/>
        <v>2</v>
      </c>
      <c r="W1359" s="32">
        <f t="shared" si="660"/>
        <v>2</v>
      </c>
      <c r="X1359" s="32">
        <f t="shared" si="661"/>
        <v>2</v>
      </c>
      <c r="Y1359" s="32">
        <f t="shared" si="662"/>
        <v>2</v>
      </c>
      <c r="Z1359" s="32">
        <f t="shared" si="663"/>
        <v>2</v>
      </c>
      <c r="AA1359" s="32">
        <f t="shared" si="664"/>
        <v>2</v>
      </c>
      <c r="AB1359" s="32">
        <f t="shared" si="665"/>
        <v>2</v>
      </c>
      <c r="AD1359" s="64"/>
      <c r="AE1359" s="51"/>
      <c r="AF1359" s="51"/>
      <c r="AG1359" s="61"/>
      <c r="AH1359" s="62"/>
      <c r="AI1359" s="61"/>
      <c r="AJ1359" s="62"/>
      <c r="AK1359" s="61"/>
      <c r="AL1359" s="62"/>
      <c r="AM1359" s="60"/>
      <c r="AN1359" s="60"/>
      <c r="AO1359" s="60"/>
      <c r="AP1359" s="60"/>
      <c r="AQ1359" s="51"/>
      <c r="AT1359" s="39" t="str">
        <f t="shared" si="622"/>
        <v/>
      </c>
      <c r="AU1359" s="49" t="str">
        <f t="shared" si="623"/>
        <v/>
      </c>
      <c r="AV1359" s="41">
        <f t="shared" ca="1" si="635"/>
        <v>256</v>
      </c>
      <c r="AW1359" s="40">
        <f t="shared" ca="1" si="629"/>
        <v>1</v>
      </c>
      <c r="AX1359" s="41">
        <f t="shared" ca="1" si="624"/>
        <v>0</v>
      </c>
      <c r="AY1359" s="41">
        <f t="shared" ca="1" si="625"/>
        <v>0</v>
      </c>
      <c r="AZ1359" s="42">
        <f t="shared" ca="1" si="626"/>
        <v>1</v>
      </c>
      <c r="BA1359" s="47" t="str">
        <f t="shared" si="627"/>
        <v/>
      </c>
      <c r="BB1359" s="47" t="e">
        <f t="shared" si="628"/>
        <v>#VALUE!</v>
      </c>
      <c r="BC1359" s="47">
        <f t="shared" si="636"/>
        <v>0</v>
      </c>
      <c r="BD1359" s="47">
        <f t="shared" si="637"/>
        <v>0</v>
      </c>
      <c r="BE1359" s="47" t="e">
        <f t="shared" si="638"/>
        <v>#VALUE!</v>
      </c>
      <c r="BF1359" s="47" t="e">
        <f t="shared" si="639"/>
        <v>#VALUE!</v>
      </c>
      <c r="BG1359" s="47" t="e">
        <f t="shared" si="640"/>
        <v>#VALUE!</v>
      </c>
      <c r="BH1359" s="47" t="e">
        <f>MATCH($BA1359,NoteCommaRef!$B$4:$B$10,0)</f>
        <v>#N/A</v>
      </c>
      <c r="BI1359" s="47">
        <f>MATCH($BK1359,NoteCommaRef!$H$4:$H$1000,0)</f>
        <v>11</v>
      </c>
      <c r="BJ1359" s="47">
        <f>MATCH($BL1359,NoteCommaRef!$H$4:$H$1000,0)</f>
        <v>11</v>
      </c>
      <c r="BK1359" s="47">
        <f t="shared" si="630"/>
        <v>1</v>
      </c>
      <c r="BL1359" s="47">
        <f t="shared" si="631"/>
        <v>1</v>
      </c>
      <c r="BM1359" s="48">
        <f ca="1">IF(ISNA($BH1359),1,OFFSET(NoteCommaRef!$E$3,$BH1359,0))</f>
        <v>1</v>
      </c>
      <c r="BN1359" s="48">
        <f t="shared" si="632"/>
        <v>1</v>
      </c>
      <c r="BO1359" s="48">
        <f t="shared" si="633"/>
        <v>1</v>
      </c>
      <c r="BP1359" s="48">
        <f t="shared" si="634"/>
        <v>1</v>
      </c>
      <c r="BQ1359" s="48">
        <f ca="1">IF(ISNA($BI1359),1,OFFSET(NoteCommaRef!$K$3,$BI1359,0))</f>
        <v>1</v>
      </c>
      <c r="BR1359" s="48">
        <f ca="1">IF(ISNA($BJ1359),1,OFFSET(NoteCommaRef!$K$3,$BJ1359,0))</f>
        <v>1</v>
      </c>
    </row>
    <row r="1360" spans="3:70" x14ac:dyDescent="0.2">
      <c r="C1360" s="1" t="str">
        <f t="shared" si="652"/>
        <v/>
      </c>
      <c r="D1360" s="1" t="str">
        <f t="shared" si="653"/>
        <v/>
      </c>
      <c r="E1360" s="1" t="str">
        <f t="shared" si="641"/>
        <v/>
      </c>
      <c r="F1360" s="32" t="str">
        <f t="shared" si="642"/>
        <v/>
      </c>
      <c r="G1360" s="1" t="str">
        <f t="shared" si="643"/>
        <v/>
      </c>
      <c r="H1360" s="1" t="str">
        <f t="shared" si="644"/>
        <v/>
      </c>
      <c r="I1360" s="1" t="str">
        <f t="shared" si="645"/>
        <v/>
      </c>
      <c r="J1360" s="1" t="str">
        <f t="shared" si="646"/>
        <v/>
      </c>
      <c r="K1360" s="1" t="str">
        <f t="shared" si="647"/>
        <v/>
      </c>
      <c r="L1360" s="1" t="str">
        <f ca="1">IF(COUNTBLANK($AO1360),IF(COUNTBLANK($D1360),"",OFFSET(ChannelSetup!$E$6,0,$D1360-1)),$AO1360)</f>
        <v/>
      </c>
      <c r="M1360" s="1" t="str">
        <f ca="1">IF(COUNTBLANK($AP1360),IF(COUNTBLANK($D1360),"",OFFSET(ChannelSetup!$E$7,0,$D1360-1)),$AP1360)</f>
        <v/>
      </c>
      <c r="N1360" s="1" t="str">
        <f ca="1">IF(COUNTBLANK($D1360),"",IF(COUNTBLANK($AI1360),OFFSET(ChannelSetup!$E$4,0,$D1360-1),$AI1360))</f>
        <v/>
      </c>
      <c r="O1360" s="1" t="str">
        <f t="shared" si="648"/>
        <v/>
      </c>
      <c r="Q1360" s="32">
        <f t="shared" si="654"/>
        <v>6</v>
      </c>
      <c r="R1360" s="32">
        <f t="shared" si="655"/>
        <v>4</v>
      </c>
      <c r="S1360" s="32">
        <f t="shared" si="656"/>
        <v>4</v>
      </c>
      <c r="T1360" s="32">
        <f t="shared" si="657"/>
        <v>2</v>
      </c>
      <c r="U1360" s="32">
        <f t="shared" si="658"/>
        <v>2</v>
      </c>
      <c r="V1360" s="32">
        <f t="shared" si="659"/>
        <v>2</v>
      </c>
      <c r="W1360" s="32">
        <f t="shared" si="660"/>
        <v>2</v>
      </c>
      <c r="X1360" s="32">
        <f t="shared" si="661"/>
        <v>2</v>
      </c>
      <c r="Y1360" s="32">
        <f t="shared" si="662"/>
        <v>2</v>
      </c>
      <c r="Z1360" s="32">
        <f t="shared" si="663"/>
        <v>2</v>
      </c>
      <c r="AA1360" s="32">
        <f t="shared" si="664"/>
        <v>2</v>
      </c>
      <c r="AB1360" s="32">
        <f t="shared" si="665"/>
        <v>2</v>
      </c>
      <c r="AD1360" s="64"/>
      <c r="AE1360" s="51"/>
      <c r="AF1360" s="51"/>
      <c r="AG1360" s="61"/>
      <c r="AH1360" s="62"/>
      <c r="AI1360" s="61"/>
      <c r="AJ1360" s="62"/>
      <c r="AK1360" s="61"/>
      <c r="AL1360" s="62"/>
      <c r="AM1360" s="60"/>
      <c r="AN1360" s="60"/>
      <c r="AO1360" s="60"/>
      <c r="AP1360" s="60"/>
      <c r="AQ1360" s="51"/>
      <c r="AT1360" s="39" t="str">
        <f t="shared" si="622"/>
        <v/>
      </c>
      <c r="AU1360" s="49" t="str">
        <f t="shared" si="623"/>
        <v/>
      </c>
      <c r="AV1360" s="41">
        <f t="shared" ca="1" si="635"/>
        <v>256</v>
      </c>
      <c r="AW1360" s="40">
        <f t="shared" ca="1" si="629"/>
        <v>1</v>
      </c>
      <c r="AX1360" s="41">
        <f t="shared" ca="1" si="624"/>
        <v>0</v>
      </c>
      <c r="AY1360" s="41">
        <f t="shared" ca="1" si="625"/>
        <v>0</v>
      </c>
      <c r="AZ1360" s="42">
        <f t="shared" ca="1" si="626"/>
        <v>1</v>
      </c>
      <c r="BA1360" s="47" t="str">
        <f t="shared" si="627"/>
        <v/>
      </c>
      <c r="BB1360" s="47" t="e">
        <f t="shared" si="628"/>
        <v>#VALUE!</v>
      </c>
      <c r="BC1360" s="47">
        <f t="shared" si="636"/>
        <v>0</v>
      </c>
      <c r="BD1360" s="47">
        <f t="shared" si="637"/>
        <v>0</v>
      </c>
      <c r="BE1360" s="47" t="e">
        <f t="shared" si="638"/>
        <v>#VALUE!</v>
      </c>
      <c r="BF1360" s="47" t="e">
        <f t="shared" si="639"/>
        <v>#VALUE!</v>
      </c>
      <c r="BG1360" s="47" t="e">
        <f t="shared" si="640"/>
        <v>#VALUE!</v>
      </c>
      <c r="BH1360" s="47" t="e">
        <f>MATCH($BA1360,NoteCommaRef!$B$4:$B$10,0)</f>
        <v>#N/A</v>
      </c>
      <c r="BI1360" s="47">
        <f>MATCH($BK1360,NoteCommaRef!$H$4:$H$1000,0)</f>
        <v>11</v>
      </c>
      <c r="BJ1360" s="47">
        <f>MATCH($BL1360,NoteCommaRef!$H$4:$H$1000,0)</f>
        <v>11</v>
      </c>
      <c r="BK1360" s="47">
        <f t="shared" si="630"/>
        <v>1</v>
      </c>
      <c r="BL1360" s="47">
        <f t="shared" si="631"/>
        <v>1</v>
      </c>
      <c r="BM1360" s="48">
        <f ca="1">IF(ISNA($BH1360),1,OFFSET(NoteCommaRef!$E$3,$BH1360,0))</f>
        <v>1</v>
      </c>
      <c r="BN1360" s="48">
        <f t="shared" si="632"/>
        <v>1</v>
      </c>
      <c r="BO1360" s="48">
        <f t="shared" si="633"/>
        <v>1</v>
      </c>
      <c r="BP1360" s="48">
        <f t="shared" si="634"/>
        <v>1</v>
      </c>
      <c r="BQ1360" s="48">
        <f ca="1">IF(ISNA($BI1360),1,OFFSET(NoteCommaRef!$K$3,$BI1360,0))</f>
        <v>1</v>
      </c>
      <c r="BR1360" s="48">
        <f ca="1">IF(ISNA($BJ1360),1,OFFSET(NoteCommaRef!$K$3,$BJ1360,0))</f>
        <v>1</v>
      </c>
    </row>
    <row r="1361" spans="3:70" x14ac:dyDescent="0.2">
      <c r="C1361" s="1" t="str">
        <f t="shared" si="652"/>
        <v/>
      </c>
      <c r="D1361" s="1" t="str">
        <f t="shared" si="653"/>
        <v/>
      </c>
      <c r="E1361" s="1" t="str">
        <f t="shared" si="641"/>
        <v/>
      </c>
      <c r="F1361" s="32" t="str">
        <f t="shared" si="642"/>
        <v/>
      </c>
      <c r="G1361" s="1" t="str">
        <f t="shared" si="643"/>
        <v/>
      </c>
      <c r="H1361" s="1" t="str">
        <f t="shared" si="644"/>
        <v/>
      </c>
      <c r="I1361" s="1" t="str">
        <f t="shared" si="645"/>
        <v/>
      </c>
      <c r="J1361" s="1" t="str">
        <f t="shared" si="646"/>
        <v/>
      </c>
      <c r="K1361" s="1" t="str">
        <f t="shared" si="647"/>
        <v/>
      </c>
      <c r="L1361" s="1" t="str">
        <f ca="1">IF(COUNTBLANK($AO1361),IF(COUNTBLANK($D1361),"",OFFSET(ChannelSetup!$E$6,0,$D1361-1)),$AO1361)</f>
        <v/>
      </c>
      <c r="M1361" s="1" t="str">
        <f ca="1">IF(COUNTBLANK($AP1361),IF(COUNTBLANK($D1361),"",OFFSET(ChannelSetup!$E$7,0,$D1361-1)),$AP1361)</f>
        <v/>
      </c>
      <c r="N1361" s="1" t="str">
        <f ca="1">IF(COUNTBLANK($D1361),"",IF(COUNTBLANK($AI1361),OFFSET(ChannelSetup!$E$4,0,$D1361-1),$AI1361))</f>
        <v/>
      </c>
      <c r="O1361" s="1" t="str">
        <f t="shared" si="648"/>
        <v/>
      </c>
      <c r="Q1361" s="32">
        <f t="shared" si="654"/>
        <v>6</v>
      </c>
      <c r="R1361" s="32">
        <f t="shared" si="655"/>
        <v>4</v>
      </c>
      <c r="S1361" s="32">
        <f t="shared" si="656"/>
        <v>4</v>
      </c>
      <c r="T1361" s="32">
        <f t="shared" si="657"/>
        <v>2</v>
      </c>
      <c r="U1361" s="32">
        <f t="shared" si="658"/>
        <v>2</v>
      </c>
      <c r="V1361" s="32">
        <f t="shared" si="659"/>
        <v>2</v>
      </c>
      <c r="W1361" s="32">
        <f t="shared" si="660"/>
        <v>2</v>
      </c>
      <c r="X1361" s="32">
        <f t="shared" si="661"/>
        <v>2</v>
      </c>
      <c r="Y1361" s="32">
        <f t="shared" si="662"/>
        <v>2</v>
      </c>
      <c r="Z1361" s="32">
        <f t="shared" si="663"/>
        <v>2</v>
      </c>
      <c r="AA1361" s="32">
        <f t="shared" si="664"/>
        <v>2</v>
      </c>
      <c r="AB1361" s="32">
        <f t="shared" si="665"/>
        <v>2</v>
      </c>
      <c r="AD1361" s="64"/>
      <c r="AE1361" s="51"/>
      <c r="AF1361" s="51"/>
      <c r="AG1361" s="61"/>
      <c r="AH1361" s="62"/>
      <c r="AI1361" s="61"/>
      <c r="AJ1361" s="62"/>
      <c r="AK1361" s="61"/>
      <c r="AL1361" s="62"/>
      <c r="AM1361" s="60"/>
      <c r="AN1361" s="60"/>
      <c r="AO1361" s="60"/>
      <c r="AP1361" s="60"/>
      <c r="AQ1361" s="51"/>
      <c r="AT1361" s="39" t="str">
        <f t="shared" si="622"/>
        <v/>
      </c>
      <c r="AU1361" s="49" t="str">
        <f t="shared" si="623"/>
        <v/>
      </c>
      <c r="AV1361" s="41">
        <f t="shared" ca="1" si="635"/>
        <v>256</v>
      </c>
      <c r="AW1361" s="40">
        <f t="shared" ca="1" si="629"/>
        <v>1</v>
      </c>
      <c r="AX1361" s="41">
        <f t="shared" ca="1" si="624"/>
        <v>0</v>
      </c>
      <c r="AY1361" s="41">
        <f t="shared" ca="1" si="625"/>
        <v>0</v>
      </c>
      <c r="AZ1361" s="42">
        <f t="shared" ca="1" si="626"/>
        <v>1</v>
      </c>
      <c r="BA1361" s="47" t="str">
        <f t="shared" si="627"/>
        <v/>
      </c>
      <c r="BB1361" s="47" t="e">
        <f t="shared" si="628"/>
        <v>#VALUE!</v>
      </c>
      <c r="BC1361" s="47">
        <f t="shared" si="636"/>
        <v>0</v>
      </c>
      <c r="BD1361" s="47">
        <f t="shared" si="637"/>
        <v>0</v>
      </c>
      <c r="BE1361" s="47" t="e">
        <f t="shared" si="638"/>
        <v>#VALUE!</v>
      </c>
      <c r="BF1361" s="47" t="e">
        <f t="shared" si="639"/>
        <v>#VALUE!</v>
      </c>
      <c r="BG1361" s="47" t="e">
        <f t="shared" si="640"/>
        <v>#VALUE!</v>
      </c>
      <c r="BH1361" s="47" t="e">
        <f>MATCH($BA1361,NoteCommaRef!$B$4:$B$10,0)</f>
        <v>#N/A</v>
      </c>
      <c r="BI1361" s="47">
        <f>MATCH($BK1361,NoteCommaRef!$H$4:$H$1000,0)</f>
        <v>11</v>
      </c>
      <c r="BJ1361" s="47">
        <f>MATCH($BL1361,NoteCommaRef!$H$4:$H$1000,0)</f>
        <v>11</v>
      </c>
      <c r="BK1361" s="47">
        <f t="shared" si="630"/>
        <v>1</v>
      </c>
      <c r="BL1361" s="47">
        <f t="shared" si="631"/>
        <v>1</v>
      </c>
      <c r="BM1361" s="48">
        <f ca="1">IF(ISNA($BH1361),1,OFFSET(NoteCommaRef!$E$3,$BH1361,0))</f>
        <v>1</v>
      </c>
      <c r="BN1361" s="48">
        <f t="shared" si="632"/>
        <v>1</v>
      </c>
      <c r="BO1361" s="48">
        <f t="shared" si="633"/>
        <v>1</v>
      </c>
      <c r="BP1361" s="48">
        <f t="shared" si="634"/>
        <v>1</v>
      </c>
      <c r="BQ1361" s="48">
        <f ca="1">IF(ISNA($BI1361),1,OFFSET(NoteCommaRef!$K$3,$BI1361,0))</f>
        <v>1</v>
      </c>
      <c r="BR1361" s="48">
        <f ca="1">IF(ISNA($BJ1361),1,OFFSET(NoteCommaRef!$K$3,$BJ1361,0))</f>
        <v>1</v>
      </c>
    </row>
    <row r="1362" spans="3:70" x14ac:dyDescent="0.2">
      <c r="C1362" s="1" t="str">
        <f t="shared" si="652"/>
        <v/>
      </c>
      <c r="D1362" s="1" t="str">
        <f t="shared" si="653"/>
        <v/>
      </c>
      <c r="E1362" s="1" t="str">
        <f t="shared" si="641"/>
        <v/>
      </c>
      <c r="F1362" s="32" t="str">
        <f t="shared" si="642"/>
        <v/>
      </c>
      <c r="G1362" s="1" t="str">
        <f t="shared" si="643"/>
        <v/>
      </c>
      <c r="H1362" s="1" t="str">
        <f t="shared" si="644"/>
        <v/>
      </c>
      <c r="I1362" s="1" t="str">
        <f t="shared" si="645"/>
        <v/>
      </c>
      <c r="J1362" s="1" t="str">
        <f t="shared" si="646"/>
        <v/>
      </c>
      <c r="K1362" s="1" t="str">
        <f t="shared" si="647"/>
        <v/>
      </c>
      <c r="L1362" s="1" t="str">
        <f ca="1">IF(COUNTBLANK($AO1362),IF(COUNTBLANK($D1362),"",OFFSET(ChannelSetup!$E$6,0,$D1362-1)),$AO1362)</f>
        <v/>
      </c>
      <c r="M1362" s="1" t="str">
        <f ca="1">IF(COUNTBLANK($AP1362),IF(COUNTBLANK($D1362),"",OFFSET(ChannelSetup!$E$7,0,$D1362-1)),$AP1362)</f>
        <v/>
      </c>
      <c r="N1362" s="1" t="str">
        <f ca="1">IF(COUNTBLANK($D1362),"",IF(COUNTBLANK($AI1362),OFFSET(ChannelSetup!$E$4,0,$D1362-1),$AI1362))</f>
        <v/>
      </c>
      <c r="O1362" s="1" t="str">
        <f t="shared" si="648"/>
        <v/>
      </c>
      <c r="Q1362" s="32">
        <f t="shared" si="654"/>
        <v>6</v>
      </c>
      <c r="R1362" s="32">
        <f t="shared" si="655"/>
        <v>4</v>
      </c>
      <c r="S1362" s="32">
        <f t="shared" si="656"/>
        <v>4</v>
      </c>
      <c r="T1362" s="32">
        <f t="shared" si="657"/>
        <v>2</v>
      </c>
      <c r="U1362" s="32">
        <f t="shared" si="658"/>
        <v>2</v>
      </c>
      <c r="V1362" s="32">
        <f t="shared" si="659"/>
        <v>2</v>
      </c>
      <c r="W1362" s="32">
        <f t="shared" si="660"/>
        <v>2</v>
      </c>
      <c r="X1362" s="32">
        <f t="shared" si="661"/>
        <v>2</v>
      </c>
      <c r="Y1362" s="32">
        <f t="shared" si="662"/>
        <v>2</v>
      </c>
      <c r="Z1362" s="32">
        <f t="shared" si="663"/>
        <v>2</v>
      </c>
      <c r="AA1362" s="32">
        <f t="shared" si="664"/>
        <v>2</v>
      </c>
      <c r="AB1362" s="32">
        <f t="shared" si="665"/>
        <v>2</v>
      </c>
      <c r="AD1362" s="64"/>
      <c r="AE1362" s="51"/>
      <c r="AF1362" s="51"/>
      <c r="AG1362" s="61"/>
      <c r="AH1362" s="62"/>
      <c r="AI1362" s="61"/>
      <c r="AJ1362" s="62"/>
      <c r="AK1362" s="61"/>
      <c r="AL1362" s="62"/>
      <c r="AM1362" s="60"/>
      <c r="AN1362" s="60"/>
      <c r="AO1362" s="60"/>
      <c r="AP1362" s="60"/>
      <c r="AQ1362" s="51"/>
      <c r="AT1362" s="39" t="str">
        <f t="shared" si="622"/>
        <v/>
      </c>
      <c r="AU1362" s="49" t="str">
        <f t="shared" si="623"/>
        <v/>
      </c>
      <c r="AV1362" s="41">
        <f t="shared" ca="1" si="635"/>
        <v>256</v>
      </c>
      <c r="AW1362" s="40">
        <f t="shared" ca="1" si="629"/>
        <v>1</v>
      </c>
      <c r="AX1362" s="41">
        <f t="shared" ca="1" si="624"/>
        <v>0</v>
      </c>
      <c r="AY1362" s="41">
        <f t="shared" ca="1" si="625"/>
        <v>0</v>
      </c>
      <c r="AZ1362" s="42">
        <f t="shared" ca="1" si="626"/>
        <v>1</v>
      </c>
      <c r="BA1362" s="47" t="str">
        <f t="shared" si="627"/>
        <v/>
      </c>
      <c r="BB1362" s="47" t="e">
        <f t="shared" si="628"/>
        <v>#VALUE!</v>
      </c>
      <c r="BC1362" s="47">
        <f t="shared" si="636"/>
        <v>0</v>
      </c>
      <c r="BD1362" s="47">
        <f t="shared" si="637"/>
        <v>0</v>
      </c>
      <c r="BE1362" s="47" t="e">
        <f t="shared" si="638"/>
        <v>#VALUE!</v>
      </c>
      <c r="BF1362" s="47" t="e">
        <f t="shared" si="639"/>
        <v>#VALUE!</v>
      </c>
      <c r="BG1362" s="47" t="e">
        <f t="shared" si="640"/>
        <v>#VALUE!</v>
      </c>
      <c r="BH1362" s="47" t="e">
        <f>MATCH($BA1362,NoteCommaRef!$B$4:$B$10,0)</f>
        <v>#N/A</v>
      </c>
      <c r="BI1362" s="47">
        <f>MATCH($BK1362,NoteCommaRef!$H$4:$H$1000,0)</f>
        <v>11</v>
      </c>
      <c r="BJ1362" s="47">
        <f>MATCH($BL1362,NoteCommaRef!$H$4:$H$1000,0)</f>
        <v>11</v>
      </c>
      <c r="BK1362" s="47">
        <f t="shared" si="630"/>
        <v>1</v>
      </c>
      <c r="BL1362" s="47">
        <f t="shared" si="631"/>
        <v>1</v>
      </c>
      <c r="BM1362" s="48">
        <f ca="1">IF(ISNA($BH1362),1,OFFSET(NoteCommaRef!$E$3,$BH1362,0))</f>
        <v>1</v>
      </c>
      <c r="BN1362" s="48">
        <f t="shared" si="632"/>
        <v>1</v>
      </c>
      <c r="BO1362" s="48">
        <f t="shared" si="633"/>
        <v>1</v>
      </c>
      <c r="BP1362" s="48">
        <f t="shared" si="634"/>
        <v>1</v>
      </c>
      <c r="BQ1362" s="48">
        <f ca="1">IF(ISNA($BI1362),1,OFFSET(NoteCommaRef!$K$3,$BI1362,0))</f>
        <v>1</v>
      </c>
      <c r="BR1362" s="48">
        <f ca="1">IF(ISNA($BJ1362),1,OFFSET(NoteCommaRef!$K$3,$BJ1362,0))</f>
        <v>1</v>
      </c>
    </row>
    <row r="1363" spans="3:70" x14ac:dyDescent="0.2">
      <c r="C1363" s="1" t="str">
        <f t="shared" si="652"/>
        <v/>
      </c>
      <c r="D1363" s="1" t="str">
        <f t="shared" si="653"/>
        <v/>
      </c>
      <c r="E1363" s="1" t="str">
        <f t="shared" si="641"/>
        <v/>
      </c>
      <c r="F1363" s="32" t="str">
        <f t="shared" si="642"/>
        <v/>
      </c>
      <c r="G1363" s="1" t="str">
        <f t="shared" si="643"/>
        <v/>
      </c>
      <c r="H1363" s="1" t="str">
        <f t="shared" si="644"/>
        <v/>
      </c>
      <c r="I1363" s="1" t="str">
        <f t="shared" si="645"/>
        <v/>
      </c>
      <c r="J1363" s="1" t="str">
        <f t="shared" si="646"/>
        <v/>
      </c>
      <c r="K1363" s="1" t="str">
        <f t="shared" si="647"/>
        <v/>
      </c>
      <c r="L1363" s="1" t="str">
        <f ca="1">IF(COUNTBLANK($AO1363),IF(COUNTBLANK($D1363),"",OFFSET(ChannelSetup!$E$6,0,$D1363-1)),$AO1363)</f>
        <v/>
      </c>
      <c r="M1363" s="1" t="str">
        <f ca="1">IF(COUNTBLANK($AP1363),IF(COUNTBLANK($D1363),"",OFFSET(ChannelSetup!$E$7,0,$D1363-1)),$AP1363)</f>
        <v/>
      </c>
      <c r="N1363" s="1" t="str">
        <f ca="1">IF(COUNTBLANK($D1363),"",IF(COUNTBLANK($AI1363),OFFSET(ChannelSetup!$E$4,0,$D1363-1),$AI1363))</f>
        <v/>
      </c>
      <c r="O1363" s="1" t="str">
        <f t="shared" si="648"/>
        <v/>
      </c>
      <c r="Q1363" s="32">
        <f t="shared" si="654"/>
        <v>6</v>
      </c>
      <c r="R1363" s="32">
        <f t="shared" si="655"/>
        <v>4</v>
      </c>
      <c r="S1363" s="32">
        <f t="shared" si="656"/>
        <v>4</v>
      </c>
      <c r="T1363" s="32">
        <f t="shared" si="657"/>
        <v>2</v>
      </c>
      <c r="U1363" s="32">
        <f t="shared" si="658"/>
        <v>2</v>
      </c>
      <c r="V1363" s="32">
        <f t="shared" si="659"/>
        <v>2</v>
      </c>
      <c r="W1363" s="32">
        <f t="shared" si="660"/>
        <v>2</v>
      </c>
      <c r="X1363" s="32">
        <f t="shared" si="661"/>
        <v>2</v>
      </c>
      <c r="Y1363" s="32">
        <f t="shared" si="662"/>
        <v>2</v>
      </c>
      <c r="Z1363" s="32">
        <f t="shared" si="663"/>
        <v>2</v>
      </c>
      <c r="AA1363" s="32">
        <f t="shared" si="664"/>
        <v>2</v>
      </c>
      <c r="AB1363" s="32">
        <f t="shared" si="665"/>
        <v>2</v>
      </c>
      <c r="AD1363" s="64"/>
      <c r="AE1363" s="51"/>
      <c r="AF1363" s="51"/>
      <c r="AG1363" s="61"/>
      <c r="AH1363" s="62"/>
      <c r="AI1363" s="61"/>
      <c r="AJ1363" s="62"/>
      <c r="AK1363" s="61"/>
      <c r="AL1363" s="62"/>
      <c r="AM1363" s="60"/>
      <c r="AN1363" s="60"/>
      <c r="AO1363" s="60"/>
      <c r="AP1363" s="60"/>
      <c r="AQ1363" s="51"/>
      <c r="AT1363" s="39" t="str">
        <f t="shared" si="622"/>
        <v/>
      </c>
      <c r="AU1363" s="49" t="str">
        <f t="shared" si="623"/>
        <v/>
      </c>
      <c r="AV1363" s="41">
        <f t="shared" ca="1" si="635"/>
        <v>256</v>
      </c>
      <c r="AW1363" s="40">
        <f t="shared" ca="1" si="629"/>
        <v>1</v>
      </c>
      <c r="AX1363" s="41">
        <f t="shared" ca="1" si="624"/>
        <v>0</v>
      </c>
      <c r="AY1363" s="41">
        <f t="shared" ca="1" si="625"/>
        <v>0</v>
      </c>
      <c r="AZ1363" s="42">
        <f t="shared" ca="1" si="626"/>
        <v>1</v>
      </c>
      <c r="BA1363" s="47" t="str">
        <f t="shared" si="627"/>
        <v/>
      </c>
      <c r="BB1363" s="47" t="e">
        <f t="shared" si="628"/>
        <v>#VALUE!</v>
      </c>
      <c r="BC1363" s="47">
        <f t="shared" si="636"/>
        <v>0</v>
      </c>
      <c r="BD1363" s="47">
        <f t="shared" si="637"/>
        <v>0</v>
      </c>
      <c r="BE1363" s="47" t="e">
        <f t="shared" si="638"/>
        <v>#VALUE!</v>
      </c>
      <c r="BF1363" s="47" t="e">
        <f t="shared" si="639"/>
        <v>#VALUE!</v>
      </c>
      <c r="BG1363" s="47" t="e">
        <f t="shared" si="640"/>
        <v>#VALUE!</v>
      </c>
      <c r="BH1363" s="47" t="e">
        <f>MATCH($BA1363,NoteCommaRef!$B$4:$B$10,0)</f>
        <v>#N/A</v>
      </c>
      <c r="BI1363" s="47">
        <f>MATCH($BK1363,NoteCommaRef!$H$4:$H$1000,0)</f>
        <v>11</v>
      </c>
      <c r="BJ1363" s="47">
        <f>MATCH($BL1363,NoteCommaRef!$H$4:$H$1000,0)</f>
        <v>11</v>
      </c>
      <c r="BK1363" s="47">
        <f t="shared" si="630"/>
        <v>1</v>
      </c>
      <c r="BL1363" s="47">
        <f t="shared" si="631"/>
        <v>1</v>
      </c>
      <c r="BM1363" s="48">
        <f ca="1">IF(ISNA($BH1363),1,OFFSET(NoteCommaRef!$E$3,$BH1363,0))</f>
        <v>1</v>
      </c>
      <c r="BN1363" s="48">
        <f t="shared" si="632"/>
        <v>1</v>
      </c>
      <c r="BO1363" s="48">
        <f t="shared" si="633"/>
        <v>1</v>
      </c>
      <c r="BP1363" s="48">
        <f t="shared" si="634"/>
        <v>1</v>
      </c>
      <c r="BQ1363" s="48">
        <f ca="1">IF(ISNA($BI1363),1,OFFSET(NoteCommaRef!$K$3,$BI1363,0))</f>
        <v>1</v>
      </c>
      <c r="BR1363" s="48">
        <f ca="1">IF(ISNA($BJ1363),1,OFFSET(NoteCommaRef!$K$3,$BJ1363,0))</f>
        <v>1</v>
      </c>
    </row>
    <row r="1364" spans="3:70" x14ac:dyDescent="0.2">
      <c r="C1364" s="1" t="str">
        <f t="shared" si="652"/>
        <v/>
      </c>
      <c r="D1364" s="1" t="str">
        <f t="shared" si="653"/>
        <v/>
      </c>
      <c r="E1364" s="1" t="str">
        <f t="shared" si="641"/>
        <v/>
      </c>
      <c r="F1364" s="32" t="str">
        <f t="shared" si="642"/>
        <v/>
      </c>
      <c r="G1364" s="1" t="str">
        <f t="shared" si="643"/>
        <v/>
      </c>
      <c r="H1364" s="1" t="str">
        <f t="shared" si="644"/>
        <v/>
      </c>
      <c r="I1364" s="1" t="str">
        <f t="shared" si="645"/>
        <v/>
      </c>
      <c r="J1364" s="1" t="str">
        <f t="shared" si="646"/>
        <v/>
      </c>
      <c r="K1364" s="1" t="str">
        <f t="shared" si="647"/>
        <v/>
      </c>
      <c r="L1364" s="1" t="str">
        <f ca="1">IF(COUNTBLANK($AO1364),IF(COUNTBLANK($D1364),"",OFFSET(ChannelSetup!$E$6,0,$D1364-1)),$AO1364)</f>
        <v/>
      </c>
      <c r="M1364" s="1" t="str">
        <f ca="1">IF(COUNTBLANK($AP1364),IF(COUNTBLANK($D1364),"",OFFSET(ChannelSetup!$E$7,0,$D1364-1)),$AP1364)</f>
        <v/>
      </c>
      <c r="N1364" s="1" t="str">
        <f ca="1">IF(COUNTBLANK($D1364),"",IF(COUNTBLANK($AI1364),OFFSET(ChannelSetup!$E$4,0,$D1364-1),$AI1364))</f>
        <v/>
      </c>
      <c r="O1364" s="1" t="str">
        <f t="shared" si="648"/>
        <v/>
      </c>
      <c r="Q1364" s="32">
        <f t="shared" si="654"/>
        <v>6</v>
      </c>
      <c r="R1364" s="32">
        <f t="shared" si="655"/>
        <v>4</v>
      </c>
      <c r="S1364" s="32">
        <f t="shared" si="656"/>
        <v>4</v>
      </c>
      <c r="T1364" s="32">
        <f t="shared" si="657"/>
        <v>2</v>
      </c>
      <c r="U1364" s="32">
        <f t="shared" si="658"/>
        <v>2</v>
      </c>
      <c r="V1364" s="32">
        <f t="shared" si="659"/>
        <v>2</v>
      </c>
      <c r="W1364" s="32">
        <f t="shared" si="660"/>
        <v>2</v>
      </c>
      <c r="X1364" s="32">
        <f t="shared" si="661"/>
        <v>2</v>
      </c>
      <c r="Y1364" s="32">
        <f t="shared" si="662"/>
        <v>2</v>
      </c>
      <c r="Z1364" s="32">
        <f t="shared" si="663"/>
        <v>2</v>
      </c>
      <c r="AA1364" s="32">
        <f t="shared" si="664"/>
        <v>2</v>
      </c>
      <c r="AB1364" s="32">
        <f t="shared" si="665"/>
        <v>2</v>
      </c>
      <c r="AD1364" s="64"/>
      <c r="AE1364" s="51"/>
      <c r="AF1364" s="51"/>
      <c r="AG1364" s="61"/>
      <c r="AH1364" s="62"/>
      <c r="AI1364" s="61"/>
      <c r="AJ1364" s="62"/>
      <c r="AK1364" s="61"/>
      <c r="AL1364" s="62"/>
      <c r="AM1364" s="60"/>
      <c r="AN1364" s="60"/>
      <c r="AO1364" s="60"/>
      <c r="AP1364" s="60"/>
      <c r="AQ1364" s="51"/>
      <c r="AT1364" s="39" t="str">
        <f t="shared" si="622"/>
        <v/>
      </c>
      <c r="AU1364" s="49" t="str">
        <f t="shared" si="623"/>
        <v/>
      </c>
      <c r="AV1364" s="41">
        <f t="shared" ca="1" si="635"/>
        <v>256</v>
      </c>
      <c r="AW1364" s="40">
        <f t="shared" ca="1" si="629"/>
        <v>1</v>
      </c>
      <c r="AX1364" s="41">
        <f t="shared" ca="1" si="624"/>
        <v>0</v>
      </c>
      <c r="AY1364" s="41">
        <f t="shared" ca="1" si="625"/>
        <v>0</v>
      </c>
      <c r="AZ1364" s="42">
        <f t="shared" ca="1" si="626"/>
        <v>1</v>
      </c>
      <c r="BA1364" s="47" t="str">
        <f t="shared" si="627"/>
        <v/>
      </c>
      <c r="BB1364" s="47" t="e">
        <f t="shared" si="628"/>
        <v>#VALUE!</v>
      </c>
      <c r="BC1364" s="47">
        <f t="shared" si="636"/>
        <v>0</v>
      </c>
      <c r="BD1364" s="47">
        <f t="shared" si="637"/>
        <v>0</v>
      </c>
      <c r="BE1364" s="47" t="e">
        <f t="shared" si="638"/>
        <v>#VALUE!</v>
      </c>
      <c r="BF1364" s="47" t="e">
        <f t="shared" si="639"/>
        <v>#VALUE!</v>
      </c>
      <c r="BG1364" s="47" t="e">
        <f t="shared" si="640"/>
        <v>#VALUE!</v>
      </c>
      <c r="BH1364" s="47" t="e">
        <f>MATCH($BA1364,NoteCommaRef!$B$4:$B$10,0)</f>
        <v>#N/A</v>
      </c>
      <c r="BI1364" s="47">
        <f>MATCH($BK1364,NoteCommaRef!$H$4:$H$1000,0)</f>
        <v>11</v>
      </c>
      <c r="BJ1364" s="47">
        <f>MATCH($BL1364,NoteCommaRef!$H$4:$H$1000,0)</f>
        <v>11</v>
      </c>
      <c r="BK1364" s="47">
        <f t="shared" si="630"/>
        <v>1</v>
      </c>
      <c r="BL1364" s="47">
        <f t="shared" si="631"/>
        <v>1</v>
      </c>
      <c r="BM1364" s="48">
        <f ca="1">IF(ISNA($BH1364),1,OFFSET(NoteCommaRef!$E$3,$BH1364,0))</f>
        <v>1</v>
      </c>
      <c r="BN1364" s="48">
        <f t="shared" si="632"/>
        <v>1</v>
      </c>
      <c r="BO1364" s="48">
        <f t="shared" si="633"/>
        <v>1</v>
      </c>
      <c r="BP1364" s="48">
        <f t="shared" si="634"/>
        <v>1</v>
      </c>
      <c r="BQ1364" s="48">
        <f ca="1">IF(ISNA($BI1364),1,OFFSET(NoteCommaRef!$K$3,$BI1364,0))</f>
        <v>1</v>
      </c>
      <c r="BR1364" s="48">
        <f ca="1">IF(ISNA($BJ1364),1,OFFSET(NoteCommaRef!$K$3,$BJ1364,0))</f>
        <v>1</v>
      </c>
    </row>
    <row r="1365" spans="3:70" x14ac:dyDescent="0.2">
      <c r="C1365" s="1" t="str">
        <f t="shared" si="652"/>
        <v/>
      </c>
      <c r="D1365" s="1" t="str">
        <f t="shared" si="653"/>
        <v/>
      </c>
      <c r="E1365" s="1" t="str">
        <f t="shared" si="641"/>
        <v/>
      </c>
      <c r="F1365" s="32" t="str">
        <f t="shared" si="642"/>
        <v/>
      </c>
      <c r="G1365" s="1" t="str">
        <f t="shared" si="643"/>
        <v/>
      </c>
      <c r="H1365" s="1" t="str">
        <f t="shared" si="644"/>
        <v/>
      </c>
      <c r="I1365" s="1" t="str">
        <f t="shared" si="645"/>
        <v/>
      </c>
      <c r="J1365" s="1" t="str">
        <f t="shared" si="646"/>
        <v/>
      </c>
      <c r="K1365" s="1" t="str">
        <f t="shared" si="647"/>
        <v/>
      </c>
      <c r="L1365" s="1" t="str">
        <f ca="1">IF(COUNTBLANK($AO1365),IF(COUNTBLANK($D1365),"",OFFSET(ChannelSetup!$E$6,0,$D1365-1)),$AO1365)</f>
        <v/>
      </c>
      <c r="M1365" s="1" t="str">
        <f ca="1">IF(COUNTBLANK($AP1365),IF(COUNTBLANK($D1365),"",OFFSET(ChannelSetup!$E$7,0,$D1365-1)),$AP1365)</f>
        <v/>
      </c>
      <c r="N1365" s="1" t="str">
        <f ca="1">IF(COUNTBLANK($D1365),"",IF(COUNTBLANK($AI1365),OFFSET(ChannelSetup!$E$4,0,$D1365-1),$AI1365))</f>
        <v/>
      </c>
      <c r="O1365" s="1" t="str">
        <f t="shared" si="648"/>
        <v/>
      </c>
      <c r="Q1365" s="32">
        <f t="shared" si="654"/>
        <v>6</v>
      </c>
      <c r="R1365" s="32">
        <f t="shared" si="655"/>
        <v>4</v>
      </c>
      <c r="S1365" s="32">
        <f t="shared" si="656"/>
        <v>4</v>
      </c>
      <c r="T1365" s="32">
        <f t="shared" si="657"/>
        <v>2</v>
      </c>
      <c r="U1365" s="32">
        <f t="shared" si="658"/>
        <v>2</v>
      </c>
      <c r="V1365" s="32">
        <f t="shared" si="659"/>
        <v>2</v>
      </c>
      <c r="W1365" s="32">
        <f t="shared" si="660"/>
        <v>2</v>
      </c>
      <c r="X1365" s="32">
        <f t="shared" si="661"/>
        <v>2</v>
      </c>
      <c r="Y1365" s="32">
        <f t="shared" si="662"/>
        <v>2</v>
      </c>
      <c r="Z1365" s="32">
        <f t="shared" si="663"/>
        <v>2</v>
      </c>
      <c r="AA1365" s="32">
        <f t="shared" si="664"/>
        <v>2</v>
      </c>
      <c r="AB1365" s="32">
        <f t="shared" si="665"/>
        <v>2</v>
      </c>
      <c r="AD1365" s="64"/>
      <c r="AE1365" s="51"/>
      <c r="AF1365" s="51"/>
      <c r="AG1365" s="61"/>
      <c r="AH1365" s="62"/>
      <c r="AI1365" s="61"/>
      <c r="AJ1365" s="62"/>
      <c r="AK1365" s="61"/>
      <c r="AL1365" s="62"/>
      <c r="AM1365" s="60"/>
      <c r="AN1365" s="60"/>
      <c r="AO1365" s="60"/>
      <c r="AP1365" s="60"/>
      <c r="AQ1365" s="51"/>
      <c r="AT1365" s="39" t="str">
        <f t="shared" si="622"/>
        <v/>
      </c>
      <c r="AU1365" s="49" t="str">
        <f t="shared" si="623"/>
        <v/>
      </c>
      <c r="AV1365" s="41">
        <f t="shared" ca="1" si="635"/>
        <v>256</v>
      </c>
      <c r="AW1365" s="40">
        <f t="shared" ca="1" si="629"/>
        <v>1</v>
      </c>
      <c r="AX1365" s="41">
        <f t="shared" ca="1" si="624"/>
        <v>0</v>
      </c>
      <c r="AY1365" s="41">
        <f t="shared" ca="1" si="625"/>
        <v>0</v>
      </c>
      <c r="AZ1365" s="42">
        <f t="shared" ca="1" si="626"/>
        <v>1</v>
      </c>
      <c r="BA1365" s="47" t="str">
        <f t="shared" si="627"/>
        <v/>
      </c>
      <c r="BB1365" s="47" t="e">
        <f t="shared" si="628"/>
        <v>#VALUE!</v>
      </c>
      <c r="BC1365" s="47">
        <f t="shared" si="636"/>
        <v>0</v>
      </c>
      <c r="BD1365" s="47">
        <f t="shared" si="637"/>
        <v>0</v>
      </c>
      <c r="BE1365" s="47" t="e">
        <f t="shared" si="638"/>
        <v>#VALUE!</v>
      </c>
      <c r="BF1365" s="47" t="e">
        <f t="shared" si="639"/>
        <v>#VALUE!</v>
      </c>
      <c r="BG1365" s="47" t="e">
        <f t="shared" si="640"/>
        <v>#VALUE!</v>
      </c>
      <c r="BH1365" s="47" t="e">
        <f>MATCH($BA1365,NoteCommaRef!$B$4:$B$10,0)</f>
        <v>#N/A</v>
      </c>
      <c r="BI1365" s="47">
        <f>MATCH($BK1365,NoteCommaRef!$H$4:$H$1000,0)</f>
        <v>11</v>
      </c>
      <c r="BJ1365" s="47">
        <f>MATCH($BL1365,NoteCommaRef!$H$4:$H$1000,0)</f>
        <v>11</v>
      </c>
      <c r="BK1365" s="47">
        <f t="shared" si="630"/>
        <v>1</v>
      </c>
      <c r="BL1365" s="47">
        <f t="shared" si="631"/>
        <v>1</v>
      </c>
      <c r="BM1365" s="48">
        <f ca="1">IF(ISNA($BH1365),1,OFFSET(NoteCommaRef!$E$3,$BH1365,0))</f>
        <v>1</v>
      </c>
      <c r="BN1365" s="48">
        <f t="shared" si="632"/>
        <v>1</v>
      </c>
      <c r="BO1365" s="48">
        <f t="shared" si="633"/>
        <v>1</v>
      </c>
      <c r="BP1365" s="48">
        <f t="shared" si="634"/>
        <v>1</v>
      </c>
      <c r="BQ1365" s="48">
        <f ca="1">IF(ISNA($BI1365),1,OFFSET(NoteCommaRef!$K$3,$BI1365,0))</f>
        <v>1</v>
      </c>
      <c r="BR1365" s="48">
        <f ca="1">IF(ISNA($BJ1365),1,OFFSET(NoteCommaRef!$K$3,$BJ1365,0))</f>
        <v>1</v>
      </c>
    </row>
    <row r="1366" spans="3:70" x14ac:dyDescent="0.2">
      <c r="C1366" s="1" t="str">
        <f t="shared" si="652"/>
        <v/>
      </c>
      <c r="D1366" s="1" t="str">
        <f t="shared" si="653"/>
        <v/>
      </c>
      <c r="E1366" s="1" t="str">
        <f t="shared" si="641"/>
        <v/>
      </c>
      <c r="F1366" s="32" t="str">
        <f t="shared" si="642"/>
        <v/>
      </c>
      <c r="G1366" s="1" t="str">
        <f t="shared" si="643"/>
        <v/>
      </c>
      <c r="H1366" s="1" t="str">
        <f t="shared" si="644"/>
        <v/>
      </c>
      <c r="I1366" s="1" t="str">
        <f t="shared" si="645"/>
        <v/>
      </c>
      <c r="J1366" s="1" t="str">
        <f t="shared" si="646"/>
        <v/>
      </c>
      <c r="K1366" s="1" t="str">
        <f t="shared" si="647"/>
        <v/>
      </c>
      <c r="L1366" s="1" t="str">
        <f ca="1">IF(COUNTBLANK($AO1366),IF(COUNTBLANK($D1366),"",OFFSET(ChannelSetup!$E$6,0,$D1366-1)),$AO1366)</f>
        <v/>
      </c>
      <c r="M1366" s="1" t="str">
        <f ca="1">IF(COUNTBLANK($AP1366),IF(COUNTBLANK($D1366),"",OFFSET(ChannelSetup!$E$7,0,$D1366-1)),$AP1366)</f>
        <v/>
      </c>
      <c r="N1366" s="1" t="str">
        <f ca="1">IF(COUNTBLANK($D1366),"",IF(COUNTBLANK($AI1366),OFFSET(ChannelSetup!$E$4,0,$D1366-1),$AI1366))</f>
        <v/>
      </c>
      <c r="O1366" s="1" t="str">
        <f t="shared" si="648"/>
        <v/>
      </c>
      <c r="Q1366" s="32">
        <f t="shared" si="654"/>
        <v>6</v>
      </c>
      <c r="R1366" s="32">
        <f t="shared" si="655"/>
        <v>4</v>
      </c>
      <c r="S1366" s="32">
        <f t="shared" si="656"/>
        <v>4</v>
      </c>
      <c r="T1366" s="32">
        <f t="shared" si="657"/>
        <v>2</v>
      </c>
      <c r="U1366" s="32">
        <f t="shared" si="658"/>
        <v>2</v>
      </c>
      <c r="V1366" s="32">
        <f t="shared" si="659"/>
        <v>2</v>
      </c>
      <c r="W1366" s="32">
        <f t="shared" si="660"/>
        <v>2</v>
      </c>
      <c r="X1366" s="32">
        <f t="shared" si="661"/>
        <v>2</v>
      </c>
      <c r="Y1366" s="32">
        <f t="shared" si="662"/>
        <v>2</v>
      </c>
      <c r="Z1366" s="32">
        <f t="shared" si="663"/>
        <v>2</v>
      </c>
      <c r="AA1366" s="32">
        <f t="shared" si="664"/>
        <v>2</v>
      </c>
      <c r="AB1366" s="32">
        <f t="shared" si="665"/>
        <v>2</v>
      </c>
      <c r="AD1366" s="64"/>
      <c r="AE1366" s="51"/>
      <c r="AF1366" s="51"/>
      <c r="AG1366" s="61"/>
      <c r="AH1366" s="62"/>
      <c r="AI1366" s="61"/>
      <c r="AJ1366" s="62"/>
      <c r="AK1366" s="61"/>
      <c r="AL1366" s="62"/>
      <c r="AM1366" s="60"/>
      <c r="AN1366" s="60"/>
      <c r="AO1366" s="60"/>
      <c r="AP1366" s="60"/>
      <c r="AQ1366" s="51"/>
      <c r="AT1366" s="39" t="str">
        <f t="shared" ref="AT1366:AT1429" si="666">IF(OR(ISNA(BI1366),ISNA(BJ1366)),"ERR","")</f>
        <v/>
      </c>
      <c r="AU1366" s="49" t="str">
        <f t="shared" ref="AU1366:AU1429" si="667">""&amp;AG1366</f>
        <v/>
      </c>
      <c r="AV1366" s="41">
        <f t="shared" ca="1" si="635"/>
        <v>256</v>
      </c>
      <c r="AW1366" s="40">
        <f t="shared" ca="1" si="629"/>
        <v>1</v>
      </c>
      <c r="AX1366" s="41">
        <f t="shared" ref="AX1366:AX1429" ca="1" si="668">1200*LOG(AW1366,2)</f>
        <v>0</v>
      </c>
      <c r="AY1366" s="41">
        <f t="shared" ref="AY1366:AY1429" ca="1" si="669">MOD(AX1366,1200)</f>
        <v>0</v>
      </c>
      <c r="AZ1366" s="42">
        <f t="shared" ref="AZ1366:AZ1429" ca="1" si="670">AW1366</f>
        <v>1</v>
      </c>
      <c r="BA1366" s="47" t="str">
        <f t="shared" ref="BA1366:BA1429" si="671">LEFT(AU1366,1)</f>
        <v/>
      </c>
      <c r="BB1366" s="47" t="e">
        <f t="shared" ref="BB1366:BB1429" si="672">RIGHT(AU1366,1)-4</f>
        <v>#VALUE!</v>
      </c>
      <c r="BC1366" s="47">
        <f t="shared" si="636"/>
        <v>0</v>
      </c>
      <c r="BD1366" s="47">
        <f t="shared" si="637"/>
        <v>0</v>
      </c>
      <c r="BE1366" s="47" t="e">
        <f t="shared" si="638"/>
        <v>#VALUE!</v>
      </c>
      <c r="BF1366" s="47" t="e">
        <f t="shared" si="639"/>
        <v>#VALUE!</v>
      </c>
      <c r="BG1366" s="47" t="e">
        <f t="shared" si="640"/>
        <v>#VALUE!</v>
      </c>
      <c r="BH1366" s="47" t="e">
        <f>MATCH($BA1366,NoteCommaRef!$B$4:$B$10,0)</f>
        <v>#N/A</v>
      </c>
      <c r="BI1366" s="47">
        <f>MATCH($BK1366,NoteCommaRef!$H$4:$H$1000,0)</f>
        <v>11</v>
      </c>
      <c r="BJ1366" s="47">
        <f>MATCH($BL1366,NoteCommaRef!$H$4:$H$1000,0)</f>
        <v>11</v>
      </c>
      <c r="BK1366" s="47">
        <f t="shared" si="630"/>
        <v>1</v>
      </c>
      <c r="BL1366" s="47">
        <f t="shared" si="631"/>
        <v>1</v>
      </c>
      <c r="BM1366" s="48">
        <f ca="1">IF(ISNA($BH1366),1,OFFSET(NoteCommaRef!$E$3,$BH1366,0))</f>
        <v>1</v>
      </c>
      <c r="BN1366" s="48">
        <f t="shared" si="632"/>
        <v>1</v>
      </c>
      <c r="BO1366" s="48">
        <f t="shared" si="633"/>
        <v>1</v>
      </c>
      <c r="BP1366" s="48">
        <f t="shared" si="634"/>
        <v>1</v>
      </c>
      <c r="BQ1366" s="48">
        <f ca="1">IF(ISNA($BI1366),1,OFFSET(NoteCommaRef!$K$3,$BI1366,0))</f>
        <v>1</v>
      </c>
      <c r="BR1366" s="48">
        <f ca="1">IF(ISNA($BJ1366),1,OFFSET(NoteCommaRef!$K$3,$BJ1366,0))</f>
        <v>1</v>
      </c>
    </row>
    <row r="1367" spans="3:70" x14ac:dyDescent="0.2">
      <c r="C1367" s="1" t="str">
        <f t="shared" si="652"/>
        <v/>
      </c>
      <c r="D1367" s="1" t="str">
        <f t="shared" si="653"/>
        <v/>
      </c>
      <c r="E1367" s="1" t="str">
        <f t="shared" si="641"/>
        <v/>
      </c>
      <c r="F1367" s="32" t="str">
        <f t="shared" si="642"/>
        <v/>
      </c>
      <c r="G1367" s="1" t="str">
        <f t="shared" si="643"/>
        <v/>
      </c>
      <c r="H1367" s="1" t="str">
        <f t="shared" si="644"/>
        <v/>
      </c>
      <c r="I1367" s="1" t="str">
        <f t="shared" si="645"/>
        <v/>
      </c>
      <c r="J1367" s="1" t="str">
        <f t="shared" si="646"/>
        <v/>
      </c>
      <c r="K1367" s="1" t="str">
        <f t="shared" si="647"/>
        <v/>
      </c>
      <c r="L1367" s="1" t="str">
        <f ca="1">IF(COUNTBLANK($AO1367),IF(COUNTBLANK($D1367),"",OFFSET(ChannelSetup!$E$6,0,$D1367-1)),$AO1367)</f>
        <v/>
      </c>
      <c r="M1367" s="1" t="str">
        <f ca="1">IF(COUNTBLANK($AP1367),IF(COUNTBLANK($D1367),"",OFFSET(ChannelSetup!$E$7,0,$D1367-1)),$AP1367)</f>
        <v/>
      </c>
      <c r="N1367" s="1" t="str">
        <f ca="1">IF(COUNTBLANK($D1367),"",IF(COUNTBLANK($AI1367),OFFSET(ChannelSetup!$E$4,0,$D1367-1),$AI1367))</f>
        <v/>
      </c>
      <c r="O1367" s="1" t="str">
        <f t="shared" si="648"/>
        <v/>
      </c>
      <c r="Q1367" s="32">
        <f t="shared" si="654"/>
        <v>6</v>
      </c>
      <c r="R1367" s="32">
        <f t="shared" si="655"/>
        <v>4</v>
      </c>
      <c r="S1367" s="32">
        <f t="shared" si="656"/>
        <v>4</v>
      </c>
      <c r="T1367" s="32">
        <f t="shared" si="657"/>
        <v>2</v>
      </c>
      <c r="U1367" s="32">
        <f t="shared" si="658"/>
        <v>2</v>
      </c>
      <c r="V1367" s="32">
        <f t="shared" si="659"/>
        <v>2</v>
      </c>
      <c r="W1367" s="32">
        <f t="shared" si="660"/>
        <v>2</v>
      </c>
      <c r="X1367" s="32">
        <f t="shared" si="661"/>
        <v>2</v>
      </c>
      <c r="Y1367" s="32">
        <f t="shared" si="662"/>
        <v>2</v>
      </c>
      <c r="Z1367" s="32">
        <f t="shared" si="663"/>
        <v>2</v>
      </c>
      <c r="AA1367" s="32">
        <f t="shared" si="664"/>
        <v>2</v>
      </c>
      <c r="AB1367" s="32">
        <f t="shared" si="665"/>
        <v>2</v>
      </c>
      <c r="AD1367" s="64"/>
      <c r="AE1367" s="51"/>
      <c r="AF1367" s="51"/>
      <c r="AG1367" s="61"/>
      <c r="AH1367" s="62"/>
      <c r="AI1367" s="61"/>
      <c r="AJ1367" s="62"/>
      <c r="AK1367" s="61"/>
      <c r="AL1367" s="62"/>
      <c r="AM1367" s="60"/>
      <c r="AN1367" s="60"/>
      <c r="AO1367" s="60"/>
      <c r="AP1367" s="60"/>
      <c r="AQ1367" s="51"/>
      <c r="AT1367" s="39" t="str">
        <f t="shared" si="666"/>
        <v/>
      </c>
      <c r="AU1367" s="49" t="str">
        <f t="shared" si="667"/>
        <v/>
      </c>
      <c r="AV1367" s="41">
        <f t="shared" ca="1" si="635"/>
        <v>256</v>
      </c>
      <c r="AW1367" s="40">
        <f t="shared" ca="1" si="629"/>
        <v>1</v>
      </c>
      <c r="AX1367" s="41">
        <f t="shared" ca="1" si="668"/>
        <v>0</v>
      </c>
      <c r="AY1367" s="41">
        <f t="shared" ca="1" si="669"/>
        <v>0</v>
      </c>
      <c r="AZ1367" s="42">
        <f t="shared" ca="1" si="670"/>
        <v>1</v>
      </c>
      <c r="BA1367" s="47" t="str">
        <f t="shared" si="671"/>
        <v/>
      </c>
      <c r="BB1367" s="47" t="e">
        <f t="shared" si="672"/>
        <v>#VALUE!</v>
      </c>
      <c r="BC1367" s="47">
        <f t="shared" si="636"/>
        <v>0</v>
      </c>
      <c r="BD1367" s="47">
        <f t="shared" si="637"/>
        <v>0</v>
      </c>
      <c r="BE1367" s="47" t="e">
        <f t="shared" si="638"/>
        <v>#VALUE!</v>
      </c>
      <c r="BF1367" s="47" t="e">
        <f t="shared" si="639"/>
        <v>#VALUE!</v>
      </c>
      <c r="BG1367" s="47" t="e">
        <f t="shared" si="640"/>
        <v>#VALUE!</v>
      </c>
      <c r="BH1367" s="47" t="e">
        <f>MATCH($BA1367,NoteCommaRef!$B$4:$B$10,0)</f>
        <v>#N/A</v>
      </c>
      <c r="BI1367" s="47">
        <f>MATCH($BK1367,NoteCommaRef!$H$4:$H$1000,0)</f>
        <v>11</v>
      </c>
      <c r="BJ1367" s="47">
        <f>MATCH($BL1367,NoteCommaRef!$H$4:$H$1000,0)</f>
        <v>11</v>
      </c>
      <c r="BK1367" s="47">
        <f t="shared" si="630"/>
        <v>1</v>
      </c>
      <c r="BL1367" s="47">
        <f t="shared" si="631"/>
        <v>1</v>
      </c>
      <c r="BM1367" s="48">
        <f ca="1">IF(ISNA($BH1367),1,OFFSET(NoteCommaRef!$E$3,$BH1367,0))</f>
        <v>1</v>
      </c>
      <c r="BN1367" s="48">
        <f t="shared" si="632"/>
        <v>1</v>
      </c>
      <c r="BO1367" s="48">
        <f t="shared" si="633"/>
        <v>1</v>
      </c>
      <c r="BP1367" s="48">
        <f t="shared" si="634"/>
        <v>1</v>
      </c>
      <c r="BQ1367" s="48">
        <f ca="1">IF(ISNA($BI1367),1,OFFSET(NoteCommaRef!$K$3,$BI1367,0))</f>
        <v>1</v>
      </c>
      <c r="BR1367" s="48">
        <f ca="1">IF(ISNA($BJ1367),1,OFFSET(NoteCommaRef!$K$3,$BJ1367,0))</f>
        <v>1</v>
      </c>
    </row>
    <row r="1368" spans="3:70" x14ac:dyDescent="0.2">
      <c r="C1368" s="1" t="str">
        <f t="shared" si="652"/>
        <v/>
      </c>
      <c r="D1368" s="1" t="str">
        <f t="shared" si="653"/>
        <v/>
      </c>
      <c r="E1368" s="1" t="str">
        <f t="shared" si="641"/>
        <v/>
      </c>
      <c r="F1368" s="32" t="str">
        <f t="shared" si="642"/>
        <v/>
      </c>
      <c r="G1368" s="1" t="str">
        <f t="shared" si="643"/>
        <v/>
      </c>
      <c r="H1368" s="1" t="str">
        <f t="shared" si="644"/>
        <v/>
      </c>
      <c r="I1368" s="1" t="str">
        <f t="shared" si="645"/>
        <v/>
      </c>
      <c r="J1368" s="1" t="str">
        <f t="shared" si="646"/>
        <v/>
      </c>
      <c r="K1368" s="1" t="str">
        <f t="shared" si="647"/>
        <v/>
      </c>
      <c r="L1368" s="1" t="str">
        <f ca="1">IF(COUNTBLANK($AO1368),IF(COUNTBLANK($D1368),"",OFFSET(ChannelSetup!$E$6,0,$D1368-1)),$AO1368)</f>
        <v/>
      </c>
      <c r="M1368" s="1" t="str">
        <f ca="1">IF(COUNTBLANK($AP1368),IF(COUNTBLANK($D1368),"",OFFSET(ChannelSetup!$E$7,0,$D1368-1)),$AP1368)</f>
        <v/>
      </c>
      <c r="N1368" s="1" t="str">
        <f ca="1">IF(COUNTBLANK($D1368),"",IF(COUNTBLANK($AI1368),OFFSET(ChannelSetup!$E$4,0,$D1368-1),$AI1368))</f>
        <v/>
      </c>
      <c r="O1368" s="1" t="str">
        <f t="shared" si="648"/>
        <v/>
      </c>
      <c r="Q1368" s="32">
        <f t="shared" si="654"/>
        <v>6</v>
      </c>
      <c r="R1368" s="32">
        <f t="shared" si="655"/>
        <v>4</v>
      </c>
      <c r="S1368" s="32">
        <f t="shared" si="656"/>
        <v>4</v>
      </c>
      <c r="T1368" s="32">
        <f t="shared" si="657"/>
        <v>2</v>
      </c>
      <c r="U1368" s="32">
        <f t="shared" si="658"/>
        <v>2</v>
      </c>
      <c r="V1368" s="32">
        <f t="shared" si="659"/>
        <v>2</v>
      </c>
      <c r="W1368" s="32">
        <f t="shared" si="660"/>
        <v>2</v>
      </c>
      <c r="X1368" s="32">
        <f t="shared" si="661"/>
        <v>2</v>
      </c>
      <c r="Y1368" s="32">
        <f t="shared" si="662"/>
        <v>2</v>
      </c>
      <c r="Z1368" s="32">
        <f t="shared" si="663"/>
        <v>2</v>
      </c>
      <c r="AA1368" s="32">
        <f t="shared" si="664"/>
        <v>2</v>
      </c>
      <c r="AB1368" s="32">
        <f t="shared" si="665"/>
        <v>2</v>
      </c>
      <c r="AD1368" s="64"/>
      <c r="AE1368" s="51"/>
      <c r="AF1368" s="51"/>
      <c r="AG1368" s="61"/>
      <c r="AH1368" s="62"/>
      <c r="AI1368" s="61"/>
      <c r="AJ1368" s="62"/>
      <c r="AK1368" s="61"/>
      <c r="AL1368" s="62"/>
      <c r="AM1368" s="60"/>
      <c r="AN1368" s="60"/>
      <c r="AO1368" s="60"/>
      <c r="AP1368" s="60"/>
      <c r="AQ1368" s="51"/>
      <c r="AT1368" s="39" t="str">
        <f t="shared" si="666"/>
        <v/>
      </c>
      <c r="AU1368" s="49" t="str">
        <f t="shared" si="667"/>
        <v/>
      </c>
      <c r="AV1368" s="41">
        <f t="shared" ca="1" si="635"/>
        <v>256</v>
      </c>
      <c r="AW1368" s="40">
        <f t="shared" ca="1" si="629"/>
        <v>1</v>
      </c>
      <c r="AX1368" s="41">
        <f t="shared" ca="1" si="668"/>
        <v>0</v>
      </c>
      <c r="AY1368" s="41">
        <f t="shared" ca="1" si="669"/>
        <v>0</v>
      </c>
      <c r="AZ1368" s="42">
        <f t="shared" ca="1" si="670"/>
        <v>1</v>
      </c>
      <c r="BA1368" s="47" t="str">
        <f t="shared" si="671"/>
        <v/>
      </c>
      <c r="BB1368" s="47" t="e">
        <f t="shared" si="672"/>
        <v>#VALUE!</v>
      </c>
      <c r="BC1368" s="47">
        <f t="shared" si="636"/>
        <v>0</v>
      </c>
      <c r="BD1368" s="47">
        <f t="shared" si="637"/>
        <v>0</v>
      </c>
      <c r="BE1368" s="47" t="e">
        <f t="shared" si="638"/>
        <v>#VALUE!</v>
      </c>
      <c r="BF1368" s="47" t="e">
        <f t="shared" si="639"/>
        <v>#VALUE!</v>
      </c>
      <c r="BG1368" s="47" t="e">
        <f t="shared" si="640"/>
        <v>#VALUE!</v>
      </c>
      <c r="BH1368" s="47" t="e">
        <f>MATCH($BA1368,NoteCommaRef!$B$4:$B$10,0)</f>
        <v>#N/A</v>
      </c>
      <c r="BI1368" s="47">
        <f>MATCH($BK1368,NoteCommaRef!$H$4:$H$1000,0)</f>
        <v>11</v>
      </c>
      <c r="BJ1368" s="47">
        <f>MATCH($BL1368,NoteCommaRef!$H$4:$H$1000,0)</f>
        <v>11</v>
      </c>
      <c r="BK1368" s="47">
        <f t="shared" si="630"/>
        <v>1</v>
      </c>
      <c r="BL1368" s="47">
        <f t="shared" si="631"/>
        <v>1</v>
      </c>
      <c r="BM1368" s="48">
        <f ca="1">IF(ISNA($BH1368),1,OFFSET(NoteCommaRef!$E$3,$BH1368,0))</f>
        <v>1</v>
      </c>
      <c r="BN1368" s="48">
        <f t="shared" si="632"/>
        <v>1</v>
      </c>
      <c r="BO1368" s="48">
        <f t="shared" si="633"/>
        <v>1</v>
      </c>
      <c r="BP1368" s="48">
        <f t="shared" si="634"/>
        <v>1</v>
      </c>
      <c r="BQ1368" s="48">
        <f ca="1">IF(ISNA($BI1368),1,OFFSET(NoteCommaRef!$K$3,$BI1368,0))</f>
        <v>1</v>
      </c>
      <c r="BR1368" s="48">
        <f ca="1">IF(ISNA($BJ1368),1,OFFSET(NoteCommaRef!$K$3,$BJ1368,0))</f>
        <v>1</v>
      </c>
    </row>
    <row r="1369" spans="3:70" x14ac:dyDescent="0.2">
      <c r="C1369" s="1" t="str">
        <f t="shared" si="652"/>
        <v/>
      </c>
      <c r="D1369" s="1" t="str">
        <f t="shared" si="653"/>
        <v/>
      </c>
      <c r="E1369" s="1" t="str">
        <f t="shared" si="641"/>
        <v/>
      </c>
      <c r="F1369" s="32" t="str">
        <f t="shared" si="642"/>
        <v/>
      </c>
      <c r="G1369" s="1" t="str">
        <f t="shared" si="643"/>
        <v/>
      </c>
      <c r="H1369" s="1" t="str">
        <f t="shared" si="644"/>
        <v/>
      </c>
      <c r="I1369" s="1" t="str">
        <f t="shared" si="645"/>
        <v/>
      </c>
      <c r="J1369" s="1" t="str">
        <f t="shared" si="646"/>
        <v/>
      </c>
      <c r="K1369" s="1" t="str">
        <f t="shared" si="647"/>
        <v/>
      </c>
      <c r="L1369" s="1" t="str">
        <f ca="1">IF(COUNTBLANK($AO1369),IF(COUNTBLANK($D1369),"",OFFSET(ChannelSetup!$E$6,0,$D1369-1)),$AO1369)</f>
        <v/>
      </c>
      <c r="M1369" s="1" t="str">
        <f ca="1">IF(COUNTBLANK($AP1369),IF(COUNTBLANK($D1369),"",OFFSET(ChannelSetup!$E$7,0,$D1369-1)),$AP1369)</f>
        <v/>
      </c>
      <c r="N1369" s="1" t="str">
        <f ca="1">IF(COUNTBLANK($D1369),"",IF(COUNTBLANK($AI1369),OFFSET(ChannelSetup!$E$4,0,$D1369-1),$AI1369))</f>
        <v/>
      </c>
      <c r="O1369" s="1" t="str">
        <f t="shared" si="648"/>
        <v/>
      </c>
      <c r="Q1369" s="32">
        <f t="shared" si="654"/>
        <v>6</v>
      </c>
      <c r="R1369" s="32">
        <f t="shared" si="655"/>
        <v>4</v>
      </c>
      <c r="S1369" s="32">
        <f t="shared" si="656"/>
        <v>4</v>
      </c>
      <c r="T1369" s="32">
        <f t="shared" si="657"/>
        <v>2</v>
      </c>
      <c r="U1369" s="32">
        <f t="shared" si="658"/>
        <v>2</v>
      </c>
      <c r="V1369" s="32">
        <f t="shared" si="659"/>
        <v>2</v>
      </c>
      <c r="W1369" s="32">
        <f t="shared" si="660"/>
        <v>2</v>
      </c>
      <c r="X1369" s="32">
        <f t="shared" si="661"/>
        <v>2</v>
      </c>
      <c r="Y1369" s="32">
        <f t="shared" si="662"/>
        <v>2</v>
      </c>
      <c r="Z1369" s="32">
        <f t="shared" si="663"/>
        <v>2</v>
      </c>
      <c r="AA1369" s="32">
        <f t="shared" si="664"/>
        <v>2</v>
      </c>
      <c r="AB1369" s="32">
        <f t="shared" si="665"/>
        <v>2</v>
      </c>
      <c r="AD1369" s="64"/>
      <c r="AE1369" s="51"/>
      <c r="AF1369" s="51"/>
      <c r="AG1369" s="61"/>
      <c r="AH1369" s="62"/>
      <c r="AI1369" s="61"/>
      <c r="AJ1369" s="62"/>
      <c r="AK1369" s="61"/>
      <c r="AL1369" s="62"/>
      <c r="AM1369" s="60"/>
      <c r="AN1369" s="60"/>
      <c r="AO1369" s="60"/>
      <c r="AP1369" s="60"/>
      <c r="AQ1369" s="51"/>
      <c r="AT1369" s="39" t="str">
        <f t="shared" si="666"/>
        <v/>
      </c>
      <c r="AU1369" s="49" t="str">
        <f t="shared" si="667"/>
        <v/>
      </c>
      <c r="AV1369" s="41">
        <f t="shared" ca="1" si="635"/>
        <v>256</v>
      </c>
      <c r="AW1369" s="40">
        <f t="shared" ca="1" si="629"/>
        <v>1</v>
      </c>
      <c r="AX1369" s="41">
        <f t="shared" ca="1" si="668"/>
        <v>0</v>
      </c>
      <c r="AY1369" s="41">
        <f t="shared" ca="1" si="669"/>
        <v>0</v>
      </c>
      <c r="AZ1369" s="42">
        <f t="shared" ca="1" si="670"/>
        <v>1</v>
      </c>
      <c r="BA1369" s="47" t="str">
        <f t="shared" si="671"/>
        <v/>
      </c>
      <c r="BB1369" s="47" t="e">
        <f t="shared" si="672"/>
        <v>#VALUE!</v>
      </c>
      <c r="BC1369" s="47">
        <f t="shared" si="636"/>
        <v>0</v>
      </c>
      <c r="BD1369" s="47">
        <f t="shared" si="637"/>
        <v>0</v>
      </c>
      <c r="BE1369" s="47" t="e">
        <f t="shared" si="638"/>
        <v>#VALUE!</v>
      </c>
      <c r="BF1369" s="47" t="e">
        <f t="shared" si="639"/>
        <v>#VALUE!</v>
      </c>
      <c r="BG1369" s="47" t="e">
        <f t="shared" si="640"/>
        <v>#VALUE!</v>
      </c>
      <c r="BH1369" s="47" t="e">
        <f>MATCH($BA1369,NoteCommaRef!$B$4:$B$10,0)</f>
        <v>#N/A</v>
      </c>
      <c r="BI1369" s="47">
        <f>MATCH($BK1369,NoteCommaRef!$H$4:$H$1000,0)</f>
        <v>11</v>
      </c>
      <c r="BJ1369" s="47">
        <f>MATCH($BL1369,NoteCommaRef!$H$4:$H$1000,0)</f>
        <v>11</v>
      </c>
      <c r="BK1369" s="47">
        <f t="shared" si="630"/>
        <v>1</v>
      </c>
      <c r="BL1369" s="47">
        <f t="shared" si="631"/>
        <v>1</v>
      </c>
      <c r="BM1369" s="48">
        <f ca="1">IF(ISNA($BH1369),1,OFFSET(NoteCommaRef!$E$3,$BH1369,0))</f>
        <v>1</v>
      </c>
      <c r="BN1369" s="48">
        <f t="shared" si="632"/>
        <v>1</v>
      </c>
      <c r="BO1369" s="48">
        <f t="shared" si="633"/>
        <v>1</v>
      </c>
      <c r="BP1369" s="48">
        <f t="shared" si="634"/>
        <v>1</v>
      </c>
      <c r="BQ1369" s="48">
        <f ca="1">IF(ISNA($BI1369),1,OFFSET(NoteCommaRef!$K$3,$BI1369,0))</f>
        <v>1</v>
      </c>
      <c r="BR1369" s="48">
        <f ca="1">IF(ISNA($BJ1369),1,OFFSET(NoteCommaRef!$K$3,$BJ1369,0))</f>
        <v>1</v>
      </c>
    </row>
    <row r="1370" spans="3:70" x14ac:dyDescent="0.2">
      <c r="C1370" s="1" t="str">
        <f t="shared" si="652"/>
        <v/>
      </c>
      <c r="D1370" s="1" t="str">
        <f t="shared" si="653"/>
        <v/>
      </c>
      <c r="E1370" s="1" t="str">
        <f t="shared" si="641"/>
        <v/>
      </c>
      <c r="F1370" s="32" t="str">
        <f t="shared" si="642"/>
        <v/>
      </c>
      <c r="G1370" s="1" t="str">
        <f t="shared" si="643"/>
        <v/>
      </c>
      <c r="H1370" s="1" t="str">
        <f t="shared" si="644"/>
        <v/>
      </c>
      <c r="I1370" s="1" t="str">
        <f t="shared" si="645"/>
        <v/>
      </c>
      <c r="J1370" s="1" t="str">
        <f t="shared" si="646"/>
        <v/>
      </c>
      <c r="K1370" s="1" t="str">
        <f t="shared" si="647"/>
        <v/>
      </c>
      <c r="L1370" s="1" t="str">
        <f ca="1">IF(COUNTBLANK($AO1370),IF(COUNTBLANK($D1370),"",OFFSET(ChannelSetup!$E$6,0,$D1370-1)),$AO1370)</f>
        <v/>
      </c>
      <c r="M1370" s="1" t="str">
        <f ca="1">IF(COUNTBLANK($AP1370),IF(COUNTBLANK($D1370),"",OFFSET(ChannelSetup!$E$7,0,$D1370-1)),$AP1370)</f>
        <v/>
      </c>
      <c r="N1370" s="1" t="str">
        <f ca="1">IF(COUNTBLANK($D1370),"",IF(COUNTBLANK($AI1370),OFFSET(ChannelSetup!$E$4,0,$D1370-1),$AI1370))</f>
        <v/>
      </c>
      <c r="O1370" s="1" t="str">
        <f t="shared" si="648"/>
        <v/>
      </c>
      <c r="Q1370" s="32">
        <f t="shared" si="654"/>
        <v>6</v>
      </c>
      <c r="R1370" s="32">
        <f t="shared" si="655"/>
        <v>4</v>
      </c>
      <c r="S1370" s="32">
        <f t="shared" si="656"/>
        <v>4</v>
      </c>
      <c r="T1370" s="32">
        <f t="shared" si="657"/>
        <v>2</v>
      </c>
      <c r="U1370" s="32">
        <f t="shared" si="658"/>
        <v>2</v>
      </c>
      <c r="V1370" s="32">
        <f t="shared" si="659"/>
        <v>2</v>
      </c>
      <c r="W1370" s="32">
        <f t="shared" si="660"/>
        <v>2</v>
      </c>
      <c r="X1370" s="32">
        <f t="shared" si="661"/>
        <v>2</v>
      </c>
      <c r="Y1370" s="32">
        <f t="shared" si="662"/>
        <v>2</v>
      </c>
      <c r="Z1370" s="32">
        <f t="shared" si="663"/>
        <v>2</v>
      </c>
      <c r="AA1370" s="32">
        <f t="shared" si="664"/>
        <v>2</v>
      </c>
      <c r="AB1370" s="32">
        <f t="shared" si="665"/>
        <v>2</v>
      </c>
      <c r="AD1370" s="64"/>
      <c r="AE1370" s="51"/>
      <c r="AF1370" s="51"/>
      <c r="AG1370" s="61"/>
      <c r="AH1370" s="62"/>
      <c r="AI1370" s="61"/>
      <c r="AJ1370" s="62"/>
      <c r="AK1370" s="61"/>
      <c r="AL1370" s="62"/>
      <c r="AM1370" s="60"/>
      <c r="AN1370" s="60"/>
      <c r="AO1370" s="60"/>
      <c r="AP1370" s="60"/>
      <c r="AQ1370" s="51"/>
      <c r="AT1370" s="39" t="str">
        <f t="shared" si="666"/>
        <v/>
      </c>
      <c r="AU1370" s="49" t="str">
        <f t="shared" si="667"/>
        <v/>
      </c>
      <c r="AV1370" s="41">
        <f t="shared" ca="1" si="635"/>
        <v>256</v>
      </c>
      <c r="AW1370" s="40">
        <f t="shared" ca="1" si="629"/>
        <v>1</v>
      </c>
      <c r="AX1370" s="41">
        <f t="shared" ca="1" si="668"/>
        <v>0</v>
      </c>
      <c r="AY1370" s="41">
        <f t="shared" ca="1" si="669"/>
        <v>0</v>
      </c>
      <c r="AZ1370" s="42">
        <f t="shared" ca="1" si="670"/>
        <v>1</v>
      </c>
      <c r="BA1370" s="47" t="str">
        <f t="shared" si="671"/>
        <v/>
      </c>
      <c r="BB1370" s="47" t="e">
        <f t="shared" si="672"/>
        <v>#VALUE!</v>
      </c>
      <c r="BC1370" s="47">
        <f t="shared" si="636"/>
        <v>0</v>
      </c>
      <c r="BD1370" s="47">
        <f t="shared" si="637"/>
        <v>0</v>
      </c>
      <c r="BE1370" s="47" t="e">
        <f t="shared" si="638"/>
        <v>#VALUE!</v>
      </c>
      <c r="BF1370" s="47" t="e">
        <f t="shared" si="639"/>
        <v>#VALUE!</v>
      </c>
      <c r="BG1370" s="47" t="e">
        <f t="shared" si="640"/>
        <v>#VALUE!</v>
      </c>
      <c r="BH1370" s="47" t="e">
        <f>MATCH($BA1370,NoteCommaRef!$B$4:$B$10,0)</f>
        <v>#N/A</v>
      </c>
      <c r="BI1370" s="47">
        <f>MATCH($BK1370,NoteCommaRef!$H$4:$H$1000,0)</f>
        <v>11</v>
      </c>
      <c r="BJ1370" s="47">
        <f>MATCH($BL1370,NoteCommaRef!$H$4:$H$1000,0)</f>
        <v>11</v>
      </c>
      <c r="BK1370" s="47">
        <f t="shared" si="630"/>
        <v>1</v>
      </c>
      <c r="BL1370" s="47">
        <f t="shared" si="631"/>
        <v>1</v>
      </c>
      <c r="BM1370" s="48">
        <f ca="1">IF(ISNA($BH1370),1,OFFSET(NoteCommaRef!$E$3,$BH1370,0))</f>
        <v>1</v>
      </c>
      <c r="BN1370" s="48">
        <f t="shared" si="632"/>
        <v>1</v>
      </c>
      <c r="BO1370" s="48">
        <f t="shared" si="633"/>
        <v>1</v>
      </c>
      <c r="BP1370" s="48">
        <f t="shared" si="634"/>
        <v>1</v>
      </c>
      <c r="BQ1370" s="48">
        <f ca="1">IF(ISNA($BI1370),1,OFFSET(NoteCommaRef!$K$3,$BI1370,0))</f>
        <v>1</v>
      </c>
      <c r="BR1370" s="48">
        <f ca="1">IF(ISNA($BJ1370),1,OFFSET(NoteCommaRef!$K$3,$BJ1370,0))</f>
        <v>1</v>
      </c>
    </row>
    <row r="1371" spans="3:70" x14ac:dyDescent="0.2">
      <c r="C1371" s="1" t="str">
        <f t="shared" si="652"/>
        <v/>
      </c>
      <c r="D1371" s="1" t="str">
        <f t="shared" si="653"/>
        <v/>
      </c>
      <c r="E1371" s="1" t="str">
        <f t="shared" si="641"/>
        <v/>
      </c>
      <c r="F1371" s="32" t="str">
        <f t="shared" si="642"/>
        <v/>
      </c>
      <c r="G1371" s="1" t="str">
        <f t="shared" si="643"/>
        <v/>
      </c>
      <c r="H1371" s="1" t="str">
        <f t="shared" si="644"/>
        <v/>
      </c>
      <c r="I1371" s="1" t="str">
        <f t="shared" si="645"/>
        <v/>
      </c>
      <c r="J1371" s="1" t="str">
        <f t="shared" si="646"/>
        <v/>
      </c>
      <c r="K1371" s="1" t="str">
        <f t="shared" si="647"/>
        <v/>
      </c>
      <c r="L1371" s="1" t="str">
        <f ca="1">IF(COUNTBLANK($AO1371),IF(COUNTBLANK($D1371),"",OFFSET(ChannelSetup!$E$6,0,$D1371-1)),$AO1371)</f>
        <v/>
      </c>
      <c r="M1371" s="1" t="str">
        <f ca="1">IF(COUNTBLANK($AP1371),IF(COUNTBLANK($D1371),"",OFFSET(ChannelSetup!$E$7,0,$D1371-1)),$AP1371)</f>
        <v/>
      </c>
      <c r="N1371" s="1" t="str">
        <f ca="1">IF(COUNTBLANK($D1371),"",IF(COUNTBLANK($AI1371),OFFSET(ChannelSetup!$E$4,0,$D1371-1),$AI1371))</f>
        <v/>
      </c>
      <c r="O1371" s="1" t="str">
        <f t="shared" si="648"/>
        <v/>
      </c>
      <c r="Q1371" s="32">
        <f t="shared" si="654"/>
        <v>6</v>
      </c>
      <c r="R1371" s="32">
        <f t="shared" si="655"/>
        <v>4</v>
      </c>
      <c r="S1371" s="32">
        <f t="shared" si="656"/>
        <v>4</v>
      </c>
      <c r="T1371" s="32">
        <f t="shared" si="657"/>
        <v>2</v>
      </c>
      <c r="U1371" s="32">
        <f t="shared" si="658"/>
        <v>2</v>
      </c>
      <c r="V1371" s="32">
        <f t="shared" si="659"/>
        <v>2</v>
      </c>
      <c r="W1371" s="32">
        <f t="shared" si="660"/>
        <v>2</v>
      </c>
      <c r="X1371" s="32">
        <f t="shared" si="661"/>
        <v>2</v>
      </c>
      <c r="Y1371" s="32">
        <f t="shared" si="662"/>
        <v>2</v>
      </c>
      <c r="Z1371" s="32">
        <f t="shared" si="663"/>
        <v>2</v>
      </c>
      <c r="AA1371" s="32">
        <f t="shared" si="664"/>
        <v>2</v>
      </c>
      <c r="AB1371" s="32">
        <f t="shared" si="665"/>
        <v>2</v>
      </c>
      <c r="AD1371" s="64"/>
      <c r="AE1371" s="51"/>
      <c r="AF1371" s="51"/>
      <c r="AG1371" s="61"/>
      <c r="AH1371" s="62"/>
      <c r="AI1371" s="61"/>
      <c r="AJ1371" s="62"/>
      <c r="AK1371" s="61"/>
      <c r="AL1371" s="62"/>
      <c r="AM1371" s="60"/>
      <c r="AN1371" s="60"/>
      <c r="AO1371" s="60"/>
      <c r="AP1371" s="60"/>
      <c r="AQ1371" s="51"/>
      <c r="AT1371" s="39" t="str">
        <f t="shared" si="666"/>
        <v/>
      </c>
      <c r="AU1371" s="49" t="str">
        <f t="shared" si="667"/>
        <v/>
      </c>
      <c r="AV1371" s="41">
        <f t="shared" ca="1" si="635"/>
        <v>256</v>
      </c>
      <c r="AW1371" s="40">
        <f t="shared" ca="1" si="629"/>
        <v>1</v>
      </c>
      <c r="AX1371" s="41">
        <f t="shared" ca="1" si="668"/>
        <v>0</v>
      </c>
      <c r="AY1371" s="41">
        <f t="shared" ca="1" si="669"/>
        <v>0</v>
      </c>
      <c r="AZ1371" s="42">
        <f t="shared" ca="1" si="670"/>
        <v>1</v>
      </c>
      <c r="BA1371" s="47" t="str">
        <f t="shared" si="671"/>
        <v/>
      </c>
      <c r="BB1371" s="47" t="e">
        <f t="shared" si="672"/>
        <v>#VALUE!</v>
      </c>
      <c r="BC1371" s="47">
        <f t="shared" si="636"/>
        <v>0</v>
      </c>
      <c r="BD1371" s="47">
        <f t="shared" si="637"/>
        <v>0</v>
      </c>
      <c r="BE1371" s="47" t="e">
        <f t="shared" si="638"/>
        <v>#VALUE!</v>
      </c>
      <c r="BF1371" s="47" t="e">
        <f t="shared" si="639"/>
        <v>#VALUE!</v>
      </c>
      <c r="BG1371" s="47" t="e">
        <f t="shared" si="640"/>
        <v>#VALUE!</v>
      </c>
      <c r="BH1371" s="47" t="e">
        <f>MATCH($BA1371,NoteCommaRef!$B$4:$B$10,0)</f>
        <v>#N/A</v>
      </c>
      <c r="BI1371" s="47">
        <f>MATCH($BK1371,NoteCommaRef!$H$4:$H$1000,0)</f>
        <v>11</v>
      </c>
      <c r="BJ1371" s="47">
        <f>MATCH($BL1371,NoteCommaRef!$H$4:$H$1000,0)</f>
        <v>11</v>
      </c>
      <c r="BK1371" s="47">
        <f t="shared" si="630"/>
        <v>1</v>
      </c>
      <c r="BL1371" s="47">
        <f t="shared" si="631"/>
        <v>1</v>
      </c>
      <c r="BM1371" s="48">
        <f ca="1">IF(ISNA($BH1371),1,OFFSET(NoteCommaRef!$E$3,$BH1371,0))</f>
        <v>1</v>
      </c>
      <c r="BN1371" s="48">
        <f t="shared" si="632"/>
        <v>1</v>
      </c>
      <c r="BO1371" s="48">
        <f t="shared" si="633"/>
        <v>1</v>
      </c>
      <c r="BP1371" s="48">
        <f t="shared" si="634"/>
        <v>1</v>
      </c>
      <c r="BQ1371" s="48">
        <f ca="1">IF(ISNA($BI1371),1,OFFSET(NoteCommaRef!$K$3,$BI1371,0))</f>
        <v>1</v>
      </c>
      <c r="BR1371" s="48">
        <f ca="1">IF(ISNA($BJ1371),1,OFFSET(NoteCommaRef!$K$3,$BJ1371,0))</f>
        <v>1</v>
      </c>
    </row>
    <row r="1372" spans="3:70" x14ac:dyDescent="0.2">
      <c r="C1372" s="1" t="str">
        <f t="shared" si="652"/>
        <v/>
      </c>
      <c r="D1372" s="1" t="str">
        <f t="shared" si="653"/>
        <v/>
      </c>
      <c r="E1372" s="1" t="str">
        <f t="shared" si="641"/>
        <v/>
      </c>
      <c r="F1372" s="32" t="str">
        <f t="shared" si="642"/>
        <v/>
      </c>
      <c r="G1372" s="1" t="str">
        <f t="shared" si="643"/>
        <v/>
      </c>
      <c r="H1372" s="1" t="str">
        <f t="shared" si="644"/>
        <v/>
      </c>
      <c r="I1372" s="1" t="str">
        <f t="shared" si="645"/>
        <v/>
      </c>
      <c r="J1372" s="1" t="str">
        <f t="shared" si="646"/>
        <v/>
      </c>
      <c r="K1372" s="1" t="str">
        <f t="shared" si="647"/>
        <v/>
      </c>
      <c r="L1372" s="1" t="str">
        <f ca="1">IF(COUNTBLANK($AO1372),IF(COUNTBLANK($D1372),"",OFFSET(ChannelSetup!$E$6,0,$D1372-1)),$AO1372)</f>
        <v/>
      </c>
      <c r="M1372" s="1" t="str">
        <f ca="1">IF(COUNTBLANK($AP1372),IF(COUNTBLANK($D1372),"",OFFSET(ChannelSetup!$E$7,0,$D1372-1)),$AP1372)</f>
        <v/>
      </c>
      <c r="N1372" s="1" t="str">
        <f ca="1">IF(COUNTBLANK($D1372),"",IF(COUNTBLANK($AI1372),OFFSET(ChannelSetup!$E$4,0,$D1372-1),$AI1372))</f>
        <v/>
      </c>
      <c r="O1372" s="1" t="str">
        <f t="shared" si="648"/>
        <v/>
      </c>
      <c r="Q1372" s="32">
        <f t="shared" si="654"/>
        <v>6</v>
      </c>
      <c r="R1372" s="32">
        <f t="shared" si="655"/>
        <v>4</v>
      </c>
      <c r="S1372" s="32">
        <f t="shared" si="656"/>
        <v>4</v>
      </c>
      <c r="T1372" s="32">
        <f t="shared" si="657"/>
        <v>2</v>
      </c>
      <c r="U1372" s="32">
        <f t="shared" si="658"/>
        <v>2</v>
      </c>
      <c r="V1372" s="32">
        <f t="shared" si="659"/>
        <v>2</v>
      </c>
      <c r="W1372" s="32">
        <f t="shared" si="660"/>
        <v>2</v>
      </c>
      <c r="X1372" s="32">
        <f t="shared" si="661"/>
        <v>2</v>
      </c>
      <c r="Y1372" s="32">
        <f t="shared" si="662"/>
        <v>2</v>
      </c>
      <c r="Z1372" s="32">
        <f t="shared" si="663"/>
        <v>2</v>
      </c>
      <c r="AA1372" s="32">
        <f t="shared" si="664"/>
        <v>2</v>
      </c>
      <c r="AB1372" s="32">
        <f t="shared" si="665"/>
        <v>2</v>
      </c>
      <c r="AD1372" s="64"/>
      <c r="AE1372" s="51"/>
      <c r="AF1372" s="51"/>
      <c r="AG1372" s="61"/>
      <c r="AH1372" s="62"/>
      <c r="AI1372" s="61"/>
      <c r="AJ1372" s="62"/>
      <c r="AK1372" s="61"/>
      <c r="AL1372" s="62"/>
      <c r="AM1372" s="60"/>
      <c r="AN1372" s="60"/>
      <c r="AO1372" s="60"/>
      <c r="AP1372" s="60"/>
      <c r="AQ1372" s="51"/>
      <c r="AT1372" s="39" t="str">
        <f t="shared" si="666"/>
        <v/>
      </c>
      <c r="AU1372" s="49" t="str">
        <f t="shared" si="667"/>
        <v/>
      </c>
      <c r="AV1372" s="41">
        <f t="shared" ca="1" si="635"/>
        <v>256</v>
      </c>
      <c r="AW1372" s="40">
        <f t="shared" ca="1" si="629"/>
        <v>1</v>
      </c>
      <c r="AX1372" s="41">
        <f t="shared" ca="1" si="668"/>
        <v>0</v>
      </c>
      <c r="AY1372" s="41">
        <f t="shared" ca="1" si="669"/>
        <v>0</v>
      </c>
      <c r="AZ1372" s="42">
        <f t="shared" ca="1" si="670"/>
        <v>1</v>
      </c>
      <c r="BA1372" s="47" t="str">
        <f t="shared" si="671"/>
        <v/>
      </c>
      <c r="BB1372" s="47" t="e">
        <f t="shared" si="672"/>
        <v>#VALUE!</v>
      </c>
      <c r="BC1372" s="47">
        <f t="shared" si="636"/>
        <v>0</v>
      </c>
      <c r="BD1372" s="47">
        <f t="shared" si="637"/>
        <v>0</v>
      </c>
      <c r="BE1372" s="47" t="e">
        <f t="shared" si="638"/>
        <v>#VALUE!</v>
      </c>
      <c r="BF1372" s="47" t="e">
        <f t="shared" si="639"/>
        <v>#VALUE!</v>
      </c>
      <c r="BG1372" s="47" t="e">
        <f t="shared" si="640"/>
        <v>#VALUE!</v>
      </c>
      <c r="BH1372" s="47" t="e">
        <f>MATCH($BA1372,NoteCommaRef!$B$4:$B$10,0)</f>
        <v>#N/A</v>
      </c>
      <c r="BI1372" s="47">
        <f>MATCH($BK1372,NoteCommaRef!$H$4:$H$1000,0)</f>
        <v>11</v>
      </c>
      <c r="BJ1372" s="47">
        <f>MATCH($BL1372,NoteCommaRef!$H$4:$H$1000,0)</f>
        <v>11</v>
      </c>
      <c r="BK1372" s="47">
        <f t="shared" si="630"/>
        <v>1</v>
      </c>
      <c r="BL1372" s="47">
        <f t="shared" si="631"/>
        <v>1</v>
      </c>
      <c r="BM1372" s="48">
        <f ca="1">IF(ISNA($BH1372),1,OFFSET(NoteCommaRef!$E$3,$BH1372,0))</f>
        <v>1</v>
      </c>
      <c r="BN1372" s="48">
        <f t="shared" si="632"/>
        <v>1</v>
      </c>
      <c r="BO1372" s="48">
        <f t="shared" si="633"/>
        <v>1</v>
      </c>
      <c r="BP1372" s="48">
        <f t="shared" si="634"/>
        <v>1</v>
      </c>
      <c r="BQ1372" s="48">
        <f ca="1">IF(ISNA($BI1372),1,OFFSET(NoteCommaRef!$K$3,$BI1372,0))</f>
        <v>1</v>
      </c>
      <c r="BR1372" s="48">
        <f ca="1">IF(ISNA($BJ1372),1,OFFSET(NoteCommaRef!$K$3,$BJ1372,0))</f>
        <v>1</v>
      </c>
    </row>
    <row r="1373" spans="3:70" x14ac:dyDescent="0.2">
      <c r="C1373" s="1" t="str">
        <f t="shared" si="652"/>
        <v/>
      </c>
      <c r="D1373" s="1" t="str">
        <f t="shared" si="653"/>
        <v/>
      </c>
      <c r="E1373" s="1" t="str">
        <f t="shared" si="641"/>
        <v/>
      </c>
      <c r="F1373" s="32" t="str">
        <f t="shared" si="642"/>
        <v/>
      </c>
      <c r="G1373" s="1" t="str">
        <f t="shared" si="643"/>
        <v/>
      </c>
      <c r="H1373" s="1" t="str">
        <f t="shared" si="644"/>
        <v/>
      </c>
      <c r="I1373" s="1" t="str">
        <f t="shared" si="645"/>
        <v/>
      </c>
      <c r="J1373" s="1" t="str">
        <f t="shared" si="646"/>
        <v/>
      </c>
      <c r="K1373" s="1" t="str">
        <f t="shared" si="647"/>
        <v/>
      </c>
      <c r="L1373" s="1" t="str">
        <f ca="1">IF(COUNTBLANK($AO1373),IF(COUNTBLANK($D1373),"",OFFSET(ChannelSetup!$E$6,0,$D1373-1)),$AO1373)</f>
        <v/>
      </c>
      <c r="M1373" s="1" t="str">
        <f ca="1">IF(COUNTBLANK($AP1373),IF(COUNTBLANK($D1373),"",OFFSET(ChannelSetup!$E$7,0,$D1373-1)),$AP1373)</f>
        <v/>
      </c>
      <c r="N1373" s="1" t="str">
        <f ca="1">IF(COUNTBLANK($D1373),"",IF(COUNTBLANK($AI1373),OFFSET(ChannelSetup!$E$4,0,$D1373-1),$AI1373))</f>
        <v/>
      </c>
      <c r="O1373" s="1" t="str">
        <f t="shared" si="648"/>
        <v/>
      </c>
      <c r="Q1373" s="32">
        <f t="shared" si="654"/>
        <v>6</v>
      </c>
      <c r="R1373" s="32">
        <f t="shared" si="655"/>
        <v>4</v>
      </c>
      <c r="S1373" s="32">
        <f t="shared" si="656"/>
        <v>4</v>
      </c>
      <c r="T1373" s="32">
        <f t="shared" si="657"/>
        <v>2</v>
      </c>
      <c r="U1373" s="32">
        <f t="shared" si="658"/>
        <v>2</v>
      </c>
      <c r="V1373" s="32">
        <f t="shared" si="659"/>
        <v>2</v>
      </c>
      <c r="W1373" s="32">
        <f t="shared" si="660"/>
        <v>2</v>
      </c>
      <c r="X1373" s="32">
        <f t="shared" si="661"/>
        <v>2</v>
      </c>
      <c r="Y1373" s="32">
        <f t="shared" si="662"/>
        <v>2</v>
      </c>
      <c r="Z1373" s="32">
        <f t="shared" si="663"/>
        <v>2</v>
      </c>
      <c r="AA1373" s="32">
        <f t="shared" si="664"/>
        <v>2</v>
      </c>
      <c r="AB1373" s="32">
        <f t="shared" si="665"/>
        <v>2</v>
      </c>
      <c r="AD1373" s="64"/>
      <c r="AE1373" s="51"/>
      <c r="AF1373" s="51"/>
      <c r="AG1373" s="61"/>
      <c r="AH1373" s="62"/>
      <c r="AI1373" s="61"/>
      <c r="AJ1373" s="62"/>
      <c r="AK1373" s="61"/>
      <c r="AL1373" s="62"/>
      <c r="AM1373" s="60"/>
      <c r="AN1373" s="60"/>
      <c r="AO1373" s="60"/>
      <c r="AP1373" s="60"/>
      <c r="AQ1373" s="51"/>
      <c r="AT1373" s="39" t="str">
        <f t="shared" si="666"/>
        <v/>
      </c>
      <c r="AU1373" s="49" t="str">
        <f t="shared" si="667"/>
        <v/>
      </c>
      <c r="AV1373" s="41">
        <f t="shared" ca="1" si="635"/>
        <v>256</v>
      </c>
      <c r="AW1373" s="40">
        <f t="shared" ca="1" si="629"/>
        <v>1</v>
      </c>
      <c r="AX1373" s="41">
        <f t="shared" ca="1" si="668"/>
        <v>0</v>
      </c>
      <c r="AY1373" s="41">
        <f t="shared" ca="1" si="669"/>
        <v>0</v>
      </c>
      <c r="AZ1373" s="42">
        <f t="shared" ca="1" si="670"/>
        <v>1</v>
      </c>
      <c r="BA1373" s="47" t="str">
        <f t="shared" si="671"/>
        <v/>
      </c>
      <c r="BB1373" s="47" t="e">
        <f t="shared" si="672"/>
        <v>#VALUE!</v>
      </c>
      <c r="BC1373" s="47">
        <f t="shared" si="636"/>
        <v>0</v>
      </c>
      <c r="BD1373" s="47">
        <f t="shared" si="637"/>
        <v>0</v>
      </c>
      <c r="BE1373" s="47" t="e">
        <f t="shared" si="638"/>
        <v>#VALUE!</v>
      </c>
      <c r="BF1373" s="47" t="e">
        <f t="shared" si="639"/>
        <v>#VALUE!</v>
      </c>
      <c r="BG1373" s="47" t="e">
        <f t="shared" si="640"/>
        <v>#VALUE!</v>
      </c>
      <c r="BH1373" s="47" t="e">
        <f>MATCH($BA1373,NoteCommaRef!$B$4:$B$10,0)</f>
        <v>#N/A</v>
      </c>
      <c r="BI1373" s="47">
        <f>MATCH($BK1373,NoteCommaRef!$H$4:$H$1000,0)</f>
        <v>11</v>
      </c>
      <c r="BJ1373" s="47">
        <f>MATCH($BL1373,NoteCommaRef!$H$4:$H$1000,0)</f>
        <v>11</v>
      </c>
      <c r="BK1373" s="47">
        <f t="shared" si="630"/>
        <v>1</v>
      </c>
      <c r="BL1373" s="47">
        <f t="shared" si="631"/>
        <v>1</v>
      </c>
      <c r="BM1373" s="48">
        <f ca="1">IF(ISNA($BH1373),1,OFFSET(NoteCommaRef!$E$3,$BH1373,0))</f>
        <v>1</v>
      </c>
      <c r="BN1373" s="48">
        <f t="shared" si="632"/>
        <v>1</v>
      </c>
      <c r="BO1373" s="48">
        <f t="shared" si="633"/>
        <v>1</v>
      </c>
      <c r="BP1373" s="48">
        <f t="shared" si="634"/>
        <v>1</v>
      </c>
      <c r="BQ1373" s="48">
        <f ca="1">IF(ISNA($BI1373),1,OFFSET(NoteCommaRef!$K$3,$BI1373,0))</f>
        <v>1</v>
      </c>
      <c r="BR1373" s="48">
        <f ca="1">IF(ISNA($BJ1373),1,OFFSET(NoteCommaRef!$K$3,$BJ1373,0))</f>
        <v>1</v>
      </c>
    </row>
    <row r="1374" spans="3:70" x14ac:dyDescent="0.2">
      <c r="C1374" s="1" t="str">
        <f t="shared" si="652"/>
        <v/>
      </c>
      <c r="D1374" s="1" t="str">
        <f t="shared" si="653"/>
        <v/>
      </c>
      <c r="E1374" s="1" t="str">
        <f t="shared" si="641"/>
        <v/>
      </c>
      <c r="F1374" s="32" t="str">
        <f t="shared" si="642"/>
        <v/>
      </c>
      <c r="G1374" s="1" t="str">
        <f t="shared" si="643"/>
        <v/>
      </c>
      <c r="H1374" s="1" t="str">
        <f t="shared" si="644"/>
        <v/>
      </c>
      <c r="I1374" s="1" t="str">
        <f t="shared" si="645"/>
        <v/>
      </c>
      <c r="J1374" s="1" t="str">
        <f t="shared" si="646"/>
        <v/>
      </c>
      <c r="K1374" s="1" t="str">
        <f t="shared" si="647"/>
        <v/>
      </c>
      <c r="L1374" s="1" t="str">
        <f ca="1">IF(COUNTBLANK($AO1374),IF(COUNTBLANK($D1374),"",OFFSET(ChannelSetup!$E$6,0,$D1374-1)),$AO1374)</f>
        <v/>
      </c>
      <c r="M1374" s="1" t="str">
        <f ca="1">IF(COUNTBLANK($AP1374),IF(COUNTBLANK($D1374),"",OFFSET(ChannelSetup!$E$7,0,$D1374-1)),$AP1374)</f>
        <v/>
      </c>
      <c r="N1374" s="1" t="str">
        <f ca="1">IF(COUNTBLANK($D1374),"",IF(COUNTBLANK($AI1374),OFFSET(ChannelSetup!$E$4,0,$D1374-1),$AI1374))</f>
        <v/>
      </c>
      <c r="O1374" s="1" t="str">
        <f t="shared" si="648"/>
        <v/>
      </c>
      <c r="Q1374" s="32">
        <f t="shared" si="654"/>
        <v>6</v>
      </c>
      <c r="R1374" s="32">
        <f t="shared" si="655"/>
        <v>4</v>
      </c>
      <c r="S1374" s="32">
        <f t="shared" si="656"/>
        <v>4</v>
      </c>
      <c r="T1374" s="32">
        <f t="shared" si="657"/>
        <v>2</v>
      </c>
      <c r="U1374" s="32">
        <f t="shared" si="658"/>
        <v>2</v>
      </c>
      <c r="V1374" s="32">
        <f t="shared" si="659"/>
        <v>2</v>
      </c>
      <c r="W1374" s="32">
        <f t="shared" si="660"/>
        <v>2</v>
      </c>
      <c r="X1374" s="32">
        <f t="shared" si="661"/>
        <v>2</v>
      </c>
      <c r="Y1374" s="32">
        <f t="shared" si="662"/>
        <v>2</v>
      </c>
      <c r="Z1374" s="32">
        <f t="shared" si="663"/>
        <v>2</v>
      </c>
      <c r="AA1374" s="32">
        <f t="shared" si="664"/>
        <v>2</v>
      </c>
      <c r="AB1374" s="32">
        <f t="shared" si="665"/>
        <v>2</v>
      </c>
      <c r="AD1374" s="64"/>
      <c r="AE1374" s="51"/>
      <c r="AF1374" s="51"/>
      <c r="AG1374" s="61"/>
      <c r="AH1374" s="62"/>
      <c r="AI1374" s="61"/>
      <c r="AJ1374" s="62"/>
      <c r="AK1374" s="61"/>
      <c r="AL1374" s="62"/>
      <c r="AM1374" s="60"/>
      <c r="AN1374" s="60"/>
      <c r="AO1374" s="60"/>
      <c r="AP1374" s="60"/>
      <c r="AQ1374" s="51"/>
      <c r="AT1374" s="39" t="str">
        <f t="shared" si="666"/>
        <v/>
      </c>
      <c r="AU1374" s="49" t="str">
        <f t="shared" si="667"/>
        <v/>
      </c>
      <c r="AV1374" s="41">
        <f t="shared" ca="1" si="635"/>
        <v>256</v>
      </c>
      <c r="AW1374" s="40">
        <f t="shared" ca="1" si="629"/>
        <v>1</v>
      </c>
      <c r="AX1374" s="41">
        <f t="shared" ca="1" si="668"/>
        <v>0</v>
      </c>
      <c r="AY1374" s="41">
        <f t="shared" ca="1" si="669"/>
        <v>0</v>
      </c>
      <c r="AZ1374" s="42">
        <f t="shared" ca="1" si="670"/>
        <v>1</v>
      </c>
      <c r="BA1374" s="47" t="str">
        <f t="shared" si="671"/>
        <v/>
      </c>
      <c r="BB1374" s="47" t="e">
        <f t="shared" si="672"/>
        <v>#VALUE!</v>
      </c>
      <c r="BC1374" s="47">
        <f t="shared" si="636"/>
        <v>0</v>
      </c>
      <c r="BD1374" s="47">
        <f t="shared" si="637"/>
        <v>0</v>
      </c>
      <c r="BE1374" s="47" t="e">
        <f t="shared" si="638"/>
        <v>#VALUE!</v>
      </c>
      <c r="BF1374" s="47" t="e">
        <f t="shared" si="639"/>
        <v>#VALUE!</v>
      </c>
      <c r="BG1374" s="47" t="e">
        <f t="shared" si="640"/>
        <v>#VALUE!</v>
      </c>
      <c r="BH1374" s="47" t="e">
        <f>MATCH($BA1374,NoteCommaRef!$B$4:$B$10,0)</f>
        <v>#N/A</v>
      </c>
      <c r="BI1374" s="47">
        <f>MATCH($BK1374,NoteCommaRef!$H$4:$H$1000,0)</f>
        <v>11</v>
      </c>
      <c r="BJ1374" s="47">
        <f>MATCH($BL1374,NoteCommaRef!$H$4:$H$1000,0)</f>
        <v>11</v>
      </c>
      <c r="BK1374" s="47">
        <f t="shared" si="630"/>
        <v>1</v>
      </c>
      <c r="BL1374" s="47">
        <f t="shared" si="631"/>
        <v>1</v>
      </c>
      <c r="BM1374" s="48">
        <f ca="1">IF(ISNA($BH1374),1,OFFSET(NoteCommaRef!$E$3,$BH1374,0))</f>
        <v>1</v>
      </c>
      <c r="BN1374" s="48">
        <f t="shared" si="632"/>
        <v>1</v>
      </c>
      <c r="BO1374" s="48">
        <f t="shared" si="633"/>
        <v>1</v>
      </c>
      <c r="BP1374" s="48">
        <f t="shared" si="634"/>
        <v>1</v>
      </c>
      <c r="BQ1374" s="48">
        <f ca="1">IF(ISNA($BI1374),1,OFFSET(NoteCommaRef!$K$3,$BI1374,0))</f>
        <v>1</v>
      </c>
      <c r="BR1374" s="48">
        <f ca="1">IF(ISNA($BJ1374),1,OFFSET(NoteCommaRef!$K$3,$BJ1374,0))</f>
        <v>1</v>
      </c>
    </row>
    <row r="1375" spans="3:70" x14ac:dyDescent="0.2">
      <c r="C1375" s="1" t="str">
        <f t="shared" si="652"/>
        <v/>
      </c>
      <c r="D1375" s="1" t="str">
        <f t="shared" si="653"/>
        <v/>
      </c>
      <c r="E1375" s="1" t="str">
        <f t="shared" si="641"/>
        <v/>
      </c>
      <c r="F1375" s="32" t="str">
        <f t="shared" si="642"/>
        <v/>
      </c>
      <c r="G1375" s="1" t="str">
        <f t="shared" si="643"/>
        <v/>
      </c>
      <c r="H1375" s="1" t="str">
        <f t="shared" si="644"/>
        <v/>
      </c>
      <c r="I1375" s="1" t="str">
        <f t="shared" si="645"/>
        <v/>
      </c>
      <c r="J1375" s="1" t="str">
        <f t="shared" si="646"/>
        <v/>
      </c>
      <c r="K1375" s="1" t="str">
        <f t="shared" si="647"/>
        <v/>
      </c>
      <c r="L1375" s="1" t="str">
        <f ca="1">IF(COUNTBLANK($AO1375),IF(COUNTBLANK($D1375),"",OFFSET(ChannelSetup!$E$6,0,$D1375-1)),$AO1375)</f>
        <v/>
      </c>
      <c r="M1375" s="1" t="str">
        <f ca="1">IF(COUNTBLANK($AP1375),IF(COUNTBLANK($D1375),"",OFFSET(ChannelSetup!$E$7,0,$D1375-1)),$AP1375)</f>
        <v/>
      </c>
      <c r="N1375" s="1" t="str">
        <f ca="1">IF(COUNTBLANK($D1375),"",IF(COUNTBLANK($AI1375),OFFSET(ChannelSetup!$E$4,0,$D1375-1),$AI1375))</f>
        <v/>
      </c>
      <c r="O1375" s="1" t="str">
        <f t="shared" si="648"/>
        <v/>
      </c>
      <c r="Q1375" s="32">
        <f t="shared" si="654"/>
        <v>6</v>
      </c>
      <c r="R1375" s="32">
        <f t="shared" si="655"/>
        <v>4</v>
      </c>
      <c r="S1375" s="32">
        <f t="shared" si="656"/>
        <v>4</v>
      </c>
      <c r="T1375" s="32">
        <f t="shared" si="657"/>
        <v>2</v>
      </c>
      <c r="U1375" s="32">
        <f t="shared" si="658"/>
        <v>2</v>
      </c>
      <c r="V1375" s="32">
        <f t="shared" si="659"/>
        <v>2</v>
      </c>
      <c r="W1375" s="32">
        <f t="shared" si="660"/>
        <v>2</v>
      </c>
      <c r="X1375" s="32">
        <f t="shared" si="661"/>
        <v>2</v>
      </c>
      <c r="Y1375" s="32">
        <f t="shared" si="662"/>
        <v>2</v>
      </c>
      <c r="Z1375" s="32">
        <f t="shared" si="663"/>
        <v>2</v>
      </c>
      <c r="AA1375" s="32">
        <f t="shared" si="664"/>
        <v>2</v>
      </c>
      <c r="AB1375" s="32">
        <f t="shared" si="665"/>
        <v>2</v>
      </c>
      <c r="AD1375" s="64"/>
      <c r="AE1375" s="51"/>
      <c r="AF1375" s="51"/>
      <c r="AG1375" s="61"/>
      <c r="AH1375" s="62"/>
      <c r="AI1375" s="61"/>
      <c r="AJ1375" s="62"/>
      <c r="AK1375" s="61"/>
      <c r="AL1375" s="62"/>
      <c r="AM1375" s="60"/>
      <c r="AN1375" s="60"/>
      <c r="AO1375" s="60"/>
      <c r="AP1375" s="60"/>
      <c r="AQ1375" s="51"/>
      <c r="AT1375" s="39" t="str">
        <f t="shared" si="666"/>
        <v/>
      </c>
      <c r="AU1375" s="49" t="str">
        <f t="shared" si="667"/>
        <v/>
      </c>
      <c r="AV1375" s="41">
        <f t="shared" ca="1" si="635"/>
        <v>256</v>
      </c>
      <c r="AW1375" s="40">
        <f t="shared" ca="1" si="629"/>
        <v>1</v>
      </c>
      <c r="AX1375" s="41">
        <f t="shared" ca="1" si="668"/>
        <v>0</v>
      </c>
      <c r="AY1375" s="41">
        <f t="shared" ca="1" si="669"/>
        <v>0</v>
      </c>
      <c r="AZ1375" s="42">
        <f t="shared" ca="1" si="670"/>
        <v>1</v>
      </c>
      <c r="BA1375" s="47" t="str">
        <f t="shared" si="671"/>
        <v/>
      </c>
      <c r="BB1375" s="47" t="e">
        <f t="shared" si="672"/>
        <v>#VALUE!</v>
      </c>
      <c r="BC1375" s="47">
        <f t="shared" si="636"/>
        <v>0</v>
      </c>
      <c r="BD1375" s="47">
        <f t="shared" si="637"/>
        <v>0</v>
      </c>
      <c r="BE1375" s="47" t="e">
        <f t="shared" si="638"/>
        <v>#VALUE!</v>
      </c>
      <c r="BF1375" s="47" t="e">
        <f t="shared" si="639"/>
        <v>#VALUE!</v>
      </c>
      <c r="BG1375" s="47" t="e">
        <f t="shared" si="640"/>
        <v>#VALUE!</v>
      </c>
      <c r="BH1375" s="47" t="e">
        <f>MATCH($BA1375,NoteCommaRef!$B$4:$B$10,0)</f>
        <v>#N/A</v>
      </c>
      <c r="BI1375" s="47">
        <f>MATCH($BK1375,NoteCommaRef!$H$4:$H$1000,0)</f>
        <v>11</v>
      </c>
      <c r="BJ1375" s="47">
        <f>MATCH($BL1375,NoteCommaRef!$H$4:$H$1000,0)</f>
        <v>11</v>
      </c>
      <c r="BK1375" s="47">
        <f t="shared" si="630"/>
        <v>1</v>
      </c>
      <c r="BL1375" s="47">
        <f t="shared" si="631"/>
        <v>1</v>
      </c>
      <c r="BM1375" s="48">
        <f ca="1">IF(ISNA($BH1375),1,OFFSET(NoteCommaRef!$E$3,$BH1375,0))</f>
        <v>1</v>
      </c>
      <c r="BN1375" s="48">
        <f t="shared" si="632"/>
        <v>1</v>
      </c>
      <c r="BO1375" s="48">
        <f t="shared" si="633"/>
        <v>1</v>
      </c>
      <c r="BP1375" s="48">
        <f t="shared" si="634"/>
        <v>1</v>
      </c>
      <c r="BQ1375" s="48">
        <f ca="1">IF(ISNA($BI1375),1,OFFSET(NoteCommaRef!$K$3,$BI1375,0))</f>
        <v>1</v>
      </c>
      <c r="BR1375" s="48">
        <f ca="1">IF(ISNA($BJ1375),1,OFFSET(NoteCommaRef!$K$3,$BJ1375,0))</f>
        <v>1</v>
      </c>
    </row>
    <row r="1376" spans="3:70" x14ac:dyDescent="0.2">
      <c r="C1376" s="1" t="str">
        <f t="shared" si="652"/>
        <v/>
      </c>
      <c r="D1376" s="1" t="str">
        <f t="shared" si="653"/>
        <v/>
      </c>
      <c r="E1376" s="1" t="str">
        <f t="shared" si="641"/>
        <v/>
      </c>
      <c r="F1376" s="32" t="str">
        <f t="shared" si="642"/>
        <v/>
      </c>
      <c r="G1376" s="1" t="str">
        <f t="shared" si="643"/>
        <v/>
      </c>
      <c r="H1376" s="1" t="str">
        <f t="shared" si="644"/>
        <v/>
      </c>
      <c r="I1376" s="1" t="str">
        <f t="shared" si="645"/>
        <v/>
      </c>
      <c r="J1376" s="1" t="str">
        <f t="shared" si="646"/>
        <v/>
      </c>
      <c r="K1376" s="1" t="str">
        <f t="shared" si="647"/>
        <v/>
      </c>
      <c r="L1376" s="1" t="str">
        <f ca="1">IF(COUNTBLANK($AO1376),IF(COUNTBLANK($D1376),"",OFFSET(ChannelSetup!$E$6,0,$D1376-1)),$AO1376)</f>
        <v/>
      </c>
      <c r="M1376" s="1" t="str">
        <f ca="1">IF(COUNTBLANK($AP1376),IF(COUNTBLANK($D1376),"",OFFSET(ChannelSetup!$E$7,0,$D1376-1)),$AP1376)</f>
        <v/>
      </c>
      <c r="N1376" s="1" t="str">
        <f ca="1">IF(COUNTBLANK($D1376),"",IF(COUNTBLANK($AI1376),OFFSET(ChannelSetup!$E$4,0,$D1376-1),$AI1376))</f>
        <v/>
      </c>
      <c r="O1376" s="1" t="str">
        <f t="shared" si="648"/>
        <v/>
      </c>
      <c r="Q1376" s="32">
        <f t="shared" si="654"/>
        <v>6</v>
      </c>
      <c r="R1376" s="32">
        <f t="shared" si="655"/>
        <v>4</v>
      </c>
      <c r="S1376" s="32">
        <f t="shared" si="656"/>
        <v>4</v>
      </c>
      <c r="T1376" s="32">
        <f t="shared" si="657"/>
        <v>2</v>
      </c>
      <c r="U1376" s="32">
        <f t="shared" si="658"/>
        <v>2</v>
      </c>
      <c r="V1376" s="32">
        <f t="shared" si="659"/>
        <v>2</v>
      </c>
      <c r="W1376" s="32">
        <f t="shared" si="660"/>
        <v>2</v>
      </c>
      <c r="X1376" s="32">
        <f t="shared" si="661"/>
        <v>2</v>
      </c>
      <c r="Y1376" s="32">
        <f t="shared" si="662"/>
        <v>2</v>
      </c>
      <c r="Z1376" s="32">
        <f t="shared" si="663"/>
        <v>2</v>
      </c>
      <c r="AA1376" s="32">
        <f t="shared" si="664"/>
        <v>2</v>
      </c>
      <c r="AB1376" s="32">
        <f t="shared" si="665"/>
        <v>2</v>
      </c>
      <c r="AD1376" s="64"/>
      <c r="AE1376" s="51"/>
      <c r="AF1376" s="51"/>
      <c r="AG1376" s="61"/>
      <c r="AH1376" s="62"/>
      <c r="AI1376" s="61"/>
      <c r="AJ1376" s="62"/>
      <c r="AK1376" s="61"/>
      <c r="AL1376" s="62"/>
      <c r="AM1376" s="60"/>
      <c r="AN1376" s="60"/>
      <c r="AO1376" s="60"/>
      <c r="AP1376" s="60"/>
      <c r="AQ1376" s="51"/>
      <c r="AT1376" s="39" t="str">
        <f t="shared" si="666"/>
        <v/>
      </c>
      <c r="AU1376" s="49" t="str">
        <f t="shared" si="667"/>
        <v/>
      </c>
      <c r="AV1376" s="41">
        <f t="shared" ca="1" si="635"/>
        <v>256</v>
      </c>
      <c r="AW1376" s="40">
        <f t="shared" ca="1" si="629"/>
        <v>1</v>
      </c>
      <c r="AX1376" s="41">
        <f t="shared" ca="1" si="668"/>
        <v>0</v>
      </c>
      <c r="AY1376" s="41">
        <f t="shared" ca="1" si="669"/>
        <v>0</v>
      </c>
      <c r="AZ1376" s="42">
        <f t="shared" ca="1" si="670"/>
        <v>1</v>
      </c>
      <c r="BA1376" s="47" t="str">
        <f t="shared" si="671"/>
        <v/>
      </c>
      <c r="BB1376" s="47" t="e">
        <f t="shared" si="672"/>
        <v>#VALUE!</v>
      </c>
      <c r="BC1376" s="47">
        <f t="shared" si="636"/>
        <v>0</v>
      </c>
      <c r="BD1376" s="47">
        <f t="shared" si="637"/>
        <v>0</v>
      </c>
      <c r="BE1376" s="47" t="e">
        <f t="shared" si="638"/>
        <v>#VALUE!</v>
      </c>
      <c r="BF1376" s="47" t="e">
        <f t="shared" si="639"/>
        <v>#VALUE!</v>
      </c>
      <c r="BG1376" s="47" t="e">
        <f t="shared" si="640"/>
        <v>#VALUE!</v>
      </c>
      <c r="BH1376" s="47" t="e">
        <f>MATCH($BA1376,NoteCommaRef!$B$4:$B$10,0)</f>
        <v>#N/A</v>
      </c>
      <c r="BI1376" s="47">
        <f>MATCH($BK1376,NoteCommaRef!$H$4:$H$1000,0)</f>
        <v>11</v>
      </c>
      <c r="BJ1376" s="47">
        <f>MATCH($BL1376,NoteCommaRef!$H$4:$H$1000,0)</f>
        <v>11</v>
      </c>
      <c r="BK1376" s="47">
        <f t="shared" si="630"/>
        <v>1</v>
      </c>
      <c r="BL1376" s="47">
        <f t="shared" si="631"/>
        <v>1</v>
      </c>
      <c r="BM1376" s="48">
        <f ca="1">IF(ISNA($BH1376),1,OFFSET(NoteCommaRef!$E$3,$BH1376,0))</f>
        <v>1</v>
      </c>
      <c r="BN1376" s="48">
        <f t="shared" si="632"/>
        <v>1</v>
      </c>
      <c r="BO1376" s="48">
        <f t="shared" si="633"/>
        <v>1</v>
      </c>
      <c r="BP1376" s="48">
        <f t="shared" si="634"/>
        <v>1</v>
      </c>
      <c r="BQ1376" s="48">
        <f ca="1">IF(ISNA($BI1376),1,OFFSET(NoteCommaRef!$K$3,$BI1376,0))</f>
        <v>1</v>
      </c>
      <c r="BR1376" s="48">
        <f ca="1">IF(ISNA($BJ1376),1,OFFSET(NoteCommaRef!$K$3,$BJ1376,0))</f>
        <v>1</v>
      </c>
    </row>
    <row r="1377" spans="3:70" x14ac:dyDescent="0.2">
      <c r="C1377" s="1" t="str">
        <f t="shared" si="652"/>
        <v/>
      </c>
      <c r="D1377" s="1" t="str">
        <f t="shared" si="653"/>
        <v/>
      </c>
      <c r="E1377" s="1" t="str">
        <f t="shared" si="641"/>
        <v/>
      </c>
      <c r="F1377" s="32" t="str">
        <f t="shared" si="642"/>
        <v/>
      </c>
      <c r="G1377" s="1" t="str">
        <f t="shared" si="643"/>
        <v/>
      </c>
      <c r="H1377" s="1" t="str">
        <f t="shared" si="644"/>
        <v/>
      </c>
      <c r="I1377" s="1" t="str">
        <f t="shared" si="645"/>
        <v/>
      </c>
      <c r="J1377" s="1" t="str">
        <f t="shared" si="646"/>
        <v/>
      </c>
      <c r="K1377" s="1" t="str">
        <f t="shared" si="647"/>
        <v/>
      </c>
      <c r="L1377" s="1" t="str">
        <f ca="1">IF(COUNTBLANK($AO1377),IF(COUNTBLANK($D1377),"",OFFSET(ChannelSetup!$E$6,0,$D1377-1)),$AO1377)</f>
        <v/>
      </c>
      <c r="M1377" s="1" t="str">
        <f ca="1">IF(COUNTBLANK($AP1377),IF(COUNTBLANK($D1377),"",OFFSET(ChannelSetup!$E$7,0,$D1377-1)),$AP1377)</f>
        <v/>
      </c>
      <c r="N1377" s="1" t="str">
        <f ca="1">IF(COUNTBLANK($D1377),"",IF(COUNTBLANK($AI1377),OFFSET(ChannelSetup!$E$4,0,$D1377-1),$AI1377))</f>
        <v/>
      </c>
      <c r="O1377" s="1" t="str">
        <f t="shared" si="648"/>
        <v/>
      </c>
      <c r="Q1377" s="32">
        <f t="shared" si="654"/>
        <v>6</v>
      </c>
      <c r="R1377" s="32">
        <f t="shared" si="655"/>
        <v>4</v>
      </c>
      <c r="S1377" s="32">
        <f t="shared" si="656"/>
        <v>4</v>
      </c>
      <c r="T1377" s="32">
        <f t="shared" si="657"/>
        <v>2</v>
      </c>
      <c r="U1377" s="32">
        <f t="shared" si="658"/>
        <v>2</v>
      </c>
      <c r="V1377" s="32">
        <f t="shared" si="659"/>
        <v>2</v>
      </c>
      <c r="W1377" s="32">
        <f t="shared" si="660"/>
        <v>2</v>
      </c>
      <c r="X1377" s="32">
        <f t="shared" si="661"/>
        <v>2</v>
      </c>
      <c r="Y1377" s="32">
        <f t="shared" si="662"/>
        <v>2</v>
      </c>
      <c r="Z1377" s="32">
        <f t="shared" si="663"/>
        <v>2</v>
      </c>
      <c r="AA1377" s="32">
        <f t="shared" si="664"/>
        <v>2</v>
      </c>
      <c r="AB1377" s="32">
        <f t="shared" si="665"/>
        <v>2</v>
      </c>
      <c r="AD1377" s="64"/>
      <c r="AE1377" s="51"/>
      <c r="AF1377" s="51"/>
      <c r="AG1377" s="61"/>
      <c r="AH1377" s="62"/>
      <c r="AI1377" s="61"/>
      <c r="AJ1377" s="62"/>
      <c r="AK1377" s="61"/>
      <c r="AL1377" s="62"/>
      <c r="AM1377" s="60"/>
      <c r="AN1377" s="60"/>
      <c r="AO1377" s="60"/>
      <c r="AP1377" s="60"/>
      <c r="AQ1377" s="51"/>
      <c r="AT1377" s="39" t="str">
        <f t="shared" si="666"/>
        <v/>
      </c>
      <c r="AU1377" s="49" t="str">
        <f t="shared" si="667"/>
        <v/>
      </c>
      <c r="AV1377" s="41">
        <f t="shared" ca="1" si="635"/>
        <v>256</v>
      </c>
      <c r="AW1377" s="40">
        <f t="shared" ca="1" si="629"/>
        <v>1</v>
      </c>
      <c r="AX1377" s="41">
        <f t="shared" ca="1" si="668"/>
        <v>0</v>
      </c>
      <c r="AY1377" s="41">
        <f t="shared" ca="1" si="669"/>
        <v>0</v>
      </c>
      <c r="AZ1377" s="42">
        <f t="shared" ca="1" si="670"/>
        <v>1</v>
      </c>
      <c r="BA1377" s="47" t="str">
        <f t="shared" si="671"/>
        <v/>
      </c>
      <c r="BB1377" s="47" t="e">
        <f t="shared" si="672"/>
        <v>#VALUE!</v>
      </c>
      <c r="BC1377" s="47">
        <f t="shared" si="636"/>
        <v>0</v>
      </c>
      <c r="BD1377" s="47">
        <f t="shared" si="637"/>
        <v>0</v>
      </c>
      <c r="BE1377" s="47" t="e">
        <f t="shared" si="638"/>
        <v>#VALUE!</v>
      </c>
      <c r="BF1377" s="47" t="e">
        <f t="shared" si="639"/>
        <v>#VALUE!</v>
      </c>
      <c r="BG1377" s="47" t="e">
        <f t="shared" si="640"/>
        <v>#VALUE!</v>
      </c>
      <c r="BH1377" s="47" t="e">
        <f>MATCH($BA1377,NoteCommaRef!$B$4:$B$10,0)</f>
        <v>#N/A</v>
      </c>
      <c r="BI1377" s="47">
        <f>MATCH($BK1377,NoteCommaRef!$H$4:$H$1000,0)</f>
        <v>11</v>
      </c>
      <c r="BJ1377" s="47">
        <f>MATCH($BL1377,NoteCommaRef!$H$4:$H$1000,0)</f>
        <v>11</v>
      </c>
      <c r="BK1377" s="47">
        <f t="shared" si="630"/>
        <v>1</v>
      </c>
      <c r="BL1377" s="47">
        <f t="shared" si="631"/>
        <v>1</v>
      </c>
      <c r="BM1377" s="48">
        <f ca="1">IF(ISNA($BH1377),1,OFFSET(NoteCommaRef!$E$3,$BH1377,0))</f>
        <v>1</v>
      </c>
      <c r="BN1377" s="48">
        <f t="shared" si="632"/>
        <v>1</v>
      </c>
      <c r="BO1377" s="48">
        <f t="shared" si="633"/>
        <v>1</v>
      </c>
      <c r="BP1377" s="48">
        <f t="shared" si="634"/>
        <v>1</v>
      </c>
      <c r="BQ1377" s="48">
        <f ca="1">IF(ISNA($BI1377),1,OFFSET(NoteCommaRef!$K$3,$BI1377,0))</f>
        <v>1</v>
      </c>
      <c r="BR1377" s="48">
        <f ca="1">IF(ISNA($BJ1377),1,OFFSET(NoteCommaRef!$K$3,$BJ1377,0))</f>
        <v>1</v>
      </c>
    </row>
    <row r="1378" spans="3:70" x14ac:dyDescent="0.2">
      <c r="C1378" s="1" t="str">
        <f t="shared" si="652"/>
        <v/>
      </c>
      <c r="D1378" s="1" t="str">
        <f t="shared" si="653"/>
        <v/>
      </c>
      <c r="E1378" s="1" t="str">
        <f t="shared" si="641"/>
        <v/>
      </c>
      <c r="F1378" s="32" t="str">
        <f t="shared" si="642"/>
        <v/>
      </c>
      <c r="G1378" s="1" t="str">
        <f t="shared" si="643"/>
        <v/>
      </c>
      <c r="H1378" s="1" t="str">
        <f t="shared" si="644"/>
        <v/>
      </c>
      <c r="I1378" s="1" t="str">
        <f t="shared" si="645"/>
        <v/>
      </c>
      <c r="J1378" s="1" t="str">
        <f t="shared" si="646"/>
        <v/>
      </c>
      <c r="K1378" s="1" t="str">
        <f t="shared" si="647"/>
        <v/>
      </c>
      <c r="L1378" s="1" t="str">
        <f ca="1">IF(COUNTBLANK($AO1378),IF(COUNTBLANK($D1378),"",OFFSET(ChannelSetup!$E$6,0,$D1378-1)),$AO1378)</f>
        <v/>
      </c>
      <c r="M1378" s="1" t="str">
        <f ca="1">IF(COUNTBLANK($AP1378),IF(COUNTBLANK($D1378),"",OFFSET(ChannelSetup!$E$7,0,$D1378-1)),$AP1378)</f>
        <v/>
      </c>
      <c r="N1378" s="1" t="str">
        <f ca="1">IF(COUNTBLANK($D1378),"",IF(COUNTBLANK($AI1378),OFFSET(ChannelSetup!$E$4,0,$D1378-1),$AI1378))</f>
        <v/>
      </c>
      <c r="O1378" s="1" t="str">
        <f t="shared" si="648"/>
        <v/>
      </c>
      <c r="Q1378" s="32">
        <f t="shared" si="654"/>
        <v>6</v>
      </c>
      <c r="R1378" s="32">
        <f t="shared" si="655"/>
        <v>4</v>
      </c>
      <c r="S1378" s="32">
        <f t="shared" si="656"/>
        <v>4</v>
      </c>
      <c r="T1378" s="32">
        <f t="shared" si="657"/>
        <v>2</v>
      </c>
      <c r="U1378" s="32">
        <f t="shared" si="658"/>
        <v>2</v>
      </c>
      <c r="V1378" s="32">
        <f t="shared" si="659"/>
        <v>2</v>
      </c>
      <c r="W1378" s="32">
        <f t="shared" si="660"/>
        <v>2</v>
      </c>
      <c r="X1378" s="32">
        <f t="shared" si="661"/>
        <v>2</v>
      </c>
      <c r="Y1378" s="32">
        <f t="shared" si="662"/>
        <v>2</v>
      </c>
      <c r="Z1378" s="32">
        <f t="shared" si="663"/>
        <v>2</v>
      </c>
      <c r="AA1378" s="32">
        <f t="shared" si="664"/>
        <v>2</v>
      </c>
      <c r="AB1378" s="32">
        <f t="shared" si="665"/>
        <v>2</v>
      </c>
      <c r="AD1378" s="64"/>
      <c r="AE1378" s="51"/>
      <c r="AF1378" s="51"/>
      <c r="AG1378" s="61"/>
      <c r="AH1378" s="62"/>
      <c r="AI1378" s="61"/>
      <c r="AJ1378" s="62"/>
      <c r="AK1378" s="61"/>
      <c r="AL1378" s="62"/>
      <c r="AM1378" s="60"/>
      <c r="AN1378" s="60"/>
      <c r="AO1378" s="60"/>
      <c r="AP1378" s="60"/>
      <c r="AQ1378" s="51"/>
      <c r="AT1378" s="39" t="str">
        <f t="shared" si="666"/>
        <v/>
      </c>
      <c r="AU1378" s="49" t="str">
        <f t="shared" si="667"/>
        <v/>
      </c>
      <c r="AV1378" s="41">
        <f t="shared" ca="1" si="635"/>
        <v>256</v>
      </c>
      <c r="AW1378" s="40">
        <f t="shared" ca="1" si="629"/>
        <v>1</v>
      </c>
      <c r="AX1378" s="41">
        <f t="shared" ca="1" si="668"/>
        <v>0</v>
      </c>
      <c r="AY1378" s="41">
        <f t="shared" ca="1" si="669"/>
        <v>0</v>
      </c>
      <c r="AZ1378" s="42">
        <f t="shared" ca="1" si="670"/>
        <v>1</v>
      </c>
      <c r="BA1378" s="47" t="str">
        <f t="shared" si="671"/>
        <v/>
      </c>
      <c r="BB1378" s="47" t="e">
        <f t="shared" si="672"/>
        <v>#VALUE!</v>
      </c>
      <c r="BC1378" s="47">
        <f t="shared" si="636"/>
        <v>0</v>
      </c>
      <c r="BD1378" s="47">
        <f t="shared" si="637"/>
        <v>0</v>
      </c>
      <c r="BE1378" s="47" t="e">
        <f t="shared" si="638"/>
        <v>#VALUE!</v>
      </c>
      <c r="BF1378" s="47" t="e">
        <f t="shared" si="639"/>
        <v>#VALUE!</v>
      </c>
      <c r="BG1378" s="47" t="e">
        <f t="shared" si="640"/>
        <v>#VALUE!</v>
      </c>
      <c r="BH1378" s="47" t="e">
        <f>MATCH($BA1378,NoteCommaRef!$B$4:$B$10,0)</f>
        <v>#N/A</v>
      </c>
      <c r="BI1378" s="47">
        <f>MATCH($BK1378,NoteCommaRef!$H$4:$H$1000,0)</f>
        <v>11</v>
      </c>
      <c r="BJ1378" s="47">
        <f>MATCH($BL1378,NoteCommaRef!$H$4:$H$1000,0)</f>
        <v>11</v>
      </c>
      <c r="BK1378" s="47">
        <f t="shared" si="630"/>
        <v>1</v>
      </c>
      <c r="BL1378" s="47">
        <f t="shared" si="631"/>
        <v>1</v>
      </c>
      <c r="BM1378" s="48">
        <f ca="1">IF(ISNA($BH1378),1,OFFSET(NoteCommaRef!$E$3,$BH1378,0))</f>
        <v>1</v>
      </c>
      <c r="BN1378" s="48">
        <f t="shared" si="632"/>
        <v>1</v>
      </c>
      <c r="BO1378" s="48">
        <f t="shared" si="633"/>
        <v>1</v>
      </c>
      <c r="BP1378" s="48">
        <f t="shared" si="634"/>
        <v>1</v>
      </c>
      <c r="BQ1378" s="48">
        <f ca="1">IF(ISNA($BI1378),1,OFFSET(NoteCommaRef!$K$3,$BI1378,0))</f>
        <v>1</v>
      </c>
      <c r="BR1378" s="48">
        <f ca="1">IF(ISNA($BJ1378),1,OFFSET(NoteCommaRef!$K$3,$BJ1378,0))</f>
        <v>1</v>
      </c>
    </row>
    <row r="1379" spans="3:70" x14ac:dyDescent="0.2">
      <c r="C1379" s="1" t="str">
        <f t="shared" si="652"/>
        <v/>
      </c>
      <c r="D1379" s="1" t="str">
        <f t="shared" si="653"/>
        <v/>
      </c>
      <c r="E1379" s="1" t="str">
        <f t="shared" si="641"/>
        <v/>
      </c>
      <c r="F1379" s="32" t="str">
        <f t="shared" si="642"/>
        <v/>
      </c>
      <c r="G1379" s="1" t="str">
        <f t="shared" si="643"/>
        <v/>
      </c>
      <c r="H1379" s="1" t="str">
        <f t="shared" si="644"/>
        <v/>
      </c>
      <c r="I1379" s="1" t="str">
        <f t="shared" si="645"/>
        <v/>
      </c>
      <c r="J1379" s="1" t="str">
        <f t="shared" si="646"/>
        <v/>
      </c>
      <c r="K1379" s="1" t="str">
        <f t="shared" si="647"/>
        <v/>
      </c>
      <c r="L1379" s="1" t="str">
        <f ca="1">IF(COUNTBLANK($AO1379),IF(COUNTBLANK($D1379),"",OFFSET(ChannelSetup!$E$6,0,$D1379-1)),$AO1379)</f>
        <v/>
      </c>
      <c r="M1379" s="1" t="str">
        <f ca="1">IF(COUNTBLANK($AP1379),IF(COUNTBLANK($D1379),"",OFFSET(ChannelSetup!$E$7,0,$D1379-1)),$AP1379)</f>
        <v/>
      </c>
      <c r="N1379" s="1" t="str">
        <f ca="1">IF(COUNTBLANK($D1379),"",IF(COUNTBLANK($AI1379),OFFSET(ChannelSetup!$E$4,0,$D1379-1),$AI1379))</f>
        <v/>
      </c>
      <c r="O1379" s="1" t="str">
        <f t="shared" si="648"/>
        <v/>
      </c>
      <c r="Q1379" s="32">
        <f t="shared" si="654"/>
        <v>6</v>
      </c>
      <c r="R1379" s="32">
        <f t="shared" si="655"/>
        <v>4</v>
      </c>
      <c r="S1379" s="32">
        <f t="shared" si="656"/>
        <v>4</v>
      </c>
      <c r="T1379" s="32">
        <f t="shared" si="657"/>
        <v>2</v>
      </c>
      <c r="U1379" s="32">
        <f t="shared" si="658"/>
        <v>2</v>
      </c>
      <c r="V1379" s="32">
        <f t="shared" si="659"/>
        <v>2</v>
      </c>
      <c r="W1379" s="32">
        <f t="shared" si="660"/>
        <v>2</v>
      </c>
      <c r="X1379" s="32">
        <f t="shared" si="661"/>
        <v>2</v>
      </c>
      <c r="Y1379" s="32">
        <f t="shared" si="662"/>
        <v>2</v>
      </c>
      <c r="Z1379" s="32">
        <f t="shared" si="663"/>
        <v>2</v>
      </c>
      <c r="AA1379" s="32">
        <f t="shared" si="664"/>
        <v>2</v>
      </c>
      <c r="AB1379" s="32">
        <f t="shared" si="665"/>
        <v>2</v>
      </c>
      <c r="AD1379" s="64"/>
      <c r="AE1379" s="51"/>
      <c r="AF1379" s="51"/>
      <c r="AG1379" s="61"/>
      <c r="AH1379" s="62"/>
      <c r="AI1379" s="61"/>
      <c r="AJ1379" s="62"/>
      <c r="AK1379" s="61"/>
      <c r="AL1379" s="62"/>
      <c r="AM1379" s="60"/>
      <c r="AN1379" s="60"/>
      <c r="AO1379" s="60"/>
      <c r="AP1379" s="60"/>
      <c r="AQ1379" s="51"/>
      <c r="AT1379" s="39" t="str">
        <f t="shared" si="666"/>
        <v/>
      </c>
      <c r="AU1379" s="49" t="str">
        <f t="shared" si="667"/>
        <v/>
      </c>
      <c r="AV1379" s="41">
        <f t="shared" ca="1" si="635"/>
        <v>256</v>
      </c>
      <c r="AW1379" s="40">
        <f t="shared" ca="1" si="629"/>
        <v>1</v>
      </c>
      <c r="AX1379" s="41">
        <f t="shared" ca="1" si="668"/>
        <v>0</v>
      </c>
      <c r="AY1379" s="41">
        <f t="shared" ca="1" si="669"/>
        <v>0</v>
      </c>
      <c r="AZ1379" s="42">
        <f t="shared" ca="1" si="670"/>
        <v>1</v>
      </c>
      <c r="BA1379" s="47" t="str">
        <f t="shared" si="671"/>
        <v/>
      </c>
      <c r="BB1379" s="47" t="e">
        <f t="shared" si="672"/>
        <v>#VALUE!</v>
      </c>
      <c r="BC1379" s="47">
        <f t="shared" si="636"/>
        <v>0</v>
      </c>
      <c r="BD1379" s="47">
        <f t="shared" si="637"/>
        <v>0</v>
      </c>
      <c r="BE1379" s="47" t="e">
        <f t="shared" si="638"/>
        <v>#VALUE!</v>
      </c>
      <c r="BF1379" s="47" t="e">
        <f t="shared" si="639"/>
        <v>#VALUE!</v>
      </c>
      <c r="BG1379" s="47" t="e">
        <f t="shared" si="640"/>
        <v>#VALUE!</v>
      </c>
      <c r="BH1379" s="47" t="e">
        <f>MATCH($BA1379,NoteCommaRef!$B$4:$B$10,0)</f>
        <v>#N/A</v>
      </c>
      <c r="BI1379" s="47">
        <f>MATCH($BK1379,NoteCommaRef!$H$4:$H$1000,0)</f>
        <v>11</v>
      </c>
      <c r="BJ1379" s="47">
        <f>MATCH($BL1379,NoteCommaRef!$H$4:$H$1000,0)</f>
        <v>11</v>
      </c>
      <c r="BK1379" s="47">
        <f t="shared" si="630"/>
        <v>1</v>
      </c>
      <c r="BL1379" s="47">
        <f t="shared" si="631"/>
        <v>1</v>
      </c>
      <c r="BM1379" s="48">
        <f ca="1">IF(ISNA($BH1379),1,OFFSET(NoteCommaRef!$E$3,$BH1379,0))</f>
        <v>1</v>
      </c>
      <c r="BN1379" s="48">
        <f t="shared" si="632"/>
        <v>1</v>
      </c>
      <c r="BO1379" s="48">
        <f t="shared" si="633"/>
        <v>1</v>
      </c>
      <c r="BP1379" s="48">
        <f t="shared" si="634"/>
        <v>1</v>
      </c>
      <c r="BQ1379" s="48">
        <f ca="1">IF(ISNA($BI1379),1,OFFSET(NoteCommaRef!$K$3,$BI1379,0))</f>
        <v>1</v>
      </c>
      <c r="BR1379" s="48">
        <f ca="1">IF(ISNA($BJ1379),1,OFFSET(NoteCommaRef!$K$3,$BJ1379,0))</f>
        <v>1</v>
      </c>
    </row>
    <row r="1380" spans="3:70" x14ac:dyDescent="0.2">
      <c r="C1380" s="1" t="str">
        <f t="shared" si="652"/>
        <v/>
      </c>
      <c r="D1380" s="1" t="str">
        <f t="shared" si="653"/>
        <v/>
      </c>
      <c r="E1380" s="1" t="str">
        <f t="shared" si="641"/>
        <v/>
      </c>
      <c r="F1380" s="32" t="str">
        <f t="shared" si="642"/>
        <v/>
      </c>
      <c r="G1380" s="1" t="str">
        <f t="shared" si="643"/>
        <v/>
      </c>
      <c r="H1380" s="1" t="str">
        <f t="shared" si="644"/>
        <v/>
      </c>
      <c r="I1380" s="1" t="str">
        <f t="shared" si="645"/>
        <v/>
      </c>
      <c r="J1380" s="1" t="str">
        <f t="shared" si="646"/>
        <v/>
      </c>
      <c r="K1380" s="1" t="str">
        <f t="shared" si="647"/>
        <v/>
      </c>
      <c r="L1380" s="1" t="str">
        <f ca="1">IF(COUNTBLANK($AO1380),IF(COUNTBLANK($D1380),"",OFFSET(ChannelSetup!$E$6,0,$D1380-1)),$AO1380)</f>
        <v/>
      </c>
      <c r="M1380" s="1" t="str">
        <f ca="1">IF(COUNTBLANK($AP1380),IF(COUNTBLANK($D1380),"",OFFSET(ChannelSetup!$E$7,0,$D1380-1)),$AP1380)</f>
        <v/>
      </c>
      <c r="N1380" s="1" t="str">
        <f ca="1">IF(COUNTBLANK($D1380),"",IF(COUNTBLANK($AI1380),OFFSET(ChannelSetup!$E$4,0,$D1380-1),$AI1380))</f>
        <v/>
      </c>
      <c r="O1380" s="1" t="str">
        <f t="shared" si="648"/>
        <v/>
      </c>
      <c r="Q1380" s="32">
        <f t="shared" si="654"/>
        <v>6</v>
      </c>
      <c r="R1380" s="32">
        <f t="shared" si="655"/>
        <v>4</v>
      </c>
      <c r="S1380" s="32">
        <f t="shared" si="656"/>
        <v>4</v>
      </c>
      <c r="T1380" s="32">
        <f t="shared" si="657"/>
        <v>2</v>
      </c>
      <c r="U1380" s="32">
        <f t="shared" si="658"/>
        <v>2</v>
      </c>
      <c r="V1380" s="32">
        <f t="shared" si="659"/>
        <v>2</v>
      </c>
      <c r="W1380" s="32">
        <f t="shared" si="660"/>
        <v>2</v>
      </c>
      <c r="X1380" s="32">
        <f t="shared" si="661"/>
        <v>2</v>
      </c>
      <c r="Y1380" s="32">
        <f t="shared" si="662"/>
        <v>2</v>
      </c>
      <c r="Z1380" s="32">
        <f t="shared" si="663"/>
        <v>2</v>
      </c>
      <c r="AA1380" s="32">
        <f t="shared" si="664"/>
        <v>2</v>
      </c>
      <c r="AB1380" s="32">
        <f t="shared" si="665"/>
        <v>2</v>
      </c>
      <c r="AD1380" s="64"/>
      <c r="AE1380" s="51"/>
      <c r="AF1380" s="51"/>
      <c r="AG1380" s="61"/>
      <c r="AH1380" s="62"/>
      <c r="AI1380" s="61"/>
      <c r="AJ1380" s="62"/>
      <c r="AK1380" s="61"/>
      <c r="AL1380" s="62"/>
      <c r="AM1380" s="60"/>
      <c r="AN1380" s="60"/>
      <c r="AO1380" s="60"/>
      <c r="AP1380" s="60"/>
      <c r="AQ1380" s="51"/>
      <c r="AT1380" s="39" t="str">
        <f t="shared" si="666"/>
        <v/>
      </c>
      <c r="AU1380" s="49" t="str">
        <f t="shared" si="667"/>
        <v/>
      </c>
      <c r="AV1380" s="41">
        <f t="shared" ca="1" si="635"/>
        <v>256</v>
      </c>
      <c r="AW1380" s="40">
        <f t="shared" ca="1" si="629"/>
        <v>1</v>
      </c>
      <c r="AX1380" s="41">
        <f t="shared" ca="1" si="668"/>
        <v>0</v>
      </c>
      <c r="AY1380" s="41">
        <f t="shared" ca="1" si="669"/>
        <v>0</v>
      </c>
      <c r="AZ1380" s="42">
        <f t="shared" ca="1" si="670"/>
        <v>1</v>
      </c>
      <c r="BA1380" s="47" t="str">
        <f t="shared" si="671"/>
        <v/>
      </c>
      <c r="BB1380" s="47" t="e">
        <f t="shared" si="672"/>
        <v>#VALUE!</v>
      </c>
      <c r="BC1380" s="47">
        <f t="shared" si="636"/>
        <v>0</v>
      </c>
      <c r="BD1380" s="47">
        <f t="shared" si="637"/>
        <v>0</v>
      </c>
      <c r="BE1380" s="47" t="e">
        <f t="shared" si="638"/>
        <v>#VALUE!</v>
      </c>
      <c r="BF1380" s="47" t="e">
        <f t="shared" si="639"/>
        <v>#VALUE!</v>
      </c>
      <c r="BG1380" s="47" t="e">
        <f t="shared" si="640"/>
        <v>#VALUE!</v>
      </c>
      <c r="BH1380" s="47" t="e">
        <f>MATCH($BA1380,NoteCommaRef!$B$4:$B$10,0)</f>
        <v>#N/A</v>
      </c>
      <c r="BI1380" s="47">
        <f>MATCH($BK1380,NoteCommaRef!$H$4:$H$1000,0)</f>
        <v>11</v>
      </c>
      <c r="BJ1380" s="47">
        <f>MATCH($BL1380,NoteCommaRef!$H$4:$H$1000,0)</f>
        <v>11</v>
      </c>
      <c r="BK1380" s="47">
        <f t="shared" si="630"/>
        <v>1</v>
      </c>
      <c r="BL1380" s="47">
        <f t="shared" si="631"/>
        <v>1</v>
      </c>
      <c r="BM1380" s="48">
        <f ca="1">IF(ISNA($BH1380),1,OFFSET(NoteCommaRef!$E$3,$BH1380,0))</f>
        <v>1</v>
      </c>
      <c r="BN1380" s="48">
        <f t="shared" si="632"/>
        <v>1</v>
      </c>
      <c r="BO1380" s="48">
        <f t="shared" si="633"/>
        <v>1</v>
      </c>
      <c r="BP1380" s="48">
        <f t="shared" si="634"/>
        <v>1</v>
      </c>
      <c r="BQ1380" s="48">
        <f ca="1">IF(ISNA($BI1380),1,OFFSET(NoteCommaRef!$K$3,$BI1380,0))</f>
        <v>1</v>
      </c>
      <c r="BR1380" s="48">
        <f ca="1">IF(ISNA($BJ1380),1,OFFSET(NoteCommaRef!$K$3,$BJ1380,0))</f>
        <v>1</v>
      </c>
    </row>
    <row r="1381" spans="3:70" x14ac:dyDescent="0.2">
      <c r="C1381" s="1" t="str">
        <f t="shared" si="652"/>
        <v/>
      </c>
      <c r="D1381" s="1" t="str">
        <f t="shared" si="653"/>
        <v/>
      </c>
      <c r="E1381" s="1" t="str">
        <f t="shared" si="641"/>
        <v/>
      </c>
      <c r="F1381" s="32" t="str">
        <f t="shared" si="642"/>
        <v/>
      </c>
      <c r="G1381" s="1" t="str">
        <f t="shared" si="643"/>
        <v/>
      </c>
      <c r="H1381" s="1" t="str">
        <f t="shared" si="644"/>
        <v/>
      </c>
      <c r="I1381" s="1" t="str">
        <f t="shared" si="645"/>
        <v/>
      </c>
      <c r="J1381" s="1" t="str">
        <f t="shared" si="646"/>
        <v/>
      </c>
      <c r="K1381" s="1" t="str">
        <f t="shared" si="647"/>
        <v/>
      </c>
      <c r="L1381" s="1" t="str">
        <f ca="1">IF(COUNTBLANK($AO1381),IF(COUNTBLANK($D1381),"",OFFSET(ChannelSetup!$E$6,0,$D1381-1)),$AO1381)</f>
        <v/>
      </c>
      <c r="M1381" s="1" t="str">
        <f ca="1">IF(COUNTBLANK($AP1381),IF(COUNTBLANK($D1381),"",OFFSET(ChannelSetup!$E$7,0,$D1381-1)),$AP1381)</f>
        <v/>
      </c>
      <c r="N1381" s="1" t="str">
        <f ca="1">IF(COUNTBLANK($D1381),"",IF(COUNTBLANK($AI1381),OFFSET(ChannelSetup!$E$4,0,$D1381-1),$AI1381))</f>
        <v/>
      </c>
      <c r="O1381" s="1" t="str">
        <f t="shared" si="648"/>
        <v/>
      </c>
      <c r="Q1381" s="32">
        <f t="shared" si="654"/>
        <v>6</v>
      </c>
      <c r="R1381" s="32">
        <f t="shared" si="655"/>
        <v>4</v>
      </c>
      <c r="S1381" s="32">
        <f t="shared" si="656"/>
        <v>4</v>
      </c>
      <c r="T1381" s="32">
        <f t="shared" si="657"/>
        <v>2</v>
      </c>
      <c r="U1381" s="32">
        <f t="shared" si="658"/>
        <v>2</v>
      </c>
      <c r="V1381" s="32">
        <f t="shared" si="659"/>
        <v>2</v>
      </c>
      <c r="W1381" s="32">
        <f t="shared" si="660"/>
        <v>2</v>
      </c>
      <c r="X1381" s="32">
        <f t="shared" si="661"/>
        <v>2</v>
      </c>
      <c r="Y1381" s="32">
        <f t="shared" si="662"/>
        <v>2</v>
      </c>
      <c r="Z1381" s="32">
        <f t="shared" si="663"/>
        <v>2</v>
      </c>
      <c r="AA1381" s="32">
        <f t="shared" si="664"/>
        <v>2</v>
      </c>
      <c r="AB1381" s="32">
        <f t="shared" si="665"/>
        <v>2</v>
      </c>
      <c r="AD1381" s="64"/>
      <c r="AE1381" s="51"/>
      <c r="AF1381" s="51"/>
      <c r="AG1381" s="61"/>
      <c r="AH1381" s="62"/>
      <c r="AI1381" s="61"/>
      <c r="AJ1381" s="62"/>
      <c r="AK1381" s="61"/>
      <c r="AL1381" s="62"/>
      <c r="AM1381" s="60"/>
      <c r="AN1381" s="60"/>
      <c r="AO1381" s="60"/>
      <c r="AP1381" s="60"/>
      <c r="AQ1381" s="51"/>
      <c r="AT1381" s="39" t="str">
        <f t="shared" si="666"/>
        <v/>
      </c>
      <c r="AU1381" s="49" t="str">
        <f t="shared" si="667"/>
        <v/>
      </c>
      <c r="AV1381" s="41">
        <f t="shared" ca="1" si="635"/>
        <v>256</v>
      </c>
      <c r="AW1381" s="40">
        <f t="shared" ref="AW1381:AW1444" ca="1" si="673">$BM1381*$BN1381*$BO1381*$BP1381*$BQ1381/$BR1381</f>
        <v>1</v>
      </c>
      <c r="AX1381" s="41">
        <f t="shared" ca="1" si="668"/>
        <v>0</v>
      </c>
      <c r="AY1381" s="41">
        <f t="shared" ca="1" si="669"/>
        <v>0</v>
      </c>
      <c r="AZ1381" s="42">
        <f t="shared" ca="1" si="670"/>
        <v>1</v>
      </c>
      <c r="BA1381" s="47" t="str">
        <f t="shared" si="671"/>
        <v/>
      </c>
      <c r="BB1381" s="47" t="e">
        <f t="shared" si="672"/>
        <v>#VALUE!</v>
      </c>
      <c r="BC1381" s="47">
        <f t="shared" si="636"/>
        <v>0</v>
      </c>
      <c r="BD1381" s="47">
        <f t="shared" si="637"/>
        <v>0</v>
      </c>
      <c r="BE1381" s="47" t="e">
        <f t="shared" si="638"/>
        <v>#VALUE!</v>
      </c>
      <c r="BF1381" s="47" t="e">
        <f t="shared" si="639"/>
        <v>#VALUE!</v>
      </c>
      <c r="BG1381" s="47" t="e">
        <f t="shared" si="640"/>
        <v>#VALUE!</v>
      </c>
      <c r="BH1381" s="47" t="e">
        <f>MATCH($BA1381,NoteCommaRef!$B$4:$B$10,0)</f>
        <v>#N/A</v>
      </c>
      <c r="BI1381" s="47">
        <f>MATCH($BK1381,NoteCommaRef!$H$4:$H$1000,0)</f>
        <v>11</v>
      </c>
      <c r="BJ1381" s="47">
        <f>MATCH($BL1381,NoteCommaRef!$H$4:$H$1000,0)</f>
        <v>11</v>
      </c>
      <c r="BK1381" s="47">
        <f t="shared" ref="BK1381:BK1444" si="674">IF(ISERR($BE1381),1,IF(ISERR($BF1381),IF(ISERR($BG1381),1,MID($AU1381,$BE1381+1,$BG1381-$BE1381-1)),MID($AU1381,$BE1381+1,$BF1381-$BE1381-1)))*1</f>
        <v>1</v>
      </c>
      <c r="BL1381" s="47">
        <f t="shared" ref="BL1381:BL1444" si="675">IF(ISERR($BE1381),1,IF(ISERR($BF1381),1,MID($AU1381,$BF1381+1,$BG1381-$BF1381-1)))*1</f>
        <v>1</v>
      </c>
      <c r="BM1381" s="48">
        <f ca="1">IF(ISNA($BH1381),1,OFFSET(NoteCommaRef!$E$3,$BH1381,0))</f>
        <v>1</v>
      </c>
      <c r="BN1381" s="48">
        <f t="shared" ref="BN1381:BN1444" si="676">IF(ISERR($BB1381),1,2^$BB1381)</f>
        <v>1</v>
      </c>
      <c r="BO1381" s="48">
        <f t="shared" ref="BO1381:BO1444" si="677">(2187/2048)^$BC1381</f>
        <v>1</v>
      </c>
      <c r="BP1381" s="48">
        <f t="shared" ref="BP1381:BP1444" si="678">(80/81)^$BD1381</f>
        <v>1</v>
      </c>
      <c r="BQ1381" s="48">
        <f ca="1">IF(ISNA($BI1381),1,OFFSET(NoteCommaRef!$K$3,$BI1381,0))</f>
        <v>1</v>
      </c>
      <c r="BR1381" s="48">
        <f ca="1">IF(ISNA($BJ1381),1,OFFSET(NoteCommaRef!$K$3,$BJ1381,0))</f>
        <v>1</v>
      </c>
    </row>
    <row r="1382" spans="3:70" x14ac:dyDescent="0.2">
      <c r="C1382" s="1" t="str">
        <f t="shared" si="652"/>
        <v/>
      </c>
      <c r="D1382" s="1" t="str">
        <f t="shared" si="653"/>
        <v/>
      </c>
      <c r="E1382" s="1" t="str">
        <f t="shared" si="641"/>
        <v/>
      </c>
      <c r="F1382" s="32" t="str">
        <f t="shared" si="642"/>
        <v/>
      </c>
      <c r="G1382" s="1" t="str">
        <f t="shared" si="643"/>
        <v/>
      </c>
      <c r="H1382" s="1" t="str">
        <f t="shared" si="644"/>
        <v/>
      </c>
      <c r="I1382" s="1" t="str">
        <f t="shared" si="645"/>
        <v/>
      </c>
      <c r="J1382" s="1" t="str">
        <f t="shared" si="646"/>
        <v/>
      </c>
      <c r="K1382" s="1" t="str">
        <f t="shared" si="647"/>
        <v/>
      </c>
      <c r="L1382" s="1" t="str">
        <f ca="1">IF(COUNTBLANK($AO1382),IF(COUNTBLANK($D1382),"",OFFSET(ChannelSetup!$E$6,0,$D1382-1)),$AO1382)</f>
        <v/>
      </c>
      <c r="M1382" s="1" t="str">
        <f ca="1">IF(COUNTBLANK($AP1382),IF(COUNTBLANK($D1382),"",OFFSET(ChannelSetup!$E$7,0,$D1382-1)),$AP1382)</f>
        <v/>
      </c>
      <c r="N1382" s="1" t="str">
        <f ca="1">IF(COUNTBLANK($D1382),"",IF(COUNTBLANK($AI1382),OFFSET(ChannelSetup!$E$4,0,$D1382-1),$AI1382))</f>
        <v/>
      </c>
      <c r="O1382" s="1" t="str">
        <f t="shared" si="648"/>
        <v/>
      </c>
      <c r="Q1382" s="32">
        <f t="shared" si="654"/>
        <v>6</v>
      </c>
      <c r="R1382" s="32">
        <f t="shared" si="655"/>
        <v>4</v>
      </c>
      <c r="S1382" s="32">
        <f t="shared" si="656"/>
        <v>4</v>
      </c>
      <c r="T1382" s="32">
        <f t="shared" si="657"/>
        <v>2</v>
      </c>
      <c r="U1382" s="32">
        <f t="shared" si="658"/>
        <v>2</v>
      </c>
      <c r="V1382" s="32">
        <f t="shared" si="659"/>
        <v>2</v>
      </c>
      <c r="W1382" s="32">
        <f t="shared" si="660"/>
        <v>2</v>
      </c>
      <c r="X1382" s="32">
        <f t="shared" si="661"/>
        <v>2</v>
      </c>
      <c r="Y1382" s="32">
        <f t="shared" si="662"/>
        <v>2</v>
      </c>
      <c r="Z1382" s="32">
        <f t="shared" si="663"/>
        <v>2</v>
      </c>
      <c r="AA1382" s="32">
        <f t="shared" si="664"/>
        <v>2</v>
      </c>
      <c r="AB1382" s="32">
        <f t="shared" si="665"/>
        <v>2</v>
      </c>
      <c r="AD1382" s="64"/>
      <c r="AE1382" s="51"/>
      <c r="AF1382" s="51"/>
      <c r="AG1382" s="61"/>
      <c r="AH1382" s="62"/>
      <c r="AI1382" s="61"/>
      <c r="AJ1382" s="62"/>
      <c r="AK1382" s="61"/>
      <c r="AL1382" s="62"/>
      <c r="AM1382" s="60"/>
      <c r="AN1382" s="60"/>
      <c r="AO1382" s="60"/>
      <c r="AP1382" s="60"/>
      <c r="AQ1382" s="51"/>
      <c r="AT1382" s="39" t="str">
        <f t="shared" si="666"/>
        <v/>
      </c>
      <c r="AU1382" s="49" t="str">
        <f t="shared" si="667"/>
        <v/>
      </c>
      <c r="AV1382" s="41">
        <f t="shared" ca="1" si="635"/>
        <v>256</v>
      </c>
      <c r="AW1382" s="40">
        <f t="shared" ca="1" si="673"/>
        <v>1</v>
      </c>
      <c r="AX1382" s="41">
        <f t="shared" ca="1" si="668"/>
        <v>0</v>
      </c>
      <c r="AY1382" s="41">
        <f t="shared" ca="1" si="669"/>
        <v>0</v>
      </c>
      <c r="AZ1382" s="42">
        <f t="shared" ca="1" si="670"/>
        <v>1</v>
      </c>
      <c r="BA1382" s="47" t="str">
        <f t="shared" si="671"/>
        <v/>
      </c>
      <c r="BB1382" s="47" t="e">
        <f t="shared" si="672"/>
        <v>#VALUE!</v>
      </c>
      <c r="BC1382" s="47">
        <f t="shared" si="636"/>
        <v>0</v>
      </c>
      <c r="BD1382" s="47">
        <f t="shared" si="637"/>
        <v>0</v>
      </c>
      <c r="BE1382" s="47" t="e">
        <f t="shared" si="638"/>
        <v>#VALUE!</v>
      </c>
      <c r="BF1382" s="47" t="e">
        <f t="shared" si="639"/>
        <v>#VALUE!</v>
      </c>
      <c r="BG1382" s="47" t="e">
        <f t="shared" si="640"/>
        <v>#VALUE!</v>
      </c>
      <c r="BH1382" s="47" t="e">
        <f>MATCH($BA1382,NoteCommaRef!$B$4:$B$10,0)</f>
        <v>#N/A</v>
      </c>
      <c r="BI1382" s="47">
        <f>MATCH($BK1382,NoteCommaRef!$H$4:$H$1000,0)</f>
        <v>11</v>
      </c>
      <c r="BJ1382" s="47">
        <f>MATCH($BL1382,NoteCommaRef!$H$4:$H$1000,0)</f>
        <v>11</v>
      </c>
      <c r="BK1382" s="47">
        <f t="shared" si="674"/>
        <v>1</v>
      </c>
      <c r="BL1382" s="47">
        <f t="shared" si="675"/>
        <v>1</v>
      </c>
      <c r="BM1382" s="48">
        <f ca="1">IF(ISNA($BH1382),1,OFFSET(NoteCommaRef!$E$3,$BH1382,0))</f>
        <v>1</v>
      </c>
      <c r="BN1382" s="48">
        <f t="shared" si="676"/>
        <v>1</v>
      </c>
      <c r="BO1382" s="48">
        <f t="shared" si="677"/>
        <v>1</v>
      </c>
      <c r="BP1382" s="48">
        <f t="shared" si="678"/>
        <v>1</v>
      </c>
      <c r="BQ1382" s="48">
        <f ca="1">IF(ISNA($BI1382),1,OFFSET(NoteCommaRef!$K$3,$BI1382,0))</f>
        <v>1</v>
      </c>
      <c r="BR1382" s="48">
        <f ca="1">IF(ISNA($BJ1382),1,OFFSET(NoteCommaRef!$K$3,$BJ1382,0))</f>
        <v>1</v>
      </c>
    </row>
    <row r="1383" spans="3:70" x14ac:dyDescent="0.2">
      <c r="C1383" s="1" t="str">
        <f t="shared" si="652"/>
        <v/>
      </c>
      <c r="D1383" s="1" t="str">
        <f t="shared" si="653"/>
        <v/>
      </c>
      <c r="E1383" s="1" t="str">
        <f t="shared" si="641"/>
        <v/>
      </c>
      <c r="F1383" s="32" t="str">
        <f t="shared" si="642"/>
        <v/>
      </c>
      <c r="G1383" s="1" t="str">
        <f t="shared" si="643"/>
        <v/>
      </c>
      <c r="H1383" s="1" t="str">
        <f t="shared" si="644"/>
        <v/>
      </c>
      <c r="I1383" s="1" t="str">
        <f t="shared" si="645"/>
        <v/>
      </c>
      <c r="J1383" s="1" t="str">
        <f t="shared" si="646"/>
        <v/>
      </c>
      <c r="K1383" s="1" t="str">
        <f t="shared" si="647"/>
        <v/>
      </c>
      <c r="L1383" s="1" t="str">
        <f ca="1">IF(COUNTBLANK($AO1383),IF(COUNTBLANK($D1383),"",OFFSET(ChannelSetup!$E$6,0,$D1383-1)),$AO1383)</f>
        <v/>
      </c>
      <c r="M1383" s="1" t="str">
        <f ca="1">IF(COUNTBLANK($AP1383),IF(COUNTBLANK($D1383),"",OFFSET(ChannelSetup!$E$7,0,$D1383-1)),$AP1383)</f>
        <v/>
      </c>
      <c r="N1383" s="1" t="str">
        <f ca="1">IF(COUNTBLANK($D1383),"",IF(COUNTBLANK($AI1383),OFFSET(ChannelSetup!$E$4,0,$D1383-1),$AI1383))</f>
        <v/>
      </c>
      <c r="O1383" s="1" t="str">
        <f t="shared" si="648"/>
        <v/>
      </c>
      <c r="Q1383" s="32">
        <f t="shared" si="654"/>
        <v>6</v>
      </c>
      <c r="R1383" s="32">
        <f t="shared" si="655"/>
        <v>4</v>
      </c>
      <c r="S1383" s="32">
        <f t="shared" si="656"/>
        <v>4</v>
      </c>
      <c r="T1383" s="32">
        <f t="shared" si="657"/>
        <v>2</v>
      </c>
      <c r="U1383" s="32">
        <f t="shared" si="658"/>
        <v>2</v>
      </c>
      <c r="V1383" s="32">
        <f t="shared" si="659"/>
        <v>2</v>
      </c>
      <c r="W1383" s="32">
        <f t="shared" si="660"/>
        <v>2</v>
      </c>
      <c r="X1383" s="32">
        <f t="shared" si="661"/>
        <v>2</v>
      </c>
      <c r="Y1383" s="32">
        <f t="shared" si="662"/>
        <v>2</v>
      </c>
      <c r="Z1383" s="32">
        <f t="shared" si="663"/>
        <v>2</v>
      </c>
      <c r="AA1383" s="32">
        <f t="shared" si="664"/>
        <v>2</v>
      </c>
      <c r="AB1383" s="32">
        <f t="shared" si="665"/>
        <v>2</v>
      </c>
      <c r="AD1383" s="64"/>
      <c r="AE1383" s="51"/>
      <c r="AF1383" s="51"/>
      <c r="AG1383" s="61"/>
      <c r="AH1383" s="62"/>
      <c r="AI1383" s="61"/>
      <c r="AJ1383" s="62"/>
      <c r="AK1383" s="61"/>
      <c r="AL1383" s="62"/>
      <c r="AM1383" s="60"/>
      <c r="AN1383" s="60"/>
      <c r="AO1383" s="60"/>
      <c r="AP1383" s="60"/>
      <c r="AQ1383" s="51"/>
      <c r="AT1383" s="39" t="str">
        <f t="shared" si="666"/>
        <v/>
      </c>
      <c r="AU1383" s="49" t="str">
        <f t="shared" si="667"/>
        <v/>
      </c>
      <c r="AV1383" s="41">
        <f t="shared" ca="1" si="635"/>
        <v>256</v>
      </c>
      <c r="AW1383" s="40">
        <f t="shared" ca="1" si="673"/>
        <v>1</v>
      </c>
      <c r="AX1383" s="41">
        <f t="shared" ca="1" si="668"/>
        <v>0</v>
      </c>
      <c r="AY1383" s="41">
        <f t="shared" ca="1" si="669"/>
        <v>0</v>
      </c>
      <c r="AZ1383" s="42">
        <f t="shared" ca="1" si="670"/>
        <v>1</v>
      </c>
      <c r="BA1383" s="47" t="str">
        <f t="shared" si="671"/>
        <v/>
      </c>
      <c r="BB1383" s="47" t="e">
        <f t="shared" si="672"/>
        <v>#VALUE!</v>
      </c>
      <c r="BC1383" s="47">
        <f t="shared" si="636"/>
        <v>0</v>
      </c>
      <c r="BD1383" s="47">
        <f t="shared" si="637"/>
        <v>0</v>
      </c>
      <c r="BE1383" s="47" t="e">
        <f t="shared" si="638"/>
        <v>#VALUE!</v>
      </c>
      <c r="BF1383" s="47" t="e">
        <f t="shared" si="639"/>
        <v>#VALUE!</v>
      </c>
      <c r="BG1383" s="47" t="e">
        <f t="shared" si="640"/>
        <v>#VALUE!</v>
      </c>
      <c r="BH1383" s="47" t="e">
        <f>MATCH($BA1383,NoteCommaRef!$B$4:$B$10,0)</f>
        <v>#N/A</v>
      </c>
      <c r="BI1383" s="47">
        <f>MATCH($BK1383,NoteCommaRef!$H$4:$H$1000,0)</f>
        <v>11</v>
      </c>
      <c r="BJ1383" s="47">
        <f>MATCH($BL1383,NoteCommaRef!$H$4:$H$1000,0)</f>
        <v>11</v>
      </c>
      <c r="BK1383" s="47">
        <f t="shared" si="674"/>
        <v>1</v>
      </c>
      <c r="BL1383" s="47">
        <f t="shared" si="675"/>
        <v>1</v>
      </c>
      <c r="BM1383" s="48">
        <f ca="1">IF(ISNA($BH1383),1,OFFSET(NoteCommaRef!$E$3,$BH1383,0))</f>
        <v>1</v>
      </c>
      <c r="BN1383" s="48">
        <f t="shared" si="676"/>
        <v>1</v>
      </c>
      <c r="BO1383" s="48">
        <f t="shared" si="677"/>
        <v>1</v>
      </c>
      <c r="BP1383" s="48">
        <f t="shared" si="678"/>
        <v>1</v>
      </c>
      <c r="BQ1383" s="48">
        <f ca="1">IF(ISNA($BI1383),1,OFFSET(NoteCommaRef!$K$3,$BI1383,0))</f>
        <v>1</v>
      </c>
      <c r="BR1383" s="48">
        <f ca="1">IF(ISNA($BJ1383),1,OFFSET(NoteCommaRef!$K$3,$BJ1383,0))</f>
        <v>1</v>
      </c>
    </row>
    <row r="1384" spans="3:70" x14ac:dyDescent="0.2">
      <c r="C1384" s="1" t="str">
        <f t="shared" si="652"/>
        <v/>
      </c>
      <c r="D1384" s="1" t="str">
        <f t="shared" si="653"/>
        <v/>
      </c>
      <c r="E1384" s="1" t="str">
        <f t="shared" si="641"/>
        <v/>
      </c>
      <c r="F1384" s="32" t="str">
        <f t="shared" si="642"/>
        <v/>
      </c>
      <c r="G1384" s="1" t="str">
        <f t="shared" si="643"/>
        <v/>
      </c>
      <c r="H1384" s="1" t="str">
        <f t="shared" si="644"/>
        <v/>
      </c>
      <c r="I1384" s="1" t="str">
        <f t="shared" si="645"/>
        <v/>
      </c>
      <c r="J1384" s="1" t="str">
        <f t="shared" si="646"/>
        <v/>
      </c>
      <c r="K1384" s="1" t="str">
        <f t="shared" si="647"/>
        <v/>
      </c>
      <c r="L1384" s="1" t="str">
        <f ca="1">IF(COUNTBLANK($AO1384),IF(COUNTBLANK($D1384),"",OFFSET(ChannelSetup!$E$6,0,$D1384-1)),$AO1384)</f>
        <v/>
      </c>
      <c r="M1384" s="1" t="str">
        <f ca="1">IF(COUNTBLANK($AP1384),IF(COUNTBLANK($D1384),"",OFFSET(ChannelSetup!$E$7,0,$D1384-1)),$AP1384)</f>
        <v/>
      </c>
      <c r="N1384" s="1" t="str">
        <f ca="1">IF(COUNTBLANK($D1384),"",IF(COUNTBLANK($AI1384),OFFSET(ChannelSetup!$E$4,0,$D1384-1),$AI1384))</f>
        <v/>
      </c>
      <c r="O1384" s="1" t="str">
        <f t="shared" si="648"/>
        <v/>
      </c>
      <c r="Q1384" s="32">
        <f t="shared" si="654"/>
        <v>6</v>
      </c>
      <c r="R1384" s="32">
        <f t="shared" si="655"/>
        <v>4</v>
      </c>
      <c r="S1384" s="32">
        <f t="shared" si="656"/>
        <v>4</v>
      </c>
      <c r="T1384" s="32">
        <f t="shared" si="657"/>
        <v>2</v>
      </c>
      <c r="U1384" s="32">
        <f t="shared" si="658"/>
        <v>2</v>
      </c>
      <c r="V1384" s="32">
        <f t="shared" si="659"/>
        <v>2</v>
      </c>
      <c r="W1384" s="32">
        <f t="shared" si="660"/>
        <v>2</v>
      </c>
      <c r="X1384" s="32">
        <f t="shared" si="661"/>
        <v>2</v>
      </c>
      <c r="Y1384" s="32">
        <f t="shared" si="662"/>
        <v>2</v>
      </c>
      <c r="Z1384" s="32">
        <f t="shared" si="663"/>
        <v>2</v>
      </c>
      <c r="AA1384" s="32">
        <f t="shared" si="664"/>
        <v>2</v>
      </c>
      <c r="AB1384" s="32">
        <f t="shared" si="665"/>
        <v>2</v>
      </c>
      <c r="AD1384" s="64"/>
      <c r="AE1384" s="51"/>
      <c r="AF1384" s="51"/>
      <c r="AG1384" s="61"/>
      <c r="AH1384" s="62"/>
      <c r="AI1384" s="61"/>
      <c r="AJ1384" s="62"/>
      <c r="AK1384" s="61"/>
      <c r="AL1384" s="62"/>
      <c r="AM1384" s="60"/>
      <c r="AN1384" s="60"/>
      <c r="AO1384" s="60"/>
      <c r="AP1384" s="60"/>
      <c r="AQ1384" s="51"/>
      <c r="AT1384" s="39" t="str">
        <f t="shared" si="666"/>
        <v/>
      </c>
      <c r="AU1384" s="49" t="str">
        <f t="shared" si="667"/>
        <v/>
      </c>
      <c r="AV1384" s="41">
        <f t="shared" ca="1" si="635"/>
        <v>256</v>
      </c>
      <c r="AW1384" s="40">
        <f t="shared" ca="1" si="673"/>
        <v>1</v>
      </c>
      <c r="AX1384" s="41">
        <f t="shared" ca="1" si="668"/>
        <v>0</v>
      </c>
      <c r="AY1384" s="41">
        <f t="shared" ca="1" si="669"/>
        <v>0</v>
      </c>
      <c r="AZ1384" s="42">
        <f t="shared" ca="1" si="670"/>
        <v>1</v>
      </c>
      <c r="BA1384" s="47" t="str">
        <f t="shared" si="671"/>
        <v/>
      </c>
      <c r="BB1384" s="47" t="e">
        <f t="shared" si="672"/>
        <v>#VALUE!</v>
      </c>
      <c r="BC1384" s="47">
        <f t="shared" si="636"/>
        <v>0</v>
      </c>
      <c r="BD1384" s="47">
        <f t="shared" si="637"/>
        <v>0</v>
      </c>
      <c r="BE1384" s="47" t="e">
        <f t="shared" si="638"/>
        <v>#VALUE!</v>
      </c>
      <c r="BF1384" s="47" t="e">
        <f t="shared" si="639"/>
        <v>#VALUE!</v>
      </c>
      <c r="BG1384" s="47" t="e">
        <f t="shared" si="640"/>
        <v>#VALUE!</v>
      </c>
      <c r="BH1384" s="47" t="e">
        <f>MATCH($BA1384,NoteCommaRef!$B$4:$B$10,0)</f>
        <v>#N/A</v>
      </c>
      <c r="BI1384" s="47">
        <f>MATCH($BK1384,NoteCommaRef!$H$4:$H$1000,0)</f>
        <v>11</v>
      </c>
      <c r="BJ1384" s="47">
        <f>MATCH($BL1384,NoteCommaRef!$H$4:$H$1000,0)</f>
        <v>11</v>
      </c>
      <c r="BK1384" s="47">
        <f t="shared" si="674"/>
        <v>1</v>
      </c>
      <c r="BL1384" s="47">
        <f t="shared" si="675"/>
        <v>1</v>
      </c>
      <c r="BM1384" s="48">
        <f ca="1">IF(ISNA($BH1384),1,OFFSET(NoteCommaRef!$E$3,$BH1384,0))</f>
        <v>1</v>
      </c>
      <c r="BN1384" s="48">
        <f t="shared" si="676"/>
        <v>1</v>
      </c>
      <c r="BO1384" s="48">
        <f t="shared" si="677"/>
        <v>1</v>
      </c>
      <c r="BP1384" s="48">
        <f t="shared" si="678"/>
        <v>1</v>
      </c>
      <c r="BQ1384" s="48">
        <f ca="1">IF(ISNA($BI1384),1,OFFSET(NoteCommaRef!$K$3,$BI1384,0))</f>
        <v>1</v>
      </c>
      <c r="BR1384" s="48">
        <f ca="1">IF(ISNA($BJ1384),1,OFFSET(NoteCommaRef!$K$3,$BJ1384,0))</f>
        <v>1</v>
      </c>
    </row>
    <row r="1385" spans="3:70" x14ac:dyDescent="0.2">
      <c r="C1385" s="1" t="str">
        <f t="shared" si="652"/>
        <v/>
      </c>
      <c r="D1385" s="1" t="str">
        <f t="shared" si="653"/>
        <v/>
      </c>
      <c r="E1385" s="1" t="str">
        <f t="shared" si="641"/>
        <v/>
      </c>
      <c r="F1385" s="32" t="str">
        <f t="shared" si="642"/>
        <v/>
      </c>
      <c r="G1385" s="1" t="str">
        <f t="shared" si="643"/>
        <v/>
      </c>
      <c r="H1385" s="1" t="str">
        <f t="shared" si="644"/>
        <v/>
      </c>
      <c r="I1385" s="1" t="str">
        <f t="shared" si="645"/>
        <v/>
      </c>
      <c r="J1385" s="1" t="str">
        <f t="shared" si="646"/>
        <v/>
      </c>
      <c r="K1385" s="1" t="str">
        <f t="shared" si="647"/>
        <v/>
      </c>
      <c r="L1385" s="1" t="str">
        <f ca="1">IF(COUNTBLANK($AO1385),IF(COUNTBLANK($D1385),"",OFFSET(ChannelSetup!$E$6,0,$D1385-1)),$AO1385)</f>
        <v/>
      </c>
      <c r="M1385" s="1" t="str">
        <f ca="1">IF(COUNTBLANK($AP1385),IF(COUNTBLANK($D1385),"",OFFSET(ChannelSetup!$E$7,0,$D1385-1)),$AP1385)</f>
        <v/>
      </c>
      <c r="N1385" s="1" t="str">
        <f ca="1">IF(COUNTBLANK($D1385),"",IF(COUNTBLANK($AI1385),OFFSET(ChannelSetup!$E$4,0,$D1385-1),$AI1385))</f>
        <v/>
      </c>
      <c r="O1385" s="1" t="str">
        <f t="shared" si="648"/>
        <v/>
      </c>
      <c r="Q1385" s="32">
        <f t="shared" si="654"/>
        <v>6</v>
      </c>
      <c r="R1385" s="32">
        <f t="shared" si="655"/>
        <v>4</v>
      </c>
      <c r="S1385" s="32">
        <f t="shared" si="656"/>
        <v>4</v>
      </c>
      <c r="T1385" s="32">
        <f t="shared" si="657"/>
        <v>2</v>
      </c>
      <c r="U1385" s="32">
        <f t="shared" si="658"/>
        <v>2</v>
      </c>
      <c r="V1385" s="32">
        <f t="shared" si="659"/>
        <v>2</v>
      </c>
      <c r="W1385" s="32">
        <f t="shared" si="660"/>
        <v>2</v>
      </c>
      <c r="X1385" s="32">
        <f t="shared" si="661"/>
        <v>2</v>
      </c>
      <c r="Y1385" s="32">
        <f t="shared" si="662"/>
        <v>2</v>
      </c>
      <c r="Z1385" s="32">
        <f t="shared" si="663"/>
        <v>2</v>
      </c>
      <c r="AA1385" s="32">
        <f t="shared" si="664"/>
        <v>2</v>
      </c>
      <c r="AB1385" s="32">
        <f t="shared" si="665"/>
        <v>2</v>
      </c>
      <c r="AD1385" s="64"/>
      <c r="AE1385" s="51"/>
      <c r="AF1385" s="51"/>
      <c r="AG1385" s="61"/>
      <c r="AH1385" s="62"/>
      <c r="AI1385" s="61"/>
      <c r="AJ1385" s="62"/>
      <c r="AK1385" s="61"/>
      <c r="AL1385" s="62"/>
      <c r="AM1385" s="60"/>
      <c r="AN1385" s="60"/>
      <c r="AO1385" s="60"/>
      <c r="AP1385" s="60"/>
      <c r="AQ1385" s="51"/>
      <c r="AT1385" s="39" t="str">
        <f t="shared" si="666"/>
        <v/>
      </c>
      <c r="AU1385" s="49" t="str">
        <f t="shared" si="667"/>
        <v/>
      </c>
      <c r="AV1385" s="41">
        <f t="shared" ca="1" si="635"/>
        <v>256</v>
      </c>
      <c r="AW1385" s="40">
        <f t="shared" ca="1" si="673"/>
        <v>1</v>
      </c>
      <c r="AX1385" s="41">
        <f t="shared" ca="1" si="668"/>
        <v>0</v>
      </c>
      <c r="AY1385" s="41">
        <f t="shared" ca="1" si="669"/>
        <v>0</v>
      </c>
      <c r="AZ1385" s="42">
        <f t="shared" ca="1" si="670"/>
        <v>1</v>
      </c>
      <c r="BA1385" s="47" t="str">
        <f t="shared" si="671"/>
        <v/>
      </c>
      <c r="BB1385" s="47" t="e">
        <f t="shared" si="672"/>
        <v>#VALUE!</v>
      </c>
      <c r="BC1385" s="47">
        <f t="shared" si="636"/>
        <v>0</v>
      </c>
      <c r="BD1385" s="47">
        <f t="shared" si="637"/>
        <v>0</v>
      </c>
      <c r="BE1385" s="47" t="e">
        <f t="shared" si="638"/>
        <v>#VALUE!</v>
      </c>
      <c r="BF1385" s="47" t="e">
        <f t="shared" si="639"/>
        <v>#VALUE!</v>
      </c>
      <c r="BG1385" s="47" t="e">
        <f t="shared" si="640"/>
        <v>#VALUE!</v>
      </c>
      <c r="BH1385" s="47" t="e">
        <f>MATCH($BA1385,NoteCommaRef!$B$4:$B$10,0)</f>
        <v>#N/A</v>
      </c>
      <c r="BI1385" s="47">
        <f>MATCH($BK1385,NoteCommaRef!$H$4:$H$1000,0)</f>
        <v>11</v>
      </c>
      <c r="BJ1385" s="47">
        <f>MATCH($BL1385,NoteCommaRef!$H$4:$H$1000,0)</f>
        <v>11</v>
      </c>
      <c r="BK1385" s="47">
        <f t="shared" si="674"/>
        <v>1</v>
      </c>
      <c r="BL1385" s="47">
        <f t="shared" si="675"/>
        <v>1</v>
      </c>
      <c r="BM1385" s="48">
        <f ca="1">IF(ISNA($BH1385),1,OFFSET(NoteCommaRef!$E$3,$BH1385,0))</f>
        <v>1</v>
      </c>
      <c r="BN1385" s="48">
        <f t="shared" si="676"/>
        <v>1</v>
      </c>
      <c r="BO1385" s="48">
        <f t="shared" si="677"/>
        <v>1</v>
      </c>
      <c r="BP1385" s="48">
        <f t="shared" si="678"/>
        <v>1</v>
      </c>
      <c r="BQ1385" s="48">
        <f ca="1">IF(ISNA($BI1385),1,OFFSET(NoteCommaRef!$K$3,$BI1385,0))</f>
        <v>1</v>
      </c>
      <c r="BR1385" s="48">
        <f ca="1">IF(ISNA($BJ1385),1,OFFSET(NoteCommaRef!$K$3,$BJ1385,0))</f>
        <v>1</v>
      </c>
    </row>
    <row r="1386" spans="3:70" x14ac:dyDescent="0.2">
      <c r="C1386" s="1" t="str">
        <f t="shared" si="652"/>
        <v/>
      </c>
      <c r="D1386" s="1" t="str">
        <f t="shared" si="653"/>
        <v/>
      </c>
      <c r="E1386" s="1" t="str">
        <f t="shared" si="641"/>
        <v/>
      </c>
      <c r="F1386" s="32" t="str">
        <f t="shared" si="642"/>
        <v/>
      </c>
      <c r="G1386" s="1" t="str">
        <f t="shared" si="643"/>
        <v/>
      </c>
      <c r="H1386" s="1" t="str">
        <f t="shared" si="644"/>
        <v/>
      </c>
      <c r="I1386" s="1" t="str">
        <f t="shared" si="645"/>
        <v/>
      </c>
      <c r="J1386" s="1" t="str">
        <f t="shared" si="646"/>
        <v/>
      </c>
      <c r="K1386" s="1" t="str">
        <f t="shared" si="647"/>
        <v/>
      </c>
      <c r="L1386" s="1" t="str">
        <f ca="1">IF(COUNTBLANK($AO1386),IF(COUNTBLANK($D1386),"",OFFSET(ChannelSetup!$E$6,0,$D1386-1)),$AO1386)</f>
        <v/>
      </c>
      <c r="M1386" s="1" t="str">
        <f ca="1">IF(COUNTBLANK($AP1386),IF(COUNTBLANK($D1386),"",OFFSET(ChannelSetup!$E$7,0,$D1386-1)),$AP1386)</f>
        <v/>
      </c>
      <c r="N1386" s="1" t="str">
        <f ca="1">IF(COUNTBLANK($D1386),"",IF(COUNTBLANK($AI1386),OFFSET(ChannelSetup!$E$4,0,$D1386-1),$AI1386))</f>
        <v/>
      </c>
      <c r="O1386" s="1" t="str">
        <f t="shared" si="648"/>
        <v/>
      </c>
      <c r="Q1386" s="32">
        <f t="shared" si="654"/>
        <v>6</v>
      </c>
      <c r="R1386" s="32">
        <f t="shared" si="655"/>
        <v>4</v>
      </c>
      <c r="S1386" s="32">
        <f t="shared" si="656"/>
        <v>4</v>
      </c>
      <c r="T1386" s="32">
        <f t="shared" si="657"/>
        <v>2</v>
      </c>
      <c r="U1386" s="32">
        <f t="shared" si="658"/>
        <v>2</v>
      </c>
      <c r="V1386" s="32">
        <f t="shared" si="659"/>
        <v>2</v>
      </c>
      <c r="W1386" s="32">
        <f t="shared" si="660"/>
        <v>2</v>
      </c>
      <c r="X1386" s="32">
        <f t="shared" si="661"/>
        <v>2</v>
      </c>
      <c r="Y1386" s="32">
        <f t="shared" si="662"/>
        <v>2</v>
      </c>
      <c r="Z1386" s="32">
        <f t="shared" si="663"/>
        <v>2</v>
      </c>
      <c r="AA1386" s="32">
        <f t="shared" si="664"/>
        <v>2</v>
      </c>
      <c r="AB1386" s="32">
        <f t="shared" si="665"/>
        <v>2</v>
      </c>
      <c r="AD1386" s="64"/>
      <c r="AE1386" s="51"/>
      <c r="AF1386" s="51"/>
      <c r="AG1386" s="61"/>
      <c r="AH1386" s="62"/>
      <c r="AI1386" s="61"/>
      <c r="AJ1386" s="62"/>
      <c r="AK1386" s="61"/>
      <c r="AL1386" s="62"/>
      <c r="AM1386" s="60"/>
      <c r="AN1386" s="60"/>
      <c r="AO1386" s="60"/>
      <c r="AP1386" s="60"/>
      <c r="AQ1386" s="51"/>
      <c r="AT1386" s="39" t="str">
        <f t="shared" si="666"/>
        <v/>
      </c>
      <c r="AU1386" s="49" t="str">
        <f t="shared" si="667"/>
        <v/>
      </c>
      <c r="AV1386" s="41">
        <f t="shared" ca="1" si="635"/>
        <v>256</v>
      </c>
      <c r="AW1386" s="40">
        <f t="shared" ca="1" si="673"/>
        <v>1</v>
      </c>
      <c r="AX1386" s="41">
        <f t="shared" ca="1" si="668"/>
        <v>0</v>
      </c>
      <c r="AY1386" s="41">
        <f t="shared" ca="1" si="669"/>
        <v>0</v>
      </c>
      <c r="AZ1386" s="42">
        <f t="shared" ca="1" si="670"/>
        <v>1</v>
      </c>
      <c r="BA1386" s="47" t="str">
        <f t="shared" si="671"/>
        <v/>
      </c>
      <c r="BB1386" s="47" t="e">
        <f t="shared" si="672"/>
        <v>#VALUE!</v>
      </c>
      <c r="BC1386" s="47">
        <f t="shared" si="636"/>
        <v>0</v>
      </c>
      <c r="BD1386" s="47">
        <f t="shared" si="637"/>
        <v>0</v>
      </c>
      <c r="BE1386" s="47" t="e">
        <f t="shared" si="638"/>
        <v>#VALUE!</v>
      </c>
      <c r="BF1386" s="47" t="e">
        <f t="shared" si="639"/>
        <v>#VALUE!</v>
      </c>
      <c r="BG1386" s="47" t="e">
        <f t="shared" si="640"/>
        <v>#VALUE!</v>
      </c>
      <c r="BH1386" s="47" t="e">
        <f>MATCH($BA1386,NoteCommaRef!$B$4:$B$10,0)</f>
        <v>#N/A</v>
      </c>
      <c r="BI1386" s="47">
        <f>MATCH($BK1386,NoteCommaRef!$H$4:$H$1000,0)</f>
        <v>11</v>
      </c>
      <c r="BJ1386" s="47">
        <f>MATCH($BL1386,NoteCommaRef!$H$4:$H$1000,0)</f>
        <v>11</v>
      </c>
      <c r="BK1386" s="47">
        <f t="shared" si="674"/>
        <v>1</v>
      </c>
      <c r="BL1386" s="47">
        <f t="shared" si="675"/>
        <v>1</v>
      </c>
      <c r="BM1386" s="48">
        <f ca="1">IF(ISNA($BH1386),1,OFFSET(NoteCommaRef!$E$3,$BH1386,0))</f>
        <v>1</v>
      </c>
      <c r="BN1386" s="48">
        <f t="shared" si="676"/>
        <v>1</v>
      </c>
      <c r="BO1386" s="48">
        <f t="shared" si="677"/>
        <v>1</v>
      </c>
      <c r="BP1386" s="48">
        <f t="shared" si="678"/>
        <v>1</v>
      </c>
      <c r="BQ1386" s="48">
        <f ca="1">IF(ISNA($BI1386),1,OFFSET(NoteCommaRef!$K$3,$BI1386,0))</f>
        <v>1</v>
      </c>
      <c r="BR1386" s="48">
        <f ca="1">IF(ISNA($BJ1386),1,OFFSET(NoteCommaRef!$K$3,$BJ1386,0))</f>
        <v>1</v>
      </c>
    </row>
    <row r="1387" spans="3:70" x14ac:dyDescent="0.2">
      <c r="C1387" s="1" t="str">
        <f t="shared" si="652"/>
        <v/>
      </c>
      <c r="D1387" s="1" t="str">
        <f t="shared" si="653"/>
        <v/>
      </c>
      <c r="E1387" s="1" t="str">
        <f t="shared" si="641"/>
        <v/>
      </c>
      <c r="F1387" s="32" t="str">
        <f t="shared" si="642"/>
        <v/>
      </c>
      <c r="G1387" s="1" t="str">
        <f t="shared" si="643"/>
        <v/>
      </c>
      <c r="H1387" s="1" t="str">
        <f t="shared" si="644"/>
        <v/>
      </c>
      <c r="I1387" s="1" t="str">
        <f t="shared" si="645"/>
        <v/>
      </c>
      <c r="J1387" s="1" t="str">
        <f t="shared" si="646"/>
        <v/>
      </c>
      <c r="K1387" s="1" t="str">
        <f t="shared" si="647"/>
        <v/>
      </c>
      <c r="L1387" s="1" t="str">
        <f ca="1">IF(COUNTBLANK($AO1387),IF(COUNTBLANK($D1387),"",OFFSET(ChannelSetup!$E$6,0,$D1387-1)),$AO1387)</f>
        <v/>
      </c>
      <c r="M1387" s="1" t="str">
        <f ca="1">IF(COUNTBLANK($AP1387),IF(COUNTBLANK($D1387),"",OFFSET(ChannelSetup!$E$7,0,$D1387-1)),$AP1387)</f>
        <v/>
      </c>
      <c r="N1387" s="1" t="str">
        <f ca="1">IF(COUNTBLANK($D1387),"",IF(COUNTBLANK($AI1387),OFFSET(ChannelSetup!$E$4,0,$D1387-1),$AI1387))</f>
        <v/>
      </c>
      <c r="O1387" s="1" t="str">
        <f t="shared" si="648"/>
        <v/>
      </c>
      <c r="Q1387" s="32">
        <f t="shared" si="654"/>
        <v>6</v>
      </c>
      <c r="R1387" s="32">
        <f t="shared" si="655"/>
        <v>4</v>
      </c>
      <c r="S1387" s="32">
        <f t="shared" si="656"/>
        <v>4</v>
      </c>
      <c r="T1387" s="32">
        <f t="shared" si="657"/>
        <v>2</v>
      </c>
      <c r="U1387" s="32">
        <f t="shared" si="658"/>
        <v>2</v>
      </c>
      <c r="V1387" s="32">
        <f t="shared" si="659"/>
        <v>2</v>
      </c>
      <c r="W1387" s="32">
        <f t="shared" si="660"/>
        <v>2</v>
      </c>
      <c r="X1387" s="32">
        <f t="shared" si="661"/>
        <v>2</v>
      </c>
      <c r="Y1387" s="32">
        <f t="shared" si="662"/>
        <v>2</v>
      </c>
      <c r="Z1387" s="32">
        <f t="shared" si="663"/>
        <v>2</v>
      </c>
      <c r="AA1387" s="32">
        <f t="shared" si="664"/>
        <v>2</v>
      </c>
      <c r="AB1387" s="32">
        <f t="shared" si="665"/>
        <v>2</v>
      </c>
      <c r="AD1387" s="64"/>
      <c r="AE1387" s="51"/>
      <c r="AF1387" s="51"/>
      <c r="AG1387" s="61"/>
      <c r="AH1387" s="62"/>
      <c r="AI1387" s="61"/>
      <c r="AJ1387" s="62"/>
      <c r="AK1387" s="61"/>
      <c r="AL1387" s="62"/>
      <c r="AM1387" s="60"/>
      <c r="AN1387" s="60"/>
      <c r="AO1387" s="60"/>
      <c r="AP1387" s="60"/>
      <c r="AQ1387" s="51"/>
      <c r="AT1387" s="39" t="str">
        <f t="shared" si="666"/>
        <v/>
      </c>
      <c r="AU1387" s="49" t="str">
        <f t="shared" si="667"/>
        <v/>
      </c>
      <c r="AV1387" s="41">
        <f t="shared" ca="1" si="635"/>
        <v>256</v>
      </c>
      <c r="AW1387" s="40">
        <f t="shared" ca="1" si="673"/>
        <v>1</v>
      </c>
      <c r="AX1387" s="41">
        <f t="shared" ca="1" si="668"/>
        <v>0</v>
      </c>
      <c r="AY1387" s="41">
        <f t="shared" ca="1" si="669"/>
        <v>0</v>
      </c>
      <c r="AZ1387" s="42">
        <f t="shared" ca="1" si="670"/>
        <v>1</v>
      </c>
      <c r="BA1387" s="47" t="str">
        <f t="shared" si="671"/>
        <v/>
      </c>
      <c r="BB1387" s="47" t="e">
        <f t="shared" si="672"/>
        <v>#VALUE!</v>
      </c>
      <c r="BC1387" s="47">
        <f t="shared" si="636"/>
        <v>0</v>
      </c>
      <c r="BD1387" s="47">
        <f t="shared" si="637"/>
        <v>0</v>
      </c>
      <c r="BE1387" s="47" t="e">
        <f t="shared" si="638"/>
        <v>#VALUE!</v>
      </c>
      <c r="BF1387" s="47" t="e">
        <f t="shared" si="639"/>
        <v>#VALUE!</v>
      </c>
      <c r="BG1387" s="47" t="e">
        <f t="shared" si="640"/>
        <v>#VALUE!</v>
      </c>
      <c r="BH1387" s="47" t="e">
        <f>MATCH($BA1387,NoteCommaRef!$B$4:$B$10,0)</f>
        <v>#N/A</v>
      </c>
      <c r="BI1387" s="47">
        <f>MATCH($BK1387,NoteCommaRef!$H$4:$H$1000,0)</f>
        <v>11</v>
      </c>
      <c r="BJ1387" s="47">
        <f>MATCH($BL1387,NoteCommaRef!$H$4:$H$1000,0)</f>
        <v>11</v>
      </c>
      <c r="BK1387" s="47">
        <f t="shared" si="674"/>
        <v>1</v>
      </c>
      <c r="BL1387" s="47">
        <f t="shared" si="675"/>
        <v>1</v>
      </c>
      <c r="BM1387" s="48">
        <f ca="1">IF(ISNA($BH1387),1,OFFSET(NoteCommaRef!$E$3,$BH1387,0))</f>
        <v>1</v>
      </c>
      <c r="BN1387" s="48">
        <f t="shared" si="676"/>
        <v>1</v>
      </c>
      <c r="BO1387" s="48">
        <f t="shared" si="677"/>
        <v>1</v>
      </c>
      <c r="BP1387" s="48">
        <f t="shared" si="678"/>
        <v>1</v>
      </c>
      <c r="BQ1387" s="48">
        <f ca="1">IF(ISNA($BI1387),1,OFFSET(NoteCommaRef!$K$3,$BI1387,0))</f>
        <v>1</v>
      </c>
      <c r="BR1387" s="48">
        <f ca="1">IF(ISNA($BJ1387),1,OFFSET(NoteCommaRef!$K$3,$BJ1387,0))</f>
        <v>1</v>
      </c>
    </row>
    <row r="1388" spans="3:70" x14ac:dyDescent="0.2">
      <c r="C1388" s="1" t="str">
        <f t="shared" si="652"/>
        <v/>
      </c>
      <c r="D1388" s="1" t="str">
        <f t="shared" si="653"/>
        <v/>
      </c>
      <c r="E1388" s="1" t="str">
        <f t="shared" si="641"/>
        <v/>
      </c>
      <c r="F1388" s="32" t="str">
        <f t="shared" si="642"/>
        <v/>
      </c>
      <c r="G1388" s="1" t="str">
        <f t="shared" si="643"/>
        <v/>
      </c>
      <c r="H1388" s="1" t="str">
        <f t="shared" si="644"/>
        <v/>
      </c>
      <c r="I1388" s="1" t="str">
        <f t="shared" si="645"/>
        <v/>
      </c>
      <c r="J1388" s="1" t="str">
        <f t="shared" si="646"/>
        <v/>
      </c>
      <c r="K1388" s="1" t="str">
        <f t="shared" si="647"/>
        <v/>
      </c>
      <c r="L1388" s="1" t="str">
        <f ca="1">IF(COUNTBLANK($AO1388),IF(COUNTBLANK($D1388),"",OFFSET(ChannelSetup!$E$6,0,$D1388-1)),$AO1388)</f>
        <v/>
      </c>
      <c r="M1388" s="1" t="str">
        <f ca="1">IF(COUNTBLANK($AP1388),IF(COUNTBLANK($D1388),"",OFFSET(ChannelSetup!$E$7,0,$D1388-1)),$AP1388)</f>
        <v/>
      </c>
      <c r="N1388" s="1" t="str">
        <f ca="1">IF(COUNTBLANK($D1388),"",IF(COUNTBLANK($AI1388),OFFSET(ChannelSetup!$E$4,0,$D1388-1),$AI1388))</f>
        <v/>
      </c>
      <c r="O1388" s="1" t="str">
        <f t="shared" si="648"/>
        <v/>
      </c>
      <c r="Q1388" s="32">
        <f t="shared" si="654"/>
        <v>6</v>
      </c>
      <c r="R1388" s="32">
        <f t="shared" si="655"/>
        <v>4</v>
      </c>
      <c r="S1388" s="32">
        <f t="shared" si="656"/>
        <v>4</v>
      </c>
      <c r="T1388" s="32">
        <f t="shared" si="657"/>
        <v>2</v>
      </c>
      <c r="U1388" s="32">
        <f t="shared" si="658"/>
        <v>2</v>
      </c>
      <c r="V1388" s="32">
        <f t="shared" si="659"/>
        <v>2</v>
      </c>
      <c r="W1388" s="32">
        <f t="shared" si="660"/>
        <v>2</v>
      </c>
      <c r="X1388" s="32">
        <f t="shared" si="661"/>
        <v>2</v>
      </c>
      <c r="Y1388" s="32">
        <f t="shared" si="662"/>
        <v>2</v>
      </c>
      <c r="Z1388" s="32">
        <f t="shared" si="663"/>
        <v>2</v>
      </c>
      <c r="AA1388" s="32">
        <f t="shared" si="664"/>
        <v>2</v>
      </c>
      <c r="AB1388" s="32">
        <f t="shared" si="665"/>
        <v>2</v>
      </c>
      <c r="AD1388" s="64"/>
      <c r="AE1388" s="51"/>
      <c r="AF1388" s="51"/>
      <c r="AG1388" s="61"/>
      <c r="AH1388" s="62"/>
      <c r="AI1388" s="61"/>
      <c r="AJ1388" s="62"/>
      <c r="AK1388" s="61"/>
      <c r="AL1388" s="62"/>
      <c r="AM1388" s="60"/>
      <c r="AN1388" s="60"/>
      <c r="AO1388" s="60"/>
      <c r="AP1388" s="60"/>
      <c r="AQ1388" s="51"/>
      <c r="AT1388" s="39" t="str">
        <f t="shared" si="666"/>
        <v/>
      </c>
      <c r="AU1388" s="49" t="str">
        <f t="shared" si="667"/>
        <v/>
      </c>
      <c r="AV1388" s="41">
        <f t="shared" ca="1" si="635"/>
        <v>256</v>
      </c>
      <c r="AW1388" s="40">
        <f t="shared" ca="1" si="673"/>
        <v>1</v>
      </c>
      <c r="AX1388" s="41">
        <f t="shared" ca="1" si="668"/>
        <v>0</v>
      </c>
      <c r="AY1388" s="41">
        <f t="shared" ca="1" si="669"/>
        <v>0</v>
      </c>
      <c r="AZ1388" s="42">
        <f t="shared" ca="1" si="670"/>
        <v>1</v>
      </c>
      <c r="BA1388" s="47" t="str">
        <f t="shared" si="671"/>
        <v/>
      </c>
      <c r="BB1388" s="47" t="e">
        <f t="shared" si="672"/>
        <v>#VALUE!</v>
      </c>
      <c r="BC1388" s="47">
        <f t="shared" si="636"/>
        <v>0</v>
      </c>
      <c r="BD1388" s="47">
        <f t="shared" si="637"/>
        <v>0</v>
      </c>
      <c r="BE1388" s="47" t="e">
        <f t="shared" si="638"/>
        <v>#VALUE!</v>
      </c>
      <c r="BF1388" s="47" t="e">
        <f t="shared" si="639"/>
        <v>#VALUE!</v>
      </c>
      <c r="BG1388" s="47" t="e">
        <f t="shared" si="640"/>
        <v>#VALUE!</v>
      </c>
      <c r="BH1388" s="47" t="e">
        <f>MATCH($BA1388,NoteCommaRef!$B$4:$B$10,0)</f>
        <v>#N/A</v>
      </c>
      <c r="BI1388" s="47">
        <f>MATCH($BK1388,NoteCommaRef!$H$4:$H$1000,0)</f>
        <v>11</v>
      </c>
      <c r="BJ1388" s="47">
        <f>MATCH($BL1388,NoteCommaRef!$H$4:$H$1000,0)</f>
        <v>11</v>
      </c>
      <c r="BK1388" s="47">
        <f t="shared" si="674"/>
        <v>1</v>
      </c>
      <c r="BL1388" s="47">
        <f t="shared" si="675"/>
        <v>1</v>
      </c>
      <c r="BM1388" s="48">
        <f ca="1">IF(ISNA($BH1388),1,OFFSET(NoteCommaRef!$E$3,$BH1388,0))</f>
        <v>1</v>
      </c>
      <c r="BN1388" s="48">
        <f t="shared" si="676"/>
        <v>1</v>
      </c>
      <c r="BO1388" s="48">
        <f t="shared" si="677"/>
        <v>1</v>
      </c>
      <c r="BP1388" s="48">
        <f t="shared" si="678"/>
        <v>1</v>
      </c>
      <c r="BQ1388" s="48">
        <f ca="1">IF(ISNA($BI1388),1,OFFSET(NoteCommaRef!$K$3,$BI1388,0))</f>
        <v>1</v>
      </c>
      <c r="BR1388" s="48">
        <f ca="1">IF(ISNA($BJ1388),1,OFFSET(NoteCommaRef!$K$3,$BJ1388,0))</f>
        <v>1</v>
      </c>
    </row>
    <row r="1389" spans="3:70" x14ac:dyDescent="0.2">
      <c r="C1389" s="1" t="str">
        <f t="shared" si="652"/>
        <v/>
      </c>
      <c r="D1389" s="1" t="str">
        <f t="shared" si="653"/>
        <v/>
      </c>
      <c r="E1389" s="1" t="str">
        <f t="shared" si="641"/>
        <v/>
      </c>
      <c r="F1389" s="32" t="str">
        <f t="shared" si="642"/>
        <v/>
      </c>
      <c r="G1389" s="1" t="str">
        <f t="shared" si="643"/>
        <v/>
      </c>
      <c r="H1389" s="1" t="str">
        <f t="shared" si="644"/>
        <v/>
      </c>
      <c r="I1389" s="1" t="str">
        <f t="shared" si="645"/>
        <v/>
      </c>
      <c r="J1389" s="1" t="str">
        <f t="shared" si="646"/>
        <v/>
      </c>
      <c r="K1389" s="1" t="str">
        <f t="shared" si="647"/>
        <v/>
      </c>
      <c r="L1389" s="1" t="str">
        <f ca="1">IF(COUNTBLANK($AO1389),IF(COUNTBLANK($D1389),"",OFFSET(ChannelSetup!$E$6,0,$D1389-1)),$AO1389)</f>
        <v/>
      </c>
      <c r="M1389" s="1" t="str">
        <f ca="1">IF(COUNTBLANK($AP1389),IF(COUNTBLANK($D1389),"",OFFSET(ChannelSetup!$E$7,0,$D1389-1)),$AP1389)</f>
        <v/>
      </c>
      <c r="N1389" s="1" t="str">
        <f ca="1">IF(COUNTBLANK($D1389),"",IF(COUNTBLANK($AI1389),OFFSET(ChannelSetup!$E$4,0,$D1389-1),$AI1389))</f>
        <v/>
      </c>
      <c r="O1389" s="1" t="str">
        <f t="shared" si="648"/>
        <v/>
      </c>
      <c r="Q1389" s="32">
        <f t="shared" si="654"/>
        <v>6</v>
      </c>
      <c r="R1389" s="32">
        <f t="shared" si="655"/>
        <v>4</v>
      </c>
      <c r="S1389" s="32">
        <f t="shared" si="656"/>
        <v>4</v>
      </c>
      <c r="T1389" s="32">
        <f t="shared" si="657"/>
        <v>2</v>
      </c>
      <c r="U1389" s="32">
        <f t="shared" si="658"/>
        <v>2</v>
      </c>
      <c r="V1389" s="32">
        <f t="shared" si="659"/>
        <v>2</v>
      </c>
      <c r="W1389" s="32">
        <f t="shared" si="660"/>
        <v>2</v>
      </c>
      <c r="X1389" s="32">
        <f t="shared" si="661"/>
        <v>2</v>
      </c>
      <c r="Y1389" s="32">
        <f t="shared" si="662"/>
        <v>2</v>
      </c>
      <c r="Z1389" s="32">
        <f t="shared" si="663"/>
        <v>2</v>
      </c>
      <c r="AA1389" s="32">
        <f t="shared" si="664"/>
        <v>2</v>
      </c>
      <c r="AB1389" s="32">
        <f t="shared" si="665"/>
        <v>2</v>
      </c>
      <c r="AD1389" s="64"/>
      <c r="AE1389" s="51"/>
      <c r="AF1389" s="51"/>
      <c r="AG1389" s="61"/>
      <c r="AH1389" s="62"/>
      <c r="AI1389" s="61"/>
      <c r="AJ1389" s="62"/>
      <c r="AK1389" s="61"/>
      <c r="AL1389" s="62"/>
      <c r="AM1389" s="60"/>
      <c r="AN1389" s="60"/>
      <c r="AO1389" s="60"/>
      <c r="AP1389" s="60"/>
      <c r="AQ1389" s="51"/>
      <c r="AT1389" s="39" t="str">
        <f t="shared" si="666"/>
        <v/>
      </c>
      <c r="AU1389" s="49" t="str">
        <f t="shared" si="667"/>
        <v/>
      </c>
      <c r="AV1389" s="41">
        <f t="shared" ca="1" si="635"/>
        <v>256</v>
      </c>
      <c r="AW1389" s="40">
        <f t="shared" ca="1" si="673"/>
        <v>1</v>
      </c>
      <c r="AX1389" s="41">
        <f t="shared" ca="1" si="668"/>
        <v>0</v>
      </c>
      <c r="AY1389" s="41">
        <f t="shared" ca="1" si="669"/>
        <v>0</v>
      </c>
      <c r="AZ1389" s="42">
        <f t="shared" ca="1" si="670"/>
        <v>1</v>
      </c>
      <c r="BA1389" s="47" t="str">
        <f t="shared" si="671"/>
        <v/>
      </c>
      <c r="BB1389" s="47" t="e">
        <f t="shared" si="672"/>
        <v>#VALUE!</v>
      </c>
      <c r="BC1389" s="47">
        <f t="shared" si="636"/>
        <v>0</v>
      </c>
      <c r="BD1389" s="47">
        <f t="shared" si="637"/>
        <v>0</v>
      </c>
      <c r="BE1389" s="47" t="e">
        <f t="shared" si="638"/>
        <v>#VALUE!</v>
      </c>
      <c r="BF1389" s="47" t="e">
        <f t="shared" si="639"/>
        <v>#VALUE!</v>
      </c>
      <c r="BG1389" s="47" t="e">
        <f t="shared" si="640"/>
        <v>#VALUE!</v>
      </c>
      <c r="BH1389" s="47" t="e">
        <f>MATCH($BA1389,NoteCommaRef!$B$4:$B$10,0)</f>
        <v>#N/A</v>
      </c>
      <c r="BI1389" s="47">
        <f>MATCH($BK1389,NoteCommaRef!$H$4:$H$1000,0)</f>
        <v>11</v>
      </c>
      <c r="BJ1389" s="47">
        <f>MATCH($BL1389,NoteCommaRef!$H$4:$H$1000,0)</f>
        <v>11</v>
      </c>
      <c r="BK1389" s="47">
        <f t="shared" si="674"/>
        <v>1</v>
      </c>
      <c r="BL1389" s="47">
        <f t="shared" si="675"/>
        <v>1</v>
      </c>
      <c r="BM1389" s="48">
        <f ca="1">IF(ISNA($BH1389),1,OFFSET(NoteCommaRef!$E$3,$BH1389,0))</f>
        <v>1</v>
      </c>
      <c r="BN1389" s="48">
        <f t="shared" si="676"/>
        <v>1</v>
      </c>
      <c r="BO1389" s="48">
        <f t="shared" si="677"/>
        <v>1</v>
      </c>
      <c r="BP1389" s="48">
        <f t="shared" si="678"/>
        <v>1</v>
      </c>
      <c r="BQ1389" s="48">
        <f ca="1">IF(ISNA($BI1389),1,OFFSET(NoteCommaRef!$K$3,$BI1389,0))</f>
        <v>1</v>
      </c>
      <c r="BR1389" s="48">
        <f ca="1">IF(ISNA($BJ1389),1,OFFSET(NoteCommaRef!$K$3,$BJ1389,0))</f>
        <v>1</v>
      </c>
    </row>
    <row r="1390" spans="3:70" x14ac:dyDescent="0.2">
      <c r="C1390" s="1" t="str">
        <f t="shared" si="652"/>
        <v/>
      </c>
      <c r="D1390" s="1" t="str">
        <f t="shared" si="653"/>
        <v/>
      </c>
      <c r="E1390" s="1" t="str">
        <f t="shared" si="641"/>
        <v/>
      </c>
      <c r="F1390" s="32" t="str">
        <f t="shared" si="642"/>
        <v/>
      </c>
      <c r="G1390" s="1" t="str">
        <f t="shared" si="643"/>
        <v/>
      </c>
      <c r="H1390" s="1" t="str">
        <f t="shared" si="644"/>
        <v/>
      </c>
      <c r="I1390" s="1" t="str">
        <f t="shared" si="645"/>
        <v/>
      </c>
      <c r="J1390" s="1" t="str">
        <f t="shared" si="646"/>
        <v/>
      </c>
      <c r="K1390" s="1" t="str">
        <f t="shared" si="647"/>
        <v/>
      </c>
      <c r="L1390" s="1" t="str">
        <f ca="1">IF(COUNTBLANK($AO1390),IF(COUNTBLANK($D1390),"",OFFSET(ChannelSetup!$E$6,0,$D1390-1)),$AO1390)</f>
        <v/>
      </c>
      <c r="M1390" s="1" t="str">
        <f ca="1">IF(COUNTBLANK($AP1390),IF(COUNTBLANK($D1390),"",OFFSET(ChannelSetup!$E$7,0,$D1390-1)),$AP1390)</f>
        <v/>
      </c>
      <c r="N1390" s="1" t="str">
        <f ca="1">IF(COUNTBLANK($D1390),"",IF(COUNTBLANK($AI1390),OFFSET(ChannelSetup!$E$4,0,$D1390-1),$AI1390))</f>
        <v/>
      </c>
      <c r="O1390" s="1" t="str">
        <f t="shared" si="648"/>
        <v/>
      </c>
      <c r="Q1390" s="32">
        <f t="shared" si="654"/>
        <v>6</v>
      </c>
      <c r="R1390" s="32">
        <f t="shared" si="655"/>
        <v>4</v>
      </c>
      <c r="S1390" s="32">
        <f t="shared" si="656"/>
        <v>4</v>
      </c>
      <c r="T1390" s="32">
        <f t="shared" si="657"/>
        <v>2</v>
      </c>
      <c r="U1390" s="32">
        <f t="shared" si="658"/>
        <v>2</v>
      </c>
      <c r="V1390" s="32">
        <f t="shared" si="659"/>
        <v>2</v>
      </c>
      <c r="W1390" s="32">
        <f t="shared" si="660"/>
        <v>2</v>
      </c>
      <c r="X1390" s="32">
        <f t="shared" si="661"/>
        <v>2</v>
      </c>
      <c r="Y1390" s="32">
        <f t="shared" si="662"/>
        <v>2</v>
      </c>
      <c r="Z1390" s="32">
        <f t="shared" si="663"/>
        <v>2</v>
      </c>
      <c r="AA1390" s="32">
        <f t="shared" si="664"/>
        <v>2</v>
      </c>
      <c r="AB1390" s="32">
        <f t="shared" si="665"/>
        <v>2</v>
      </c>
      <c r="AD1390" s="64"/>
      <c r="AE1390" s="51"/>
      <c r="AF1390" s="51"/>
      <c r="AG1390" s="61"/>
      <c r="AH1390" s="62"/>
      <c r="AI1390" s="61"/>
      <c r="AJ1390" s="62"/>
      <c r="AK1390" s="61"/>
      <c r="AL1390" s="62"/>
      <c r="AM1390" s="60"/>
      <c r="AN1390" s="60"/>
      <c r="AO1390" s="60"/>
      <c r="AP1390" s="60"/>
      <c r="AQ1390" s="51"/>
      <c r="AT1390" s="39" t="str">
        <f t="shared" si="666"/>
        <v/>
      </c>
      <c r="AU1390" s="49" t="str">
        <f t="shared" si="667"/>
        <v/>
      </c>
      <c r="AV1390" s="41">
        <f t="shared" ca="1" si="635"/>
        <v>256</v>
      </c>
      <c r="AW1390" s="40">
        <f t="shared" ca="1" si="673"/>
        <v>1</v>
      </c>
      <c r="AX1390" s="41">
        <f t="shared" ca="1" si="668"/>
        <v>0</v>
      </c>
      <c r="AY1390" s="41">
        <f t="shared" ca="1" si="669"/>
        <v>0</v>
      </c>
      <c r="AZ1390" s="42">
        <f t="shared" ca="1" si="670"/>
        <v>1</v>
      </c>
      <c r="BA1390" s="47" t="str">
        <f t="shared" si="671"/>
        <v/>
      </c>
      <c r="BB1390" s="47" t="e">
        <f t="shared" si="672"/>
        <v>#VALUE!</v>
      </c>
      <c r="BC1390" s="47">
        <f t="shared" si="636"/>
        <v>0</v>
      </c>
      <c r="BD1390" s="47">
        <f t="shared" si="637"/>
        <v>0</v>
      </c>
      <c r="BE1390" s="47" t="e">
        <f t="shared" si="638"/>
        <v>#VALUE!</v>
      </c>
      <c r="BF1390" s="47" t="e">
        <f t="shared" si="639"/>
        <v>#VALUE!</v>
      </c>
      <c r="BG1390" s="47" t="e">
        <f t="shared" si="640"/>
        <v>#VALUE!</v>
      </c>
      <c r="BH1390" s="47" t="e">
        <f>MATCH($BA1390,NoteCommaRef!$B$4:$B$10,0)</f>
        <v>#N/A</v>
      </c>
      <c r="BI1390" s="47">
        <f>MATCH($BK1390,NoteCommaRef!$H$4:$H$1000,0)</f>
        <v>11</v>
      </c>
      <c r="BJ1390" s="47">
        <f>MATCH($BL1390,NoteCommaRef!$H$4:$H$1000,0)</f>
        <v>11</v>
      </c>
      <c r="BK1390" s="47">
        <f t="shared" si="674"/>
        <v>1</v>
      </c>
      <c r="BL1390" s="47">
        <f t="shared" si="675"/>
        <v>1</v>
      </c>
      <c r="BM1390" s="48">
        <f ca="1">IF(ISNA($BH1390),1,OFFSET(NoteCommaRef!$E$3,$BH1390,0))</f>
        <v>1</v>
      </c>
      <c r="BN1390" s="48">
        <f t="shared" si="676"/>
        <v>1</v>
      </c>
      <c r="BO1390" s="48">
        <f t="shared" si="677"/>
        <v>1</v>
      </c>
      <c r="BP1390" s="48">
        <f t="shared" si="678"/>
        <v>1</v>
      </c>
      <c r="BQ1390" s="48">
        <f ca="1">IF(ISNA($BI1390),1,OFFSET(NoteCommaRef!$K$3,$BI1390,0))</f>
        <v>1</v>
      </c>
      <c r="BR1390" s="48">
        <f ca="1">IF(ISNA($BJ1390),1,OFFSET(NoteCommaRef!$K$3,$BJ1390,0))</f>
        <v>1</v>
      </c>
    </row>
    <row r="1391" spans="3:70" x14ac:dyDescent="0.2">
      <c r="C1391" s="1" t="str">
        <f t="shared" si="652"/>
        <v/>
      </c>
      <c r="D1391" s="1" t="str">
        <f t="shared" si="653"/>
        <v/>
      </c>
      <c r="E1391" s="1" t="str">
        <f t="shared" si="641"/>
        <v/>
      </c>
      <c r="F1391" s="32" t="str">
        <f t="shared" si="642"/>
        <v/>
      </c>
      <c r="G1391" s="1" t="str">
        <f t="shared" si="643"/>
        <v/>
      </c>
      <c r="H1391" s="1" t="str">
        <f t="shared" si="644"/>
        <v/>
      </c>
      <c r="I1391" s="1" t="str">
        <f t="shared" si="645"/>
        <v/>
      </c>
      <c r="J1391" s="1" t="str">
        <f t="shared" si="646"/>
        <v/>
      </c>
      <c r="K1391" s="1" t="str">
        <f t="shared" si="647"/>
        <v/>
      </c>
      <c r="L1391" s="1" t="str">
        <f ca="1">IF(COUNTBLANK($AO1391),IF(COUNTBLANK($D1391),"",OFFSET(ChannelSetup!$E$6,0,$D1391-1)),$AO1391)</f>
        <v/>
      </c>
      <c r="M1391" s="1" t="str">
        <f ca="1">IF(COUNTBLANK($AP1391),IF(COUNTBLANK($D1391),"",OFFSET(ChannelSetup!$E$7,0,$D1391-1)),$AP1391)</f>
        <v/>
      </c>
      <c r="N1391" s="1" t="str">
        <f ca="1">IF(COUNTBLANK($D1391),"",IF(COUNTBLANK($AI1391),OFFSET(ChannelSetup!$E$4,0,$D1391-1),$AI1391))</f>
        <v/>
      </c>
      <c r="O1391" s="1" t="str">
        <f t="shared" si="648"/>
        <v/>
      </c>
      <c r="Q1391" s="32">
        <f t="shared" si="654"/>
        <v>6</v>
      </c>
      <c r="R1391" s="32">
        <f t="shared" si="655"/>
        <v>4</v>
      </c>
      <c r="S1391" s="32">
        <f t="shared" si="656"/>
        <v>4</v>
      </c>
      <c r="T1391" s="32">
        <f t="shared" si="657"/>
        <v>2</v>
      </c>
      <c r="U1391" s="32">
        <f t="shared" si="658"/>
        <v>2</v>
      </c>
      <c r="V1391" s="32">
        <f t="shared" si="659"/>
        <v>2</v>
      </c>
      <c r="W1391" s="32">
        <f t="shared" si="660"/>
        <v>2</v>
      </c>
      <c r="X1391" s="32">
        <f t="shared" si="661"/>
        <v>2</v>
      </c>
      <c r="Y1391" s="32">
        <f t="shared" si="662"/>
        <v>2</v>
      </c>
      <c r="Z1391" s="32">
        <f t="shared" si="663"/>
        <v>2</v>
      </c>
      <c r="AA1391" s="32">
        <f t="shared" si="664"/>
        <v>2</v>
      </c>
      <c r="AB1391" s="32">
        <f t="shared" si="665"/>
        <v>2</v>
      </c>
      <c r="AD1391" s="64"/>
      <c r="AE1391" s="51"/>
      <c r="AF1391" s="51"/>
      <c r="AG1391" s="61"/>
      <c r="AH1391" s="62"/>
      <c r="AI1391" s="61"/>
      <c r="AJ1391" s="62"/>
      <c r="AK1391" s="61"/>
      <c r="AL1391" s="62"/>
      <c r="AM1391" s="60"/>
      <c r="AN1391" s="60"/>
      <c r="AO1391" s="60"/>
      <c r="AP1391" s="60"/>
      <c r="AQ1391" s="51"/>
      <c r="AT1391" s="39" t="str">
        <f t="shared" si="666"/>
        <v/>
      </c>
      <c r="AU1391" s="49" t="str">
        <f t="shared" si="667"/>
        <v/>
      </c>
      <c r="AV1391" s="41">
        <f t="shared" ca="1" si="635"/>
        <v>256</v>
      </c>
      <c r="AW1391" s="40">
        <f t="shared" ca="1" si="673"/>
        <v>1</v>
      </c>
      <c r="AX1391" s="41">
        <f t="shared" ca="1" si="668"/>
        <v>0</v>
      </c>
      <c r="AY1391" s="41">
        <f t="shared" ca="1" si="669"/>
        <v>0</v>
      </c>
      <c r="AZ1391" s="42">
        <f t="shared" ca="1" si="670"/>
        <v>1</v>
      </c>
      <c r="BA1391" s="47" t="str">
        <f t="shared" si="671"/>
        <v/>
      </c>
      <c r="BB1391" s="47" t="e">
        <f t="shared" si="672"/>
        <v>#VALUE!</v>
      </c>
      <c r="BC1391" s="47">
        <f t="shared" si="636"/>
        <v>0</v>
      </c>
      <c r="BD1391" s="47">
        <f t="shared" si="637"/>
        <v>0</v>
      </c>
      <c r="BE1391" s="47" t="e">
        <f t="shared" si="638"/>
        <v>#VALUE!</v>
      </c>
      <c r="BF1391" s="47" t="e">
        <f t="shared" si="639"/>
        <v>#VALUE!</v>
      </c>
      <c r="BG1391" s="47" t="e">
        <f t="shared" si="640"/>
        <v>#VALUE!</v>
      </c>
      <c r="BH1391" s="47" t="e">
        <f>MATCH($BA1391,NoteCommaRef!$B$4:$B$10,0)</f>
        <v>#N/A</v>
      </c>
      <c r="BI1391" s="47">
        <f>MATCH($BK1391,NoteCommaRef!$H$4:$H$1000,0)</f>
        <v>11</v>
      </c>
      <c r="BJ1391" s="47">
        <f>MATCH($BL1391,NoteCommaRef!$H$4:$H$1000,0)</f>
        <v>11</v>
      </c>
      <c r="BK1391" s="47">
        <f t="shared" si="674"/>
        <v>1</v>
      </c>
      <c r="BL1391" s="47">
        <f t="shared" si="675"/>
        <v>1</v>
      </c>
      <c r="BM1391" s="48">
        <f ca="1">IF(ISNA($BH1391),1,OFFSET(NoteCommaRef!$E$3,$BH1391,0))</f>
        <v>1</v>
      </c>
      <c r="BN1391" s="48">
        <f t="shared" si="676"/>
        <v>1</v>
      </c>
      <c r="BO1391" s="48">
        <f t="shared" si="677"/>
        <v>1</v>
      </c>
      <c r="BP1391" s="48">
        <f t="shared" si="678"/>
        <v>1</v>
      </c>
      <c r="BQ1391" s="48">
        <f ca="1">IF(ISNA($BI1391),1,OFFSET(NoteCommaRef!$K$3,$BI1391,0))</f>
        <v>1</v>
      </c>
      <c r="BR1391" s="48">
        <f ca="1">IF(ISNA($BJ1391),1,OFFSET(NoteCommaRef!$K$3,$BJ1391,0))</f>
        <v>1</v>
      </c>
    </row>
    <row r="1392" spans="3:70" x14ac:dyDescent="0.2">
      <c r="C1392" s="1" t="str">
        <f t="shared" si="652"/>
        <v/>
      </c>
      <c r="D1392" s="1" t="str">
        <f t="shared" si="653"/>
        <v/>
      </c>
      <c r="E1392" s="1" t="str">
        <f t="shared" si="641"/>
        <v/>
      </c>
      <c r="F1392" s="32" t="str">
        <f t="shared" si="642"/>
        <v/>
      </c>
      <c r="G1392" s="1" t="str">
        <f t="shared" si="643"/>
        <v/>
      </c>
      <c r="H1392" s="1" t="str">
        <f t="shared" si="644"/>
        <v/>
      </c>
      <c r="I1392" s="1" t="str">
        <f t="shared" si="645"/>
        <v/>
      </c>
      <c r="J1392" s="1" t="str">
        <f t="shared" si="646"/>
        <v/>
      </c>
      <c r="K1392" s="1" t="str">
        <f t="shared" si="647"/>
        <v/>
      </c>
      <c r="L1392" s="1" t="str">
        <f ca="1">IF(COUNTBLANK($AO1392),IF(COUNTBLANK($D1392),"",OFFSET(ChannelSetup!$E$6,0,$D1392-1)),$AO1392)</f>
        <v/>
      </c>
      <c r="M1392" s="1" t="str">
        <f ca="1">IF(COUNTBLANK($AP1392),IF(COUNTBLANK($D1392),"",OFFSET(ChannelSetup!$E$7,0,$D1392-1)),$AP1392)</f>
        <v/>
      </c>
      <c r="N1392" s="1" t="str">
        <f ca="1">IF(COUNTBLANK($D1392),"",IF(COUNTBLANK($AI1392),OFFSET(ChannelSetup!$E$4,0,$D1392-1),$AI1392))</f>
        <v/>
      </c>
      <c r="O1392" s="1" t="str">
        <f t="shared" si="648"/>
        <v/>
      </c>
      <c r="Q1392" s="32">
        <f t="shared" si="654"/>
        <v>6</v>
      </c>
      <c r="R1392" s="32">
        <f t="shared" si="655"/>
        <v>4</v>
      </c>
      <c r="S1392" s="32">
        <f t="shared" si="656"/>
        <v>4</v>
      </c>
      <c r="T1392" s="32">
        <f t="shared" si="657"/>
        <v>2</v>
      </c>
      <c r="U1392" s="32">
        <f t="shared" si="658"/>
        <v>2</v>
      </c>
      <c r="V1392" s="32">
        <f t="shared" si="659"/>
        <v>2</v>
      </c>
      <c r="W1392" s="32">
        <f t="shared" si="660"/>
        <v>2</v>
      </c>
      <c r="X1392" s="32">
        <f t="shared" si="661"/>
        <v>2</v>
      </c>
      <c r="Y1392" s="32">
        <f t="shared" si="662"/>
        <v>2</v>
      </c>
      <c r="Z1392" s="32">
        <f t="shared" si="663"/>
        <v>2</v>
      </c>
      <c r="AA1392" s="32">
        <f t="shared" si="664"/>
        <v>2</v>
      </c>
      <c r="AB1392" s="32">
        <f t="shared" si="665"/>
        <v>2</v>
      </c>
      <c r="AD1392" s="64"/>
      <c r="AE1392" s="51"/>
      <c r="AF1392" s="51"/>
      <c r="AG1392" s="61"/>
      <c r="AH1392" s="62"/>
      <c r="AI1392" s="61"/>
      <c r="AJ1392" s="62"/>
      <c r="AK1392" s="61"/>
      <c r="AL1392" s="62"/>
      <c r="AM1392" s="60"/>
      <c r="AN1392" s="60"/>
      <c r="AO1392" s="60"/>
      <c r="AP1392" s="60"/>
      <c r="AQ1392" s="51"/>
      <c r="AT1392" s="39" t="str">
        <f t="shared" si="666"/>
        <v/>
      </c>
      <c r="AU1392" s="49" t="str">
        <f t="shared" si="667"/>
        <v/>
      </c>
      <c r="AV1392" s="41">
        <f t="shared" ca="1" si="635"/>
        <v>256</v>
      </c>
      <c r="AW1392" s="40">
        <f t="shared" ca="1" si="673"/>
        <v>1</v>
      </c>
      <c r="AX1392" s="41">
        <f t="shared" ca="1" si="668"/>
        <v>0</v>
      </c>
      <c r="AY1392" s="41">
        <f t="shared" ca="1" si="669"/>
        <v>0</v>
      </c>
      <c r="AZ1392" s="42">
        <f t="shared" ca="1" si="670"/>
        <v>1</v>
      </c>
      <c r="BA1392" s="47" t="str">
        <f t="shared" si="671"/>
        <v/>
      </c>
      <c r="BB1392" s="47" t="e">
        <f t="shared" si="672"/>
        <v>#VALUE!</v>
      </c>
      <c r="BC1392" s="47">
        <f t="shared" si="636"/>
        <v>0</v>
      </c>
      <c r="BD1392" s="47">
        <f t="shared" si="637"/>
        <v>0</v>
      </c>
      <c r="BE1392" s="47" t="e">
        <f t="shared" si="638"/>
        <v>#VALUE!</v>
      </c>
      <c r="BF1392" s="47" t="e">
        <f t="shared" si="639"/>
        <v>#VALUE!</v>
      </c>
      <c r="BG1392" s="47" t="e">
        <f t="shared" si="640"/>
        <v>#VALUE!</v>
      </c>
      <c r="BH1392" s="47" t="e">
        <f>MATCH($BA1392,NoteCommaRef!$B$4:$B$10,0)</f>
        <v>#N/A</v>
      </c>
      <c r="BI1392" s="47">
        <f>MATCH($BK1392,NoteCommaRef!$H$4:$H$1000,0)</f>
        <v>11</v>
      </c>
      <c r="BJ1392" s="47">
        <f>MATCH($BL1392,NoteCommaRef!$H$4:$H$1000,0)</f>
        <v>11</v>
      </c>
      <c r="BK1392" s="47">
        <f t="shared" si="674"/>
        <v>1</v>
      </c>
      <c r="BL1392" s="47">
        <f t="shared" si="675"/>
        <v>1</v>
      </c>
      <c r="BM1392" s="48">
        <f ca="1">IF(ISNA($BH1392),1,OFFSET(NoteCommaRef!$E$3,$BH1392,0))</f>
        <v>1</v>
      </c>
      <c r="BN1392" s="48">
        <f t="shared" si="676"/>
        <v>1</v>
      </c>
      <c r="BO1392" s="48">
        <f t="shared" si="677"/>
        <v>1</v>
      </c>
      <c r="BP1392" s="48">
        <f t="shared" si="678"/>
        <v>1</v>
      </c>
      <c r="BQ1392" s="48">
        <f ca="1">IF(ISNA($BI1392),1,OFFSET(NoteCommaRef!$K$3,$BI1392,0))</f>
        <v>1</v>
      </c>
      <c r="BR1392" s="48">
        <f ca="1">IF(ISNA($BJ1392),1,OFFSET(NoteCommaRef!$K$3,$BJ1392,0))</f>
        <v>1</v>
      </c>
    </row>
    <row r="1393" spans="3:70" x14ac:dyDescent="0.2">
      <c r="C1393" s="1" t="str">
        <f t="shared" si="652"/>
        <v/>
      </c>
      <c r="D1393" s="1" t="str">
        <f t="shared" si="653"/>
        <v/>
      </c>
      <c r="E1393" s="1" t="str">
        <f t="shared" si="641"/>
        <v/>
      </c>
      <c r="F1393" s="32" t="str">
        <f t="shared" si="642"/>
        <v/>
      </c>
      <c r="G1393" s="1" t="str">
        <f t="shared" si="643"/>
        <v/>
      </c>
      <c r="H1393" s="1" t="str">
        <f t="shared" si="644"/>
        <v/>
      </c>
      <c r="I1393" s="1" t="str">
        <f t="shared" si="645"/>
        <v/>
      </c>
      <c r="J1393" s="1" t="str">
        <f t="shared" si="646"/>
        <v/>
      </c>
      <c r="K1393" s="1" t="str">
        <f t="shared" si="647"/>
        <v/>
      </c>
      <c r="L1393" s="1" t="str">
        <f ca="1">IF(COUNTBLANK($AO1393),IF(COUNTBLANK($D1393),"",OFFSET(ChannelSetup!$E$6,0,$D1393-1)),$AO1393)</f>
        <v/>
      </c>
      <c r="M1393" s="1" t="str">
        <f ca="1">IF(COUNTBLANK($AP1393),IF(COUNTBLANK($D1393),"",OFFSET(ChannelSetup!$E$7,0,$D1393-1)),$AP1393)</f>
        <v/>
      </c>
      <c r="N1393" s="1" t="str">
        <f ca="1">IF(COUNTBLANK($D1393),"",IF(COUNTBLANK($AI1393),OFFSET(ChannelSetup!$E$4,0,$D1393-1),$AI1393))</f>
        <v/>
      </c>
      <c r="O1393" s="1" t="str">
        <f t="shared" si="648"/>
        <v/>
      </c>
      <c r="Q1393" s="32">
        <f t="shared" si="654"/>
        <v>6</v>
      </c>
      <c r="R1393" s="32">
        <f t="shared" si="655"/>
        <v>4</v>
      </c>
      <c r="S1393" s="32">
        <f t="shared" si="656"/>
        <v>4</v>
      </c>
      <c r="T1393" s="32">
        <f t="shared" si="657"/>
        <v>2</v>
      </c>
      <c r="U1393" s="32">
        <f t="shared" si="658"/>
        <v>2</v>
      </c>
      <c r="V1393" s="32">
        <f t="shared" si="659"/>
        <v>2</v>
      </c>
      <c r="W1393" s="32">
        <f t="shared" si="660"/>
        <v>2</v>
      </c>
      <c r="X1393" s="32">
        <f t="shared" si="661"/>
        <v>2</v>
      </c>
      <c r="Y1393" s="32">
        <f t="shared" si="662"/>
        <v>2</v>
      </c>
      <c r="Z1393" s="32">
        <f t="shared" si="663"/>
        <v>2</v>
      </c>
      <c r="AA1393" s="32">
        <f t="shared" si="664"/>
        <v>2</v>
      </c>
      <c r="AB1393" s="32">
        <f t="shared" si="665"/>
        <v>2</v>
      </c>
      <c r="AD1393" s="64"/>
      <c r="AE1393" s="51"/>
      <c r="AF1393" s="51"/>
      <c r="AG1393" s="61"/>
      <c r="AH1393" s="62"/>
      <c r="AI1393" s="61"/>
      <c r="AJ1393" s="62"/>
      <c r="AK1393" s="61"/>
      <c r="AL1393" s="62"/>
      <c r="AM1393" s="60"/>
      <c r="AN1393" s="60"/>
      <c r="AO1393" s="60"/>
      <c r="AP1393" s="60"/>
      <c r="AQ1393" s="51"/>
      <c r="AT1393" s="39" t="str">
        <f t="shared" si="666"/>
        <v/>
      </c>
      <c r="AU1393" s="49" t="str">
        <f t="shared" si="667"/>
        <v/>
      </c>
      <c r="AV1393" s="41">
        <f t="shared" ca="1" si="635"/>
        <v>256</v>
      </c>
      <c r="AW1393" s="40">
        <f t="shared" ca="1" si="673"/>
        <v>1</v>
      </c>
      <c r="AX1393" s="41">
        <f t="shared" ca="1" si="668"/>
        <v>0</v>
      </c>
      <c r="AY1393" s="41">
        <f t="shared" ca="1" si="669"/>
        <v>0</v>
      </c>
      <c r="AZ1393" s="42">
        <f t="shared" ca="1" si="670"/>
        <v>1</v>
      </c>
      <c r="BA1393" s="47" t="str">
        <f t="shared" si="671"/>
        <v/>
      </c>
      <c r="BB1393" s="47" t="e">
        <f t="shared" si="672"/>
        <v>#VALUE!</v>
      </c>
      <c r="BC1393" s="47">
        <f t="shared" si="636"/>
        <v>0</v>
      </c>
      <c r="BD1393" s="47">
        <f t="shared" si="637"/>
        <v>0</v>
      </c>
      <c r="BE1393" s="47" t="e">
        <f t="shared" si="638"/>
        <v>#VALUE!</v>
      </c>
      <c r="BF1393" s="47" t="e">
        <f t="shared" si="639"/>
        <v>#VALUE!</v>
      </c>
      <c r="BG1393" s="47" t="e">
        <f t="shared" si="640"/>
        <v>#VALUE!</v>
      </c>
      <c r="BH1393" s="47" t="e">
        <f>MATCH($BA1393,NoteCommaRef!$B$4:$B$10,0)</f>
        <v>#N/A</v>
      </c>
      <c r="BI1393" s="47">
        <f>MATCH($BK1393,NoteCommaRef!$H$4:$H$1000,0)</f>
        <v>11</v>
      </c>
      <c r="BJ1393" s="47">
        <f>MATCH($BL1393,NoteCommaRef!$H$4:$H$1000,0)</f>
        <v>11</v>
      </c>
      <c r="BK1393" s="47">
        <f t="shared" si="674"/>
        <v>1</v>
      </c>
      <c r="BL1393" s="47">
        <f t="shared" si="675"/>
        <v>1</v>
      </c>
      <c r="BM1393" s="48">
        <f ca="1">IF(ISNA($BH1393),1,OFFSET(NoteCommaRef!$E$3,$BH1393,0))</f>
        <v>1</v>
      </c>
      <c r="BN1393" s="48">
        <f t="shared" si="676"/>
        <v>1</v>
      </c>
      <c r="BO1393" s="48">
        <f t="shared" si="677"/>
        <v>1</v>
      </c>
      <c r="BP1393" s="48">
        <f t="shared" si="678"/>
        <v>1</v>
      </c>
      <c r="BQ1393" s="48">
        <f ca="1">IF(ISNA($BI1393),1,OFFSET(NoteCommaRef!$K$3,$BI1393,0))</f>
        <v>1</v>
      </c>
      <c r="BR1393" s="48">
        <f ca="1">IF(ISNA($BJ1393),1,OFFSET(NoteCommaRef!$K$3,$BJ1393,0))</f>
        <v>1</v>
      </c>
    </row>
    <row r="1394" spans="3:70" x14ac:dyDescent="0.2">
      <c r="C1394" s="1" t="str">
        <f t="shared" si="652"/>
        <v/>
      </c>
      <c r="D1394" s="1" t="str">
        <f t="shared" si="653"/>
        <v/>
      </c>
      <c r="E1394" s="1" t="str">
        <f t="shared" si="641"/>
        <v/>
      </c>
      <c r="F1394" s="32" t="str">
        <f t="shared" si="642"/>
        <v/>
      </c>
      <c r="G1394" s="1" t="str">
        <f t="shared" si="643"/>
        <v/>
      </c>
      <c r="H1394" s="1" t="str">
        <f t="shared" si="644"/>
        <v/>
      </c>
      <c r="I1394" s="1" t="str">
        <f t="shared" si="645"/>
        <v/>
      </c>
      <c r="J1394" s="1" t="str">
        <f t="shared" si="646"/>
        <v/>
      </c>
      <c r="K1394" s="1" t="str">
        <f t="shared" si="647"/>
        <v/>
      </c>
      <c r="L1394" s="1" t="str">
        <f ca="1">IF(COUNTBLANK($AO1394),IF(COUNTBLANK($D1394),"",OFFSET(ChannelSetup!$E$6,0,$D1394-1)),$AO1394)</f>
        <v/>
      </c>
      <c r="M1394" s="1" t="str">
        <f ca="1">IF(COUNTBLANK($AP1394),IF(COUNTBLANK($D1394),"",OFFSET(ChannelSetup!$E$7,0,$D1394-1)),$AP1394)</f>
        <v/>
      </c>
      <c r="N1394" s="1" t="str">
        <f ca="1">IF(COUNTBLANK($D1394),"",IF(COUNTBLANK($AI1394),OFFSET(ChannelSetup!$E$4,0,$D1394-1),$AI1394))</f>
        <v/>
      </c>
      <c r="O1394" s="1" t="str">
        <f t="shared" si="648"/>
        <v/>
      </c>
      <c r="Q1394" s="32">
        <f t="shared" si="654"/>
        <v>6</v>
      </c>
      <c r="R1394" s="32">
        <f t="shared" si="655"/>
        <v>4</v>
      </c>
      <c r="S1394" s="32">
        <f t="shared" si="656"/>
        <v>4</v>
      </c>
      <c r="T1394" s="32">
        <f t="shared" si="657"/>
        <v>2</v>
      </c>
      <c r="U1394" s="32">
        <f t="shared" si="658"/>
        <v>2</v>
      </c>
      <c r="V1394" s="32">
        <f t="shared" si="659"/>
        <v>2</v>
      </c>
      <c r="W1394" s="32">
        <f t="shared" si="660"/>
        <v>2</v>
      </c>
      <c r="X1394" s="32">
        <f t="shared" si="661"/>
        <v>2</v>
      </c>
      <c r="Y1394" s="32">
        <f t="shared" si="662"/>
        <v>2</v>
      </c>
      <c r="Z1394" s="32">
        <f t="shared" si="663"/>
        <v>2</v>
      </c>
      <c r="AA1394" s="32">
        <f t="shared" si="664"/>
        <v>2</v>
      </c>
      <c r="AB1394" s="32">
        <f t="shared" si="665"/>
        <v>2</v>
      </c>
      <c r="AD1394" s="64"/>
      <c r="AE1394" s="51"/>
      <c r="AF1394" s="51"/>
      <c r="AG1394" s="61"/>
      <c r="AH1394" s="62"/>
      <c r="AI1394" s="61"/>
      <c r="AJ1394" s="62"/>
      <c r="AK1394" s="61"/>
      <c r="AL1394" s="62"/>
      <c r="AM1394" s="60"/>
      <c r="AN1394" s="60"/>
      <c r="AO1394" s="60"/>
      <c r="AP1394" s="60"/>
      <c r="AQ1394" s="51"/>
      <c r="AT1394" s="39" t="str">
        <f t="shared" si="666"/>
        <v/>
      </c>
      <c r="AU1394" s="49" t="str">
        <f t="shared" si="667"/>
        <v/>
      </c>
      <c r="AV1394" s="41">
        <f t="shared" ref="AV1394:AV1457" ca="1" si="679">$AW1394*$BT$3</f>
        <v>256</v>
      </c>
      <c r="AW1394" s="40">
        <f t="shared" ca="1" si="673"/>
        <v>1</v>
      </c>
      <c r="AX1394" s="41">
        <f t="shared" ca="1" si="668"/>
        <v>0</v>
      </c>
      <c r="AY1394" s="41">
        <f t="shared" ca="1" si="669"/>
        <v>0</v>
      </c>
      <c r="AZ1394" s="42">
        <f t="shared" ca="1" si="670"/>
        <v>1</v>
      </c>
      <c r="BA1394" s="47" t="str">
        <f t="shared" si="671"/>
        <v/>
      </c>
      <c r="BB1394" s="47" t="e">
        <f t="shared" si="672"/>
        <v>#VALUE!</v>
      </c>
      <c r="BC1394" s="47">
        <f t="shared" si="636"/>
        <v>0</v>
      </c>
      <c r="BD1394" s="47">
        <f t="shared" si="637"/>
        <v>0</v>
      </c>
      <c r="BE1394" s="47" t="e">
        <f t="shared" si="638"/>
        <v>#VALUE!</v>
      </c>
      <c r="BF1394" s="47" t="e">
        <f t="shared" si="639"/>
        <v>#VALUE!</v>
      </c>
      <c r="BG1394" s="47" t="e">
        <f t="shared" si="640"/>
        <v>#VALUE!</v>
      </c>
      <c r="BH1394" s="47" t="e">
        <f>MATCH($BA1394,NoteCommaRef!$B$4:$B$10,0)</f>
        <v>#N/A</v>
      </c>
      <c r="BI1394" s="47">
        <f>MATCH($BK1394,NoteCommaRef!$H$4:$H$1000,0)</f>
        <v>11</v>
      </c>
      <c r="BJ1394" s="47">
        <f>MATCH($BL1394,NoteCommaRef!$H$4:$H$1000,0)</f>
        <v>11</v>
      </c>
      <c r="BK1394" s="47">
        <f t="shared" si="674"/>
        <v>1</v>
      </c>
      <c r="BL1394" s="47">
        <f t="shared" si="675"/>
        <v>1</v>
      </c>
      <c r="BM1394" s="48">
        <f ca="1">IF(ISNA($BH1394),1,OFFSET(NoteCommaRef!$E$3,$BH1394,0))</f>
        <v>1</v>
      </c>
      <c r="BN1394" s="48">
        <f t="shared" si="676"/>
        <v>1</v>
      </c>
      <c r="BO1394" s="48">
        <f t="shared" si="677"/>
        <v>1</v>
      </c>
      <c r="BP1394" s="48">
        <f t="shared" si="678"/>
        <v>1</v>
      </c>
      <c r="BQ1394" s="48">
        <f ca="1">IF(ISNA($BI1394),1,OFFSET(NoteCommaRef!$K$3,$BI1394,0))</f>
        <v>1</v>
      </c>
      <c r="BR1394" s="48">
        <f ca="1">IF(ISNA($BJ1394),1,OFFSET(NoteCommaRef!$K$3,$BJ1394,0))</f>
        <v>1</v>
      </c>
    </row>
    <row r="1395" spans="3:70" x14ac:dyDescent="0.2">
      <c r="C1395" s="1" t="str">
        <f t="shared" si="652"/>
        <v/>
      </c>
      <c r="D1395" s="1" t="str">
        <f t="shared" si="653"/>
        <v/>
      </c>
      <c r="E1395" s="1" t="str">
        <f t="shared" si="641"/>
        <v/>
      </c>
      <c r="F1395" s="32" t="str">
        <f t="shared" si="642"/>
        <v/>
      </c>
      <c r="G1395" s="1" t="str">
        <f t="shared" si="643"/>
        <v/>
      </c>
      <c r="H1395" s="1" t="str">
        <f t="shared" si="644"/>
        <v/>
      </c>
      <c r="I1395" s="1" t="str">
        <f t="shared" si="645"/>
        <v/>
      </c>
      <c r="J1395" s="1" t="str">
        <f t="shared" si="646"/>
        <v/>
      </c>
      <c r="K1395" s="1" t="str">
        <f t="shared" si="647"/>
        <v/>
      </c>
      <c r="L1395" s="1" t="str">
        <f ca="1">IF(COUNTBLANK($AO1395),IF(COUNTBLANK($D1395),"",OFFSET(ChannelSetup!$E$6,0,$D1395-1)),$AO1395)</f>
        <v/>
      </c>
      <c r="M1395" s="1" t="str">
        <f ca="1">IF(COUNTBLANK($AP1395),IF(COUNTBLANK($D1395),"",OFFSET(ChannelSetup!$E$7,0,$D1395-1)),$AP1395)</f>
        <v/>
      </c>
      <c r="N1395" s="1" t="str">
        <f ca="1">IF(COUNTBLANK($D1395),"",IF(COUNTBLANK($AI1395),OFFSET(ChannelSetup!$E$4,0,$D1395-1),$AI1395))</f>
        <v/>
      </c>
      <c r="O1395" s="1" t="str">
        <f t="shared" si="648"/>
        <v/>
      </c>
      <c r="Q1395" s="32">
        <f t="shared" si="654"/>
        <v>6</v>
      </c>
      <c r="R1395" s="32">
        <f t="shared" si="655"/>
        <v>4</v>
      </c>
      <c r="S1395" s="32">
        <f t="shared" si="656"/>
        <v>4</v>
      </c>
      <c r="T1395" s="32">
        <f t="shared" si="657"/>
        <v>2</v>
      </c>
      <c r="U1395" s="32">
        <f t="shared" si="658"/>
        <v>2</v>
      </c>
      <c r="V1395" s="32">
        <f t="shared" si="659"/>
        <v>2</v>
      </c>
      <c r="W1395" s="32">
        <f t="shared" si="660"/>
        <v>2</v>
      </c>
      <c r="X1395" s="32">
        <f t="shared" si="661"/>
        <v>2</v>
      </c>
      <c r="Y1395" s="32">
        <f t="shared" si="662"/>
        <v>2</v>
      </c>
      <c r="Z1395" s="32">
        <f t="shared" si="663"/>
        <v>2</v>
      </c>
      <c r="AA1395" s="32">
        <f t="shared" si="664"/>
        <v>2</v>
      </c>
      <c r="AB1395" s="32">
        <f t="shared" si="665"/>
        <v>2</v>
      </c>
      <c r="AD1395" s="64"/>
      <c r="AE1395" s="51"/>
      <c r="AF1395" s="51"/>
      <c r="AG1395" s="61"/>
      <c r="AH1395" s="62"/>
      <c r="AI1395" s="61"/>
      <c r="AJ1395" s="62"/>
      <c r="AK1395" s="61"/>
      <c r="AL1395" s="62"/>
      <c r="AM1395" s="60"/>
      <c r="AN1395" s="60"/>
      <c r="AO1395" s="60"/>
      <c r="AP1395" s="60"/>
      <c r="AQ1395" s="51"/>
      <c r="AR1395" s="88">
        <f t="shared" ref="AR1395" si="680">R1394</f>
        <v>4</v>
      </c>
      <c r="AT1395" s="39" t="str">
        <f t="shared" si="666"/>
        <v/>
      </c>
      <c r="AU1395" s="49" t="str">
        <f t="shared" si="667"/>
        <v/>
      </c>
      <c r="AV1395" s="41">
        <f t="shared" ca="1" si="679"/>
        <v>256</v>
      </c>
      <c r="AW1395" s="40">
        <f t="shared" ca="1" si="673"/>
        <v>1</v>
      </c>
      <c r="AX1395" s="41">
        <f t="shared" ca="1" si="668"/>
        <v>0</v>
      </c>
      <c r="AY1395" s="41">
        <f t="shared" ca="1" si="669"/>
        <v>0</v>
      </c>
      <c r="AZ1395" s="42">
        <f t="shared" ca="1" si="670"/>
        <v>1</v>
      </c>
      <c r="BA1395" s="47" t="str">
        <f t="shared" si="671"/>
        <v/>
      </c>
      <c r="BB1395" s="47" t="e">
        <f t="shared" si="672"/>
        <v>#VALUE!</v>
      </c>
      <c r="BC1395" s="47">
        <f t="shared" ref="BC1395:BC1458" si="681">LEN(SUBSTITUTE($AU1395,"b",""))-LEN(SUBSTITUTE($AU1395,"#",""))</f>
        <v>0</v>
      </c>
      <c r="BD1395" s="47">
        <f t="shared" ref="BD1395:BD1458" si="682">LEN(SUBSTITUTE($AU1395,".",""))-LEN(SUBSTITUTE($AU1395,"'",""))</f>
        <v>0</v>
      </c>
      <c r="BE1395" s="47" t="e">
        <f t="shared" ref="BE1395:BE1458" si="683">FIND("[",$AU1395)</f>
        <v>#VALUE!</v>
      </c>
      <c r="BF1395" s="47" t="e">
        <f t="shared" ref="BF1395:BF1458" si="684">FIND("/",$AU1395)</f>
        <v>#VALUE!</v>
      </c>
      <c r="BG1395" s="47" t="e">
        <f t="shared" ref="BG1395:BG1458" si="685">FIND("]",$AU1395)</f>
        <v>#VALUE!</v>
      </c>
      <c r="BH1395" s="47" t="e">
        <f>MATCH($BA1395,NoteCommaRef!$B$4:$B$10,0)</f>
        <v>#N/A</v>
      </c>
      <c r="BI1395" s="47">
        <f>MATCH($BK1395,NoteCommaRef!$H$4:$H$1000,0)</f>
        <v>11</v>
      </c>
      <c r="BJ1395" s="47">
        <f>MATCH($BL1395,NoteCommaRef!$H$4:$H$1000,0)</f>
        <v>11</v>
      </c>
      <c r="BK1395" s="47">
        <f t="shared" si="674"/>
        <v>1</v>
      </c>
      <c r="BL1395" s="47">
        <f t="shared" si="675"/>
        <v>1</v>
      </c>
      <c r="BM1395" s="48">
        <f ca="1">IF(ISNA($BH1395),1,OFFSET(NoteCommaRef!$E$3,$BH1395,0))</f>
        <v>1</v>
      </c>
      <c r="BN1395" s="48">
        <f t="shared" si="676"/>
        <v>1</v>
      </c>
      <c r="BO1395" s="48">
        <f t="shared" si="677"/>
        <v>1</v>
      </c>
      <c r="BP1395" s="48">
        <f t="shared" si="678"/>
        <v>1</v>
      </c>
      <c r="BQ1395" s="48">
        <f ca="1">IF(ISNA($BI1395),1,OFFSET(NoteCommaRef!$K$3,$BI1395,0))</f>
        <v>1</v>
      </c>
      <c r="BR1395" s="48">
        <f ca="1">IF(ISNA($BJ1395),1,OFFSET(NoteCommaRef!$K$3,$BJ1395,0))</f>
        <v>1</v>
      </c>
    </row>
    <row r="1396" spans="3:70" x14ac:dyDescent="0.2">
      <c r="C1396" s="1" t="str">
        <f t="shared" si="652"/>
        <v/>
      </c>
      <c r="D1396" s="1" t="str">
        <f t="shared" si="653"/>
        <v/>
      </c>
      <c r="E1396" s="1" t="str">
        <f t="shared" si="641"/>
        <v/>
      </c>
      <c r="F1396" s="32" t="str">
        <f t="shared" si="642"/>
        <v/>
      </c>
      <c r="G1396" s="1" t="str">
        <f t="shared" si="643"/>
        <v/>
      </c>
      <c r="H1396" s="1" t="str">
        <f t="shared" si="644"/>
        <v/>
      </c>
      <c r="I1396" s="1" t="str">
        <f t="shared" si="645"/>
        <v/>
      </c>
      <c r="J1396" s="1" t="str">
        <f t="shared" si="646"/>
        <v/>
      </c>
      <c r="K1396" s="1" t="str">
        <f t="shared" si="647"/>
        <v/>
      </c>
      <c r="L1396" s="1" t="str">
        <f ca="1">IF(COUNTBLANK($AO1396),IF(COUNTBLANK($D1396),"",OFFSET(ChannelSetup!$E$6,0,$D1396-1)),$AO1396)</f>
        <v/>
      </c>
      <c r="M1396" s="1" t="str">
        <f ca="1">IF(COUNTBLANK($AP1396),IF(COUNTBLANK($D1396),"",OFFSET(ChannelSetup!$E$7,0,$D1396-1)),$AP1396)</f>
        <v/>
      </c>
      <c r="N1396" s="1" t="str">
        <f ca="1">IF(COUNTBLANK($D1396),"",IF(COUNTBLANK($AI1396),OFFSET(ChannelSetup!$E$4,0,$D1396-1),$AI1396))</f>
        <v/>
      </c>
      <c r="O1396" s="1" t="str">
        <f t="shared" si="648"/>
        <v/>
      </c>
      <c r="Q1396" s="32">
        <f t="shared" si="654"/>
        <v>6</v>
      </c>
      <c r="R1396" s="32">
        <f t="shared" si="655"/>
        <v>4</v>
      </c>
      <c r="S1396" s="32">
        <f t="shared" si="656"/>
        <v>4</v>
      </c>
      <c r="T1396" s="32">
        <f t="shared" si="657"/>
        <v>2</v>
      </c>
      <c r="U1396" s="32">
        <f t="shared" si="658"/>
        <v>2</v>
      </c>
      <c r="V1396" s="32">
        <f t="shared" si="659"/>
        <v>2</v>
      </c>
      <c r="W1396" s="32">
        <f t="shared" si="660"/>
        <v>2</v>
      </c>
      <c r="X1396" s="32">
        <f t="shared" si="661"/>
        <v>2</v>
      </c>
      <c r="Y1396" s="32">
        <f t="shared" si="662"/>
        <v>2</v>
      </c>
      <c r="Z1396" s="32">
        <f t="shared" si="663"/>
        <v>2</v>
      </c>
      <c r="AA1396" s="32">
        <f t="shared" si="664"/>
        <v>2</v>
      </c>
      <c r="AB1396" s="32">
        <f t="shared" si="665"/>
        <v>2</v>
      </c>
      <c r="AD1396" s="64"/>
      <c r="AE1396" s="51"/>
      <c r="AF1396" s="51"/>
      <c r="AG1396" s="61"/>
      <c r="AH1396" s="62"/>
      <c r="AI1396" s="61"/>
      <c r="AJ1396" s="62"/>
      <c r="AK1396" s="61"/>
      <c r="AL1396" s="62"/>
      <c r="AM1396" s="60"/>
      <c r="AN1396" s="60"/>
      <c r="AO1396" s="60"/>
      <c r="AP1396" s="60"/>
      <c r="AQ1396" s="51"/>
      <c r="AR1396" s="88">
        <f t="shared" ref="AR1396" si="686">S1394</f>
        <v>4</v>
      </c>
      <c r="AT1396" s="39" t="str">
        <f t="shared" si="666"/>
        <v/>
      </c>
      <c r="AU1396" s="49" t="str">
        <f t="shared" si="667"/>
        <v/>
      </c>
      <c r="AV1396" s="41">
        <f t="shared" ca="1" si="679"/>
        <v>256</v>
      </c>
      <c r="AW1396" s="40">
        <f t="shared" ca="1" si="673"/>
        <v>1</v>
      </c>
      <c r="AX1396" s="41">
        <f t="shared" ca="1" si="668"/>
        <v>0</v>
      </c>
      <c r="AY1396" s="41">
        <f t="shared" ca="1" si="669"/>
        <v>0</v>
      </c>
      <c r="AZ1396" s="42">
        <f t="shared" ca="1" si="670"/>
        <v>1</v>
      </c>
      <c r="BA1396" s="47" t="str">
        <f t="shared" si="671"/>
        <v/>
      </c>
      <c r="BB1396" s="47" t="e">
        <f t="shared" si="672"/>
        <v>#VALUE!</v>
      </c>
      <c r="BC1396" s="47">
        <f t="shared" si="681"/>
        <v>0</v>
      </c>
      <c r="BD1396" s="47">
        <f t="shared" si="682"/>
        <v>0</v>
      </c>
      <c r="BE1396" s="47" t="e">
        <f t="shared" si="683"/>
        <v>#VALUE!</v>
      </c>
      <c r="BF1396" s="47" t="e">
        <f t="shared" si="684"/>
        <v>#VALUE!</v>
      </c>
      <c r="BG1396" s="47" t="e">
        <f t="shared" si="685"/>
        <v>#VALUE!</v>
      </c>
      <c r="BH1396" s="47" t="e">
        <f>MATCH($BA1396,NoteCommaRef!$B$4:$B$10,0)</f>
        <v>#N/A</v>
      </c>
      <c r="BI1396" s="47">
        <f>MATCH($BK1396,NoteCommaRef!$H$4:$H$1000,0)</f>
        <v>11</v>
      </c>
      <c r="BJ1396" s="47">
        <f>MATCH($BL1396,NoteCommaRef!$H$4:$H$1000,0)</f>
        <v>11</v>
      </c>
      <c r="BK1396" s="47">
        <f t="shared" si="674"/>
        <v>1</v>
      </c>
      <c r="BL1396" s="47">
        <f t="shared" si="675"/>
        <v>1</v>
      </c>
      <c r="BM1396" s="48">
        <f ca="1">IF(ISNA($BH1396),1,OFFSET(NoteCommaRef!$E$3,$BH1396,0))</f>
        <v>1</v>
      </c>
      <c r="BN1396" s="48">
        <f t="shared" si="676"/>
        <v>1</v>
      </c>
      <c r="BO1396" s="48">
        <f t="shared" si="677"/>
        <v>1</v>
      </c>
      <c r="BP1396" s="48">
        <f t="shared" si="678"/>
        <v>1</v>
      </c>
      <c r="BQ1396" s="48">
        <f ca="1">IF(ISNA($BI1396),1,OFFSET(NoteCommaRef!$K$3,$BI1396,0))</f>
        <v>1</v>
      </c>
      <c r="BR1396" s="48">
        <f ca="1">IF(ISNA($BJ1396),1,OFFSET(NoteCommaRef!$K$3,$BJ1396,0))</f>
        <v>1</v>
      </c>
    </row>
    <row r="1397" spans="3:70" x14ac:dyDescent="0.2">
      <c r="C1397" s="1" t="str">
        <f t="shared" si="652"/>
        <v/>
      </c>
      <c r="D1397" s="1" t="str">
        <f t="shared" si="653"/>
        <v/>
      </c>
      <c r="E1397" s="1" t="str">
        <f t="shared" ref="E1397:E1460" si="687">IF(COUNTBLANK($AF1397),"",$AF1397)</f>
        <v/>
      </c>
      <c r="F1397" s="32" t="str">
        <f t="shared" ref="F1397:F1460" si="688">IF(OR(COUNTBLANK($AG1397),$AG1397="x"),"",$AV1397)</f>
        <v/>
      </c>
      <c r="G1397" s="1" t="str">
        <f t="shared" ref="G1397:G1460" si="689">IF(COUNTBLANK($AH1397),"",$AH1397)</f>
        <v/>
      </c>
      <c r="H1397" s="1" t="str">
        <f t="shared" ref="H1397:H1460" si="690">IF(COUNTBLANK($AK1397),"",$AK1397)</f>
        <v/>
      </c>
      <c r="I1397" s="1" t="str">
        <f t="shared" ref="I1397:I1460" si="691">IF(COUNTBLANK($D1397),"",IF(COUNTBLANK($AL1397),1,$AL1397))</f>
        <v/>
      </c>
      <c r="J1397" s="1" t="str">
        <f t="shared" ref="J1397:J1460" si="692">IF(COUNTBLANK($AM1397),"",$AM1397)</f>
        <v/>
      </c>
      <c r="K1397" s="1" t="str">
        <f t="shared" ref="K1397:K1460" si="693">IF(COUNTBLANK($AN1397),"",$AN1397)</f>
        <v/>
      </c>
      <c r="L1397" s="1" t="str">
        <f ca="1">IF(COUNTBLANK($AO1397),IF(COUNTBLANK($D1397),"",OFFSET(ChannelSetup!$E$6,0,$D1397-1)),$AO1397)</f>
        <v/>
      </c>
      <c r="M1397" s="1" t="str">
        <f ca="1">IF(COUNTBLANK($AP1397),IF(COUNTBLANK($D1397),"",OFFSET(ChannelSetup!$E$7,0,$D1397-1)),$AP1397)</f>
        <v/>
      </c>
      <c r="N1397" s="1" t="str">
        <f ca="1">IF(COUNTBLANK($D1397),"",IF(COUNTBLANK($AI1397),OFFSET(ChannelSetup!$E$4,0,$D1397-1),$AI1397))</f>
        <v/>
      </c>
      <c r="O1397" s="1" t="str">
        <f t="shared" ref="O1397:O1460" si="694">IF(COUNTBLANK($AJ1397),"",$AJ1397)</f>
        <v/>
      </c>
      <c r="Q1397" s="32">
        <f t="shared" si="654"/>
        <v>6</v>
      </c>
      <c r="R1397" s="32">
        <f t="shared" si="655"/>
        <v>4</v>
      </c>
      <c r="S1397" s="32">
        <f t="shared" si="656"/>
        <v>4</v>
      </c>
      <c r="T1397" s="32">
        <f t="shared" si="657"/>
        <v>2</v>
      </c>
      <c r="U1397" s="32">
        <f t="shared" si="658"/>
        <v>2</v>
      </c>
      <c r="V1397" s="32">
        <f t="shared" si="659"/>
        <v>2</v>
      </c>
      <c r="W1397" s="32">
        <f t="shared" si="660"/>
        <v>2</v>
      </c>
      <c r="X1397" s="32">
        <f t="shared" si="661"/>
        <v>2</v>
      </c>
      <c r="Y1397" s="32">
        <f t="shared" si="662"/>
        <v>2</v>
      </c>
      <c r="Z1397" s="32">
        <f t="shared" si="663"/>
        <v>2</v>
      </c>
      <c r="AA1397" s="32">
        <f t="shared" si="664"/>
        <v>2</v>
      </c>
      <c r="AB1397" s="32">
        <f t="shared" si="665"/>
        <v>2</v>
      </c>
      <c r="AD1397" s="64"/>
      <c r="AE1397" s="51"/>
      <c r="AF1397" s="51"/>
      <c r="AG1397" s="61"/>
      <c r="AH1397" s="62"/>
      <c r="AI1397" s="61"/>
      <c r="AJ1397" s="62"/>
      <c r="AK1397" s="61"/>
      <c r="AL1397" s="62"/>
      <c r="AM1397" s="60"/>
      <c r="AN1397" s="60"/>
      <c r="AO1397" s="60"/>
      <c r="AP1397" s="60"/>
      <c r="AQ1397" s="51"/>
      <c r="AT1397" s="39" t="str">
        <f t="shared" si="666"/>
        <v/>
      </c>
      <c r="AU1397" s="49" t="str">
        <f t="shared" si="667"/>
        <v/>
      </c>
      <c r="AV1397" s="41">
        <f t="shared" ca="1" si="679"/>
        <v>256</v>
      </c>
      <c r="AW1397" s="40">
        <f t="shared" ca="1" si="673"/>
        <v>1</v>
      </c>
      <c r="AX1397" s="41">
        <f t="shared" ca="1" si="668"/>
        <v>0</v>
      </c>
      <c r="AY1397" s="41">
        <f t="shared" ca="1" si="669"/>
        <v>0</v>
      </c>
      <c r="AZ1397" s="42">
        <f t="shared" ca="1" si="670"/>
        <v>1</v>
      </c>
      <c r="BA1397" s="47" t="str">
        <f t="shared" si="671"/>
        <v/>
      </c>
      <c r="BB1397" s="47" t="e">
        <f t="shared" si="672"/>
        <v>#VALUE!</v>
      </c>
      <c r="BC1397" s="47">
        <f t="shared" si="681"/>
        <v>0</v>
      </c>
      <c r="BD1397" s="47">
        <f t="shared" si="682"/>
        <v>0</v>
      </c>
      <c r="BE1397" s="47" t="e">
        <f t="shared" si="683"/>
        <v>#VALUE!</v>
      </c>
      <c r="BF1397" s="47" t="e">
        <f t="shared" si="684"/>
        <v>#VALUE!</v>
      </c>
      <c r="BG1397" s="47" t="e">
        <f t="shared" si="685"/>
        <v>#VALUE!</v>
      </c>
      <c r="BH1397" s="47" t="e">
        <f>MATCH($BA1397,NoteCommaRef!$B$4:$B$10,0)</f>
        <v>#N/A</v>
      </c>
      <c r="BI1397" s="47">
        <f>MATCH($BK1397,NoteCommaRef!$H$4:$H$1000,0)</f>
        <v>11</v>
      </c>
      <c r="BJ1397" s="47">
        <f>MATCH($BL1397,NoteCommaRef!$H$4:$H$1000,0)</f>
        <v>11</v>
      </c>
      <c r="BK1397" s="47">
        <f t="shared" si="674"/>
        <v>1</v>
      </c>
      <c r="BL1397" s="47">
        <f t="shared" si="675"/>
        <v>1</v>
      </c>
      <c r="BM1397" s="48">
        <f ca="1">IF(ISNA($BH1397),1,OFFSET(NoteCommaRef!$E$3,$BH1397,0))</f>
        <v>1</v>
      </c>
      <c r="BN1397" s="48">
        <f t="shared" si="676"/>
        <v>1</v>
      </c>
      <c r="BO1397" s="48">
        <f t="shared" si="677"/>
        <v>1</v>
      </c>
      <c r="BP1397" s="48">
        <f t="shared" si="678"/>
        <v>1</v>
      </c>
      <c r="BQ1397" s="48">
        <f ca="1">IF(ISNA($BI1397),1,OFFSET(NoteCommaRef!$K$3,$BI1397,0))</f>
        <v>1</v>
      </c>
      <c r="BR1397" s="48">
        <f ca="1">IF(ISNA($BJ1397),1,OFFSET(NoteCommaRef!$K$3,$BJ1397,0))</f>
        <v>1</v>
      </c>
    </row>
    <row r="1398" spans="3:70" x14ac:dyDescent="0.2">
      <c r="C1398" s="1" t="str">
        <f t="shared" si="652"/>
        <v/>
      </c>
      <c r="D1398" s="1" t="str">
        <f t="shared" si="653"/>
        <v/>
      </c>
      <c r="E1398" s="1" t="str">
        <f t="shared" si="687"/>
        <v/>
      </c>
      <c r="F1398" s="32" t="str">
        <f t="shared" si="688"/>
        <v/>
      </c>
      <c r="G1398" s="1" t="str">
        <f t="shared" si="689"/>
        <v/>
      </c>
      <c r="H1398" s="1" t="str">
        <f t="shared" si="690"/>
        <v/>
      </c>
      <c r="I1398" s="1" t="str">
        <f t="shared" si="691"/>
        <v/>
      </c>
      <c r="J1398" s="1" t="str">
        <f t="shared" si="692"/>
        <v/>
      </c>
      <c r="K1398" s="1" t="str">
        <f t="shared" si="693"/>
        <v/>
      </c>
      <c r="L1398" s="1" t="str">
        <f ca="1">IF(COUNTBLANK($AO1398),IF(COUNTBLANK($D1398),"",OFFSET(ChannelSetup!$E$6,0,$D1398-1)),$AO1398)</f>
        <v/>
      </c>
      <c r="M1398" s="1" t="str">
        <f ca="1">IF(COUNTBLANK($AP1398),IF(COUNTBLANK($D1398),"",OFFSET(ChannelSetup!$E$7,0,$D1398-1)),$AP1398)</f>
        <v/>
      </c>
      <c r="N1398" s="1" t="str">
        <f ca="1">IF(COUNTBLANK($D1398),"",IF(COUNTBLANK($AI1398),OFFSET(ChannelSetup!$E$4,0,$D1398-1),$AI1398))</f>
        <v/>
      </c>
      <c r="O1398" s="1" t="str">
        <f t="shared" si="694"/>
        <v/>
      </c>
      <c r="Q1398" s="32">
        <f t="shared" si="654"/>
        <v>6</v>
      </c>
      <c r="R1398" s="32">
        <f t="shared" si="655"/>
        <v>4</v>
      </c>
      <c r="S1398" s="32">
        <f t="shared" si="656"/>
        <v>4</v>
      </c>
      <c r="T1398" s="32">
        <f t="shared" si="657"/>
        <v>2</v>
      </c>
      <c r="U1398" s="32">
        <f t="shared" si="658"/>
        <v>2</v>
      </c>
      <c r="V1398" s="32">
        <f t="shared" si="659"/>
        <v>2</v>
      </c>
      <c r="W1398" s="32">
        <f t="shared" si="660"/>
        <v>2</v>
      </c>
      <c r="X1398" s="32">
        <f t="shared" si="661"/>
        <v>2</v>
      </c>
      <c r="Y1398" s="32">
        <f t="shared" si="662"/>
        <v>2</v>
      </c>
      <c r="Z1398" s="32">
        <f t="shared" si="663"/>
        <v>2</v>
      </c>
      <c r="AA1398" s="32">
        <f t="shared" si="664"/>
        <v>2</v>
      </c>
      <c r="AB1398" s="32">
        <f t="shared" si="665"/>
        <v>2</v>
      </c>
      <c r="AD1398" s="64"/>
      <c r="AE1398" s="51"/>
      <c r="AF1398" s="51"/>
      <c r="AG1398" s="61"/>
      <c r="AH1398" s="62"/>
      <c r="AI1398" s="61"/>
      <c r="AJ1398" s="62"/>
      <c r="AK1398" s="61"/>
      <c r="AL1398" s="62"/>
      <c r="AM1398" s="60"/>
      <c r="AN1398" s="60"/>
      <c r="AO1398" s="60"/>
      <c r="AP1398" s="60"/>
      <c r="AQ1398" s="51"/>
      <c r="AR1398" s="95" t="str">
        <f t="shared" ref="AR1398" si="695">IF(COUNTBLANK(AG1398),"",IF(AG1398="x","",60*AV1398/AV$605))</f>
        <v/>
      </c>
      <c r="AT1398" s="39" t="str">
        <f t="shared" si="666"/>
        <v/>
      </c>
      <c r="AU1398" s="49" t="str">
        <f t="shared" si="667"/>
        <v/>
      </c>
      <c r="AV1398" s="41">
        <f t="shared" ca="1" si="679"/>
        <v>256</v>
      </c>
      <c r="AW1398" s="40">
        <f t="shared" ca="1" si="673"/>
        <v>1</v>
      </c>
      <c r="AX1398" s="41">
        <f t="shared" ca="1" si="668"/>
        <v>0</v>
      </c>
      <c r="AY1398" s="41">
        <f t="shared" ca="1" si="669"/>
        <v>0</v>
      </c>
      <c r="AZ1398" s="42">
        <f t="shared" ca="1" si="670"/>
        <v>1</v>
      </c>
      <c r="BA1398" s="47" t="str">
        <f t="shared" si="671"/>
        <v/>
      </c>
      <c r="BB1398" s="47" t="e">
        <f t="shared" si="672"/>
        <v>#VALUE!</v>
      </c>
      <c r="BC1398" s="47">
        <f t="shared" si="681"/>
        <v>0</v>
      </c>
      <c r="BD1398" s="47">
        <f t="shared" si="682"/>
        <v>0</v>
      </c>
      <c r="BE1398" s="47" t="e">
        <f t="shared" si="683"/>
        <v>#VALUE!</v>
      </c>
      <c r="BF1398" s="47" t="e">
        <f t="shared" si="684"/>
        <v>#VALUE!</v>
      </c>
      <c r="BG1398" s="47" t="e">
        <f t="shared" si="685"/>
        <v>#VALUE!</v>
      </c>
      <c r="BH1398" s="47" t="e">
        <f>MATCH($BA1398,NoteCommaRef!$B$4:$B$10,0)</f>
        <v>#N/A</v>
      </c>
      <c r="BI1398" s="47">
        <f>MATCH($BK1398,NoteCommaRef!$H$4:$H$1000,0)</f>
        <v>11</v>
      </c>
      <c r="BJ1398" s="47">
        <f>MATCH($BL1398,NoteCommaRef!$H$4:$H$1000,0)</f>
        <v>11</v>
      </c>
      <c r="BK1398" s="47">
        <f t="shared" si="674"/>
        <v>1</v>
      </c>
      <c r="BL1398" s="47">
        <f t="shared" si="675"/>
        <v>1</v>
      </c>
      <c r="BM1398" s="48">
        <f ca="1">IF(ISNA($BH1398),1,OFFSET(NoteCommaRef!$E$3,$BH1398,0))</f>
        <v>1</v>
      </c>
      <c r="BN1398" s="48">
        <f t="shared" si="676"/>
        <v>1</v>
      </c>
      <c r="BO1398" s="48">
        <f t="shared" si="677"/>
        <v>1</v>
      </c>
      <c r="BP1398" s="48">
        <f t="shared" si="678"/>
        <v>1</v>
      </c>
      <c r="BQ1398" s="48">
        <f ca="1">IF(ISNA($BI1398),1,OFFSET(NoteCommaRef!$K$3,$BI1398,0))</f>
        <v>1</v>
      </c>
      <c r="BR1398" s="48">
        <f ca="1">IF(ISNA($BJ1398),1,OFFSET(NoteCommaRef!$K$3,$BJ1398,0))</f>
        <v>1</v>
      </c>
    </row>
    <row r="1399" spans="3:70" x14ac:dyDescent="0.2">
      <c r="C1399" s="1" t="str">
        <f t="shared" si="652"/>
        <v/>
      </c>
      <c r="D1399" s="1" t="str">
        <f t="shared" si="653"/>
        <v/>
      </c>
      <c r="E1399" s="1" t="str">
        <f t="shared" si="687"/>
        <v/>
      </c>
      <c r="F1399" s="32" t="str">
        <f t="shared" si="688"/>
        <v/>
      </c>
      <c r="G1399" s="1" t="str">
        <f t="shared" si="689"/>
        <v/>
      </c>
      <c r="H1399" s="1" t="str">
        <f t="shared" si="690"/>
        <v/>
      </c>
      <c r="I1399" s="1" t="str">
        <f t="shared" si="691"/>
        <v/>
      </c>
      <c r="J1399" s="1" t="str">
        <f t="shared" si="692"/>
        <v/>
      </c>
      <c r="K1399" s="1" t="str">
        <f t="shared" si="693"/>
        <v/>
      </c>
      <c r="L1399" s="1" t="str">
        <f ca="1">IF(COUNTBLANK($AO1399),IF(COUNTBLANK($D1399),"",OFFSET(ChannelSetup!$E$6,0,$D1399-1)),$AO1399)</f>
        <v/>
      </c>
      <c r="M1399" s="1" t="str">
        <f ca="1">IF(COUNTBLANK($AP1399),IF(COUNTBLANK($D1399),"",OFFSET(ChannelSetup!$E$7,0,$D1399-1)),$AP1399)</f>
        <v/>
      </c>
      <c r="N1399" s="1" t="str">
        <f ca="1">IF(COUNTBLANK($D1399),"",IF(COUNTBLANK($AI1399),OFFSET(ChannelSetup!$E$4,0,$D1399-1),$AI1399))</f>
        <v/>
      </c>
      <c r="O1399" s="1" t="str">
        <f t="shared" si="694"/>
        <v/>
      </c>
      <c r="Q1399" s="32">
        <f t="shared" si="654"/>
        <v>6</v>
      </c>
      <c r="R1399" s="32">
        <f t="shared" si="655"/>
        <v>4</v>
      </c>
      <c r="S1399" s="32">
        <f t="shared" si="656"/>
        <v>4</v>
      </c>
      <c r="T1399" s="32">
        <f t="shared" si="657"/>
        <v>2</v>
      </c>
      <c r="U1399" s="32">
        <f t="shared" si="658"/>
        <v>2</v>
      </c>
      <c r="V1399" s="32">
        <f t="shared" si="659"/>
        <v>2</v>
      </c>
      <c r="W1399" s="32">
        <f t="shared" si="660"/>
        <v>2</v>
      </c>
      <c r="X1399" s="32">
        <f t="shared" si="661"/>
        <v>2</v>
      </c>
      <c r="Y1399" s="32">
        <f t="shared" si="662"/>
        <v>2</v>
      </c>
      <c r="Z1399" s="32">
        <f t="shared" si="663"/>
        <v>2</v>
      </c>
      <c r="AA1399" s="32">
        <f t="shared" si="664"/>
        <v>2</v>
      </c>
      <c r="AB1399" s="32">
        <f t="shared" si="665"/>
        <v>2</v>
      </c>
      <c r="AD1399" s="64"/>
      <c r="AE1399" s="51"/>
      <c r="AF1399" s="51"/>
      <c r="AG1399" s="61"/>
      <c r="AH1399" s="62"/>
      <c r="AI1399" s="61"/>
      <c r="AJ1399" s="62"/>
      <c r="AK1399" s="61"/>
      <c r="AL1399" s="62"/>
      <c r="AM1399" s="60"/>
      <c r="AN1399" s="60"/>
      <c r="AO1399" s="60"/>
      <c r="AP1399" s="60"/>
      <c r="AQ1399" s="51"/>
      <c r="AT1399" s="39" t="str">
        <f t="shared" si="666"/>
        <v/>
      </c>
      <c r="AU1399" s="49" t="str">
        <f t="shared" si="667"/>
        <v/>
      </c>
      <c r="AV1399" s="41">
        <f t="shared" ca="1" si="679"/>
        <v>256</v>
      </c>
      <c r="AW1399" s="40">
        <f t="shared" ca="1" si="673"/>
        <v>1</v>
      </c>
      <c r="AX1399" s="41">
        <f t="shared" ca="1" si="668"/>
        <v>0</v>
      </c>
      <c r="AY1399" s="41">
        <f t="shared" ca="1" si="669"/>
        <v>0</v>
      </c>
      <c r="AZ1399" s="42">
        <f t="shared" ca="1" si="670"/>
        <v>1</v>
      </c>
      <c r="BA1399" s="47" t="str">
        <f t="shared" si="671"/>
        <v/>
      </c>
      <c r="BB1399" s="47" t="e">
        <f t="shared" si="672"/>
        <v>#VALUE!</v>
      </c>
      <c r="BC1399" s="47">
        <f t="shared" si="681"/>
        <v>0</v>
      </c>
      <c r="BD1399" s="47">
        <f t="shared" si="682"/>
        <v>0</v>
      </c>
      <c r="BE1399" s="47" t="e">
        <f t="shared" si="683"/>
        <v>#VALUE!</v>
      </c>
      <c r="BF1399" s="47" t="e">
        <f t="shared" si="684"/>
        <v>#VALUE!</v>
      </c>
      <c r="BG1399" s="47" t="e">
        <f t="shared" si="685"/>
        <v>#VALUE!</v>
      </c>
      <c r="BH1399" s="47" t="e">
        <f>MATCH($BA1399,NoteCommaRef!$B$4:$B$10,0)</f>
        <v>#N/A</v>
      </c>
      <c r="BI1399" s="47">
        <f>MATCH($BK1399,NoteCommaRef!$H$4:$H$1000,0)</f>
        <v>11</v>
      </c>
      <c r="BJ1399" s="47">
        <f>MATCH($BL1399,NoteCommaRef!$H$4:$H$1000,0)</f>
        <v>11</v>
      </c>
      <c r="BK1399" s="47">
        <f t="shared" si="674"/>
        <v>1</v>
      </c>
      <c r="BL1399" s="47">
        <f t="shared" si="675"/>
        <v>1</v>
      </c>
      <c r="BM1399" s="48">
        <f ca="1">IF(ISNA($BH1399),1,OFFSET(NoteCommaRef!$E$3,$BH1399,0))</f>
        <v>1</v>
      </c>
      <c r="BN1399" s="48">
        <f t="shared" si="676"/>
        <v>1</v>
      </c>
      <c r="BO1399" s="48">
        <f t="shared" si="677"/>
        <v>1</v>
      </c>
      <c r="BP1399" s="48">
        <f t="shared" si="678"/>
        <v>1</v>
      </c>
      <c r="BQ1399" s="48">
        <f ca="1">IF(ISNA($BI1399),1,OFFSET(NoteCommaRef!$K$3,$BI1399,0))</f>
        <v>1</v>
      </c>
      <c r="BR1399" s="48">
        <f ca="1">IF(ISNA($BJ1399),1,OFFSET(NoteCommaRef!$K$3,$BJ1399,0))</f>
        <v>1</v>
      </c>
    </row>
    <row r="1400" spans="3:70" x14ac:dyDescent="0.2">
      <c r="C1400" s="1" t="str">
        <f t="shared" si="652"/>
        <v/>
      </c>
      <c r="D1400" s="1" t="str">
        <f t="shared" si="653"/>
        <v/>
      </c>
      <c r="E1400" s="1" t="str">
        <f t="shared" si="687"/>
        <v/>
      </c>
      <c r="F1400" s="32" t="str">
        <f t="shared" si="688"/>
        <v/>
      </c>
      <c r="G1400" s="1" t="str">
        <f t="shared" si="689"/>
        <v/>
      </c>
      <c r="H1400" s="1" t="str">
        <f t="shared" si="690"/>
        <v/>
      </c>
      <c r="I1400" s="1" t="str">
        <f t="shared" si="691"/>
        <v/>
      </c>
      <c r="J1400" s="1" t="str">
        <f t="shared" si="692"/>
        <v/>
      </c>
      <c r="K1400" s="1" t="str">
        <f t="shared" si="693"/>
        <v/>
      </c>
      <c r="L1400" s="1" t="str">
        <f ca="1">IF(COUNTBLANK($AO1400),IF(COUNTBLANK($D1400),"",OFFSET(ChannelSetup!$E$6,0,$D1400-1)),$AO1400)</f>
        <v/>
      </c>
      <c r="M1400" s="1" t="str">
        <f ca="1">IF(COUNTBLANK($AP1400),IF(COUNTBLANK($D1400),"",OFFSET(ChannelSetup!$E$7,0,$D1400-1)),$AP1400)</f>
        <v/>
      </c>
      <c r="N1400" s="1" t="str">
        <f ca="1">IF(COUNTBLANK($D1400),"",IF(COUNTBLANK($AI1400),OFFSET(ChannelSetup!$E$4,0,$D1400-1),$AI1400))</f>
        <v/>
      </c>
      <c r="O1400" s="1" t="str">
        <f t="shared" si="694"/>
        <v/>
      </c>
      <c r="Q1400" s="32">
        <f t="shared" si="654"/>
        <v>6</v>
      </c>
      <c r="R1400" s="32">
        <f t="shared" si="655"/>
        <v>4</v>
      </c>
      <c r="S1400" s="32">
        <f t="shared" si="656"/>
        <v>4</v>
      </c>
      <c r="T1400" s="32">
        <f t="shared" si="657"/>
        <v>2</v>
      </c>
      <c r="U1400" s="32">
        <f t="shared" si="658"/>
        <v>2</v>
      </c>
      <c r="V1400" s="32">
        <f t="shared" si="659"/>
        <v>2</v>
      </c>
      <c r="W1400" s="32">
        <f t="shared" si="660"/>
        <v>2</v>
      </c>
      <c r="X1400" s="32">
        <f t="shared" si="661"/>
        <v>2</v>
      </c>
      <c r="Y1400" s="32">
        <f t="shared" si="662"/>
        <v>2</v>
      </c>
      <c r="Z1400" s="32">
        <f t="shared" si="663"/>
        <v>2</v>
      </c>
      <c r="AA1400" s="32">
        <f t="shared" si="664"/>
        <v>2</v>
      </c>
      <c r="AB1400" s="32">
        <f t="shared" si="665"/>
        <v>2</v>
      </c>
      <c r="AD1400" s="64"/>
      <c r="AE1400" s="51"/>
      <c r="AF1400" s="51"/>
      <c r="AG1400" s="61"/>
      <c r="AH1400" s="62"/>
      <c r="AI1400" s="61"/>
      <c r="AJ1400" s="62"/>
      <c r="AK1400" s="61"/>
      <c r="AL1400" s="62"/>
      <c r="AM1400" s="60"/>
      <c r="AN1400" s="60"/>
      <c r="AO1400" s="60"/>
      <c r="AP1400" s="60"/>
      <c r="AQ1400" s="51"/>
      <c r="AT1400" s="39" t="str">
        <f t="shared" si="666"/>
        <v/>
      </c>
      <c r="AU1400" s="49" t="str">
        <f t="shared" si="667"/>
        <v/>
      </c>
      <c r="AV1400" s="41">
        <f t="shared" ca="1" si="679"/>
        <v>256</v>
      </c>
      <c r="AW1400" s="40">
        <f t="shared" ca="1" si="673"/>
        <v>1</v>
      </c>
      <c r="AX1400" s="41">
        <f t="shared" ca="1" si="668"/>
        <v>0</v>
      </c>
      <c r="AY1400" s="41">
        <f t="shared" ca="1" si="669"/>
        <v>0</v>
      </c>
      <c r="AZ1400" s="42">
        <f t="shared" ca="1" si="670"/>
        <v>1</v>
      </c>
      <c r="BA1400" s="47" t="str">
        <f t="shared" si="671"/>
        <v/>
      </c>
      <c r="BB1400" s="47" t="e">
        <f t="shared" si="672"/>
        <v>#VALUE!</v>
      </c>
      <c r="BC1400" s="47">
        <f t="shared" si="681"/>
        <v>0</v>
      </c>
      <c r="BD1400" s="47">
        <f t="shared" si="682"/>
        <v>0</v>
      </c>
      <c r="BE1400" s="47" t="e">
        <f t="shared" si="683"/>
        <v>#VALUE!</v>
      </c>
      <c r="BF1400" s="47" t="e">
        <f t="shared" si="684"/>
        <v>#VALUE!</v>
      </c>
      <c r="BG1400" s="47" t="e">
        <f t="shared" si="685"/>
        <v>#VALUE!</v>
      </c>
      <c r="BH1400" s="47" t="e">
        <f>MATCH($BA1400,NoteCommaRef!$B$4:$B$10,0)</f>
        <v>#N/A</v>
      </c>
      <c r="BI1400" s="47">
        <f>MATCH($BK1400,NoteCommaRef!$H$4:$H$1000,0)</f>
        <v>11</v>
      </c>
      <c r="BJ1400" s="47">
        <f>MATCH($BL1400,NoteCommaRef!$H$4:$H$1000,0)</f>
        <v>11</v>
      </c>
      <c r="BK1400" s="47">
        <f t="shared" si="674"/>
        <v>1</v>
      </c>
      <c r="BL1400" s="47">
        <f t="shared" si="675"/>
        <v>1</v>
      </c>
      <c r="BM1400" s="48">
        <f ca="1">IF(ISNA($BH1400),1,OFFSET(NoteCommaRef!$E$3,$BH1400,0))</f>
        <v>1</v>
      </c>
      <c r="BN1400" s="48">
        <f t="shared" si="676"/>
        <v>1</v>
      </c>
      <c r="BO1400" s="48">
        <f t="shared" si="677"/>
        <v>1</v>
      </c>
      <c r="BP1400" s="48">
        <f t="shared" si="678"/>
        <v>1</v>
      </c>
      <c r="BQ1400" s="48">
        <f ca="1">IF(ISNA($BI1400),1,OFFSET(NoteCommaRef!$K$3,$BI1400,0))</f>
        <v>1</v>
      </c>
      <c r="BR1400" s="48">
        <f ca="1">IF(ISNA($BJ1400),1,OFFSET(NoteCommaRef!$K$3,$BJ1400,0))</f>
        <v>1</v>
      </c>
    </row>
    <row r="1401" spans="3:70" x14ac:dyDescent="0.2">
      <c r="C1401" s="1" t="str">
        <f t="shared" si="652"/>
        <v/>
      </c>
      <c r="D1401" s="1" t="str">
        <f t="shared" si="653"/>
        <v/>
      </c>
      <c r="E1401" s="1" t="str">
        <f t="shared" si="687"/>
        <v/>
      </c>
      <c r="F1401" s="32" t="str">
        <f t="shared" si="688"/>
        <v/>
      </c>
      <c r="G1401" s="1" t="str">
        <f t="shared" si="689"/>
        <v/>
      </c>
      <c r="H1401" s="1" t="str">
        <f t="shared" si="690"/>
        <v/>
      </c>
      <c r="I1401" s="1" t="str">
        <f t="shared" si="691"/>
        <v/>
      </c>
      <c r="J1401" s="1" t="str">
        <f t="shared" si="692"/>
        <v/>
      </c>
      <c r="K1401" s="1" t="str">
        <f t="shared" si="693"/>
        <v/>
      </c>
      <c r="L1401" s="1" t="str">
        <f ca="1">IF(COUNTBLANK($AO1401),IF(COUNTBLANK($D1401),"",OFFSET(ChannelSetup!$E$6,0,$D1401-1)),$AO1401)</f>
        <v/>
      </c>
      <c r="M1401" s="1" t="str">
        <f ca="1">IF(COUNTBLANK($AP1401),IF(COUNTBLANK($D1401),"",OFFSET(ChannelSetup!$E$7,0,$D1401-1)),$AP1401)</f>
        <v/>
      </c>
      <c r="N1401" s="1" t="str">
        <f ca="1">IF(COUNTBLANK($D1401),"",IF(COUNTBLANK($AI1401),OFFSET(ChannelSetup!$E$4,0,$D1401-1),$AI1401))</f>
        <v/>
      </c>
      <c r="O1401" s="1" t="str">
        <f t="shared" si="694"/>
        <v/>
      </c>
      <c r="Q1401" s="32">
        <f t="shared" si="654"/>
        <v>6</v>
      </c>
      <c r="R1401" s="32">
        <f t="shared" si="655"/>
        <v>4</v>
      </c>
      <c r="S1401" s="32">
        <f t="shared" si="656"/>
        <v>4</v>
      </c>
      <c r="T1401" s="32">
        <f t="shared" si="657"/>
        <v>2</v>
      </c>
      <c r="U1401" s="32">
        <f t="shared" si="658"/>
        <v>2</v>
      </c>
      <c r="V1401" s="32">
        <f t="shared" si="659"/>
        <v>2</v>
      </c>
      <c r="W1401" s="32">
        <f t="shared" si="660"/>
        <v>2</v>
      </c>
      <c r="X1401" s="32">
        <f t="shared" si="661"/>
        <v>2</v>
      </c>
      <c r="Y1401" s="32">
        <f t="shared" si="662"/>
        <v>2</v>
      </c>
      <c r="Z1401" s="32">
        <f t="shared" si="663"/>
        <v>2</v>
      </c>
      <c r="AA1401" s="32">
        <f t="shared" si="664"/>
        <v>2</v>
      </c>
      <c r="AB1401" s="32">
        <f t="shared" si="665"/>
        <v>2</v>
      </c>
      <c r="AD1401" s="64"/>
      <c r="AE1401" s="51"/>
      <c r="AF1401" s="51"/>
      <c r="AG1401" s="61"/>
      <c r="AH1401" s="62"/>
      <c r="AI1401" s="61"/>
      <c r="AJ1401" s="62"/>
      <c r="AK1401" s="61"/>
      <c r="AL1401" s="62"/>
      <c r="AM1401" s="60"/>
      <c r="AN1401" s="60"/>
      <c r="AO1401" s="60"/>
      <c r="AP1401" s="60"/>
      <c r="AQ1401" s="51"/>
      <c r="AT1401" s="39" t="str">
        <f t="shared" si="666"/>
        <v/>
      </c>
      <c r="AU1401" s="49" t="str">
        <f t="shared" si="667"/>
        <v/>
      </c>
      <c r="AV1401" s="41">
        <f t="shared" ca="1" si="679"/>
        <v>256</v>
      </c>
      <c r="AW1401" s="40">
        <f t="shared" ca="1" si="673"/>
        <v>1</v>
      </c>
      <c r="AX1401" s="41">
        <f t="shared" ca="1" si="668"/>
        <v>0</v>
      </c>
      <c r="AY1401" s="41">
        <f t="shared" ca="1" si="669"/>
        <v>0</v>
      </c>
      <c r="AZ1401" s="42">
        <f t="shared" ca="1" si="670"/>
        <v>1</v>
      </c>
      <c r="BA1401" s="47" t="str">
        <f t="shared" si="671"/>
        <v/>
      </c>
      <c r="BB1401" s="47" t="e">
        <f t="shared" si="672"/>
        <v>#VALUE!</v>
      </c>
      <c r="BC1401" s="47">
        <f t="shared" si="681"/>
        <v>0</v>
      </c>
      <c r="BD1401" s="47">
        <f t="shared" si="682"/>
        <v>0</v>
      </c>
      <c r="BE1401" s="47" t="e">
        <f t="shared" si="683"/>
        <v>#VALUE!</v>
      </c>
      <c r="BF1401" s="47" t="e">
        <f t="shared" si="684"/>
        <v>#VALUE!</v>
      </c>
      <c r="BG1401" s="47" t="e">
        <f t="shared" si="685"/>
        <v>#VALUE!</v>
      </c>
      <c r="BH1401" s="47" t="e">
        <f>MATCH($BA1401,NoteCommaRef!$B$4:$B$10,0)</f>
        <v>#N/A</v>
      </c>
      <c r="BI1401" s="47">
        <f>MATCH($BK1401,NoteCommaRef!$H$4:$H$1000,0)</f>
        <v>11</v>
      </c>
      <c r="BJ1401" s="47">
        <f>MATCH($BL1401,NoteCommaRef!$H$4:$H$1000,0)</f>
        <v>11</v>
      </c>
      <c r="BK1401" s="47">
        <f t="shared" si="674"/>
        <v>1</v>
      </c>
      <c r="BL1401" s="47">
        <f t="shared" si="675"/>
        <v>1</v>
      </c>
      <c r="BM1401" s="48">
        <f ca="1">IF(ISNA($BH1401),1,OFFSET(NoteCommaRef!$E$3,$BH1401,0))</f>
        <v>1</v>
      </c>
      <c r="BN1401" s="48">
        <f t="shared" si="676"/>
        <v>1</v>
      </c>
      <c r="BO1401" s="48">
        <f t="shared" si="677"/>
        <v>1</v>
      </c>
      <c r="BP1401" s="48">
        <f t="shared" si="678"/>
        <v>1</v>
      </c>
      <c r="BQ1401" s="48">
        <f ca="1">IF(ISNA($BI1401),1,OFFSET(NoteCommaRef!$K$3,$BI1401,0))</f>
        <v>1</v>
      </c>
      <c r="BR1401" s="48">
        <f ca="1">IF(ISNA($BJ1401),1,OFFSET(NoteCommaRef!$K$3,$BJ1401,0))</f>
        <v>1</v>
      </c>
    </row>
    <row r="1402" spans="3:70" x14ac:dyDescent="0.2">
      <c r="C1402" s="1" t="str">
        <f t="shared" si="652"/>
        <v/>
      </c>
      <c r="D1402" s="1" t="str">
        <f t="shared" si="653"/>
        <v/>
      </c>
      <c r="E1402" s="1" t="str">
        <f t="shared" si="687"/>
        <v/>
      </c>
      <c r="F1402" s="32" t="str">
        <f t="shared" si="688"/>
        <v/>
      </c>
      <c r="G1402" s="1" t="str">
        <f t="shared" si="689"/>
        <v/>
      </c>
      <c r="H1402" s="1" t="str">
        <f t="shared" si="690"/>
        <v/>
      </c>
      <c r="I1402" s="1" t="str">
        <f t="shared" si="691"/>
        <v/>
      </c>
      <c r="J1402" s="1" t="str">
        <f t="shared" si="692"/>
        <v/>
      </c>
      <c r="K1402" s="1" t="str">
        <f t="shared" si="693"/>
        <v/>
      </c>
      <c r="L1402" s="1" t="str">
        <f ca="1">IF(COUNTBLANK($AO1402),IF(COUNTBLANK($D1402),"",OFFSET(ChannelSetup!$E$6,0,$D1402-1)),$AO1402)</f>
        <v/>
      </c>
      <c r="M1402" s="1" t="str">
        <f ca="1">IF(COUNTBLANK($AP1402),IF(COUNTBLANK($D1402),"",OFFSET(ChannelSetup!$E$7,0,$D1402-1)),$AP1402)</f>
        <v/>
      </c>
      <c r="N1402" s="1" t="str">
        <f ca="1">IF(COUNTBLANK($D1402),"",IF(COUNTBLANK($AI1402),OFFSET(ChannelSetup!$E$4,0,$D1402-1),$AI1402))</f>
        <v/>
      </c>
      <c r="O1402" s="1" t="str">
        <f t="shared" si="694"/>
        <v/>
      </c>
      <c r="Q1402" s="32">
        <f t="shared" si="654"/>
        <v>6</v>
      </c>
      <c r="R1402" s="32">
        <f t="shared" si="655"/>
        <v>4</v>
      </c>
      <c r="S1402" s="32">
        <f t="shared" si="656"/>
        <v>4</v>
      </c>
      <c r="T1402" s="32">
        <f t="shared" si="657"/>
        <v>2</v>
      </c>
      <c r="U1402" s="32">
        <f t="shared" si="658"/>
        <v>2</v>
      </c>
      <c r="V1402" s="32">
        <f t="shared" si="659"/>
        <v>2</v>
      </c>
      <c r="W1402" s="32">
        <f t="shared" si="660"/>
        <v>2</v>
      </c>
      <c r="X1402" s="32">
        <f t="shared" si="661"/>
        <v>2</v>
      </c>
      <c r="Y1402" s="32">
        <f t="shared" si="662"/>
        <v>2</v>
      </c>
      <c r="Z1402" s="32">
        <f t="shared" si="663"/>
        <v>2</v>
      </c>
      <c r="AA1402" s="32">
        <f t="shared" si="664"/>
        <v>2</v>
      </c>
      <c r="AB1402" s="32">
        <f t="shared" si="665"/>
        <v>2</v>
      </c>
      <c r="AD1402" s="64"/>
      <c r="AE1402" s="51"/>
      <c r="AF1402" s="51"/>
      <c r="AG1402" s="61"/>
      <c r="AH1402" s="62"/>
      <c r="AI1402" s="61"/>
      <c r="AJ1402" s="62"/>
      <c r="AK1402" s="61"/>
      <c r="AL1402" s="62"/>
      <c r="AM1402" s="60"/>
      <c r="AN1402" s="60"/>
      <c r="AO1402" s="60"/>
      <c r="AP1402" s="60"/>
      <c r="AQ1402" s="51"/>
      <c r="AT1402" s="39" t="str">
        <f t="shared" si="666"/>
        <v/>
      </c>
      <c r="AU1402" s="49" t="str">
        <f t="shared" si="667"/>
        <v/>
      </c>
      <c r="AV1402" s="41">
        <f t="shared" ca="1" si="679"/>
        <v>256</v>
      </c>
      <c r="AW1402" s="40">
        <f t="shared" ca="1" si="673"/>
        <v>1</v>
      </c>
      <c r="AX1402" s="41">
        <f t="shared" ca="1" si="668"/>
        <v>0</v>
      </c>
      <c r="AY1402" s="41">
        <f t="shared" ca="1" si="669"/>
        <v>0</v>
      </c>
      <c r="AZ1402" s="42">
        <f t="shared" ca="1" si="670"/>
        <v>1</v>
      </c>
      <c r="BA1402" s="47" t="str">
        <f t="shared" si="671"/>
        <v/>
      </c>
      <c r="BB1402" s="47" t="e">
        <f t="shared" si="672"/>
        <v>#VALUE!</v>
      </c>
      <c r="BC1402" s="47">
        <f t="shared" si="681"/>
        <v>0</v>
      </c>
      <c r="BD1402" s="47">
        <f t="shared" si="682"/>
        <v>0</v>
      </c>
      <c r="BE1402" s="47" t="e">
        <f t="shared" si="683"/>
        <v>#VALUE!</v>
      </c>
      <c r="BF1402" s="47" t="e">
        <f t="shared" si="684"/>
        <v>#VALUE!</v>
      </c>
      <c r="BG1402" s="47" t="e">
        <f t="shared" si="685"/>
        <v>#VALUE!</v>
      </c>
      <c r="BH1402" s="47" t="e">
        <f>MATCH($BA1402,NoteCommaRef!$B$4:$B$10,0)</f>
        <v>#N/A</v>
      </c>
      <c r="BI1402" s="47">
        <f>MATCH($BK1402,NoteCommaRef!$H$4:$H$1000,0)</f>
        <v>11</v>
      </c>
      <c r="BJ1402" s="47">
        <f>MATCH($BL1402,NoteCommaRef!$H$4:$H$1000,0)</f>
        <v>11</v>
      </c>
      <c r="BK1402" s="47">
        <f t="shared" si="674"/>
        <v>1</v>
      </c>
      <c r="BL1402" s="47">
        <f t="shared" si="675"/>
        <v>1</v>
      </c>
      <c r="BM1402" s="48">
        <f ca="1">IF(ISNA($BH1402),1,OFFSET(NoteCommaRef!$E$3,$BH1402,0))</f>
        <v>1</v>
      </c>
      <c r="BN1402" s="48">
        <f t="shared" si="676"/>
        <v>1</v>
      </c>
      <c r="BO1402" s="48">
        <f t="shared" si="677"/>
        <v>1</v>
      </c>
      <c r="BP1402" s="48">
        <f t="shared" si="678"/>
        <v>1</v>
      </c>
      <c r="BQ1402" s="48">
        <f ca="1">IF(ISNA($BI1402),1,OFFSET(NoteCommaRef!$K$3,$BI1402,0))</f>
        <v>1</v>
      </c>
      <c r="BR1402" s="48">
        <f ca="1">IF(ISNA($BJ1402),1,OFFSET(NoteCommaRef!$K$3,$BJ1402,0))</f>
        <v>1</v>
      </c>
    </row>
    <row r="1403" spans="3:70" x14ac:dyDescent="0.2">
      <c r="C1403" s="1" t="str">
        <f t="shared" si="652"/>
        <v/>
      </c>
      <c r="D1403" s="1" t="str">
        <f t="shared" si="653"/>
        <v/>
      </c>
      <c r="E1403" s="1" t="str">
        <f t="shared" si="687"/>
        <v/>
      </c>
      <c r="F1403" s="32" t="str">
        <f t="shared" si="688"/>
        <v/>
      </c>
      <c r="G1403" s="1" t="str">
        <f t="shared" si="689"/>
        <v/>
      </c>
      <c r="H1403" s="1" t="str">
        <f t="shared" si="690"/>
        <v/>
      </c>
      <c r="I1403" s="1" t="str">
        <f t="shared" si="691"/>
        <v/>
      </c>
      <c r="J1403" s="1" t="str">
        <f t="shared" si="692"/>
        <v/>
      </c>
      <c r="K1403" s="1" t="str">
        <f t="shared" si="693"/>
        <v/>
      </c>
      <c r="L1403" s="1" t="str">
        <f ca="1">IF(COUNTBLANK($AO1403),IF(COUNTBLANK($D1403),"",OFFSET(ChannelSetup!$E$6,0,$D1403-1)),$AO1403)</f>
        <v/>
      </c>
      <c r="M1403" s="1" t="str">
        <f ca="1">IF(COUNTBLANK($AP1403),IF(COUNTBLANK($D1403),"",OFFSET(ChannelSetup!$E$7,0,$D1403-1)),$AP1403)</f>
        <v/>
      </c>
      <c r="N1403" s="1" t="str">
        <f ca="1">IF(COUNTBLANK($D1403),"",IF(COUNTBLANK($AI1403),OFFSET(ChannelSetup!$E$4,0,$D1403-1),$AI1403))</f>
        <v/>
      </c>
      <c r="O1403" s="1" t="str">
        <f t="shared" si="694"/>
        <v/>
      </c>
      <c r="Q1403" s="32">
        <f t="shared" si="654"/>
        <v>6</v>
      </c>
      <c r="R1403" s="32">
        <f t="shared" si="655"/>
        <v>4</v>
      </c>
      <c r="S1403" s="32">
        <f t="shared" si="656"/>
        <v>4</v>
      </c>
      <c r="T1403" s="32">
        <f t="shared" si="657"/>
        <v>2</v>
      </c>
      <c r="U1403" s="32">
        <f t="shared" si="658"/>
        <v>2</v>
      </c>
      <c r="V1403" s="32">
        <f t="shared" si="659"/>
        <v>2</v>
      </c>
      <c r="W1403" s="32">
        <f t="shared" si="660"/>
        <v>2</v>
      </c>
      <c r="X1403" s="32">
        <f t="shared" si="661"/>
        <v>2</v>
      </c>
      <c r="Y1403" s="32">
        <f t="shared" si="662"/>
        <v>2</v>
      </c>
      <c r="Z1403" s="32">
        <f t="shared" si="663"/>
        <v>2</v>
      </c>
      <c r="AA1403" s="32">
        <f t="shared" si="664"/>
        <v>2</v>
      </c>
      <c r="AB1403" s="32">
        <f t="shared" si="665"/>
        <v>2</v>
      </c>
      <c r="AD1403" s="64"/>
      <c r="AE1403" s="51"/>
      <c r="AF1403" s="51"/>
      <c r="AG1403" s="61"/>
      <c r="AH1403" s="62"/>
      <c r="AI1403" s="61"/>
      <c r="AJ1403" s="62"/>
      <c r="AK1403" s="61"/>
      <c r="AL1403" s="62"/>
      <c r="AM1403" s="60"/>
      <c r="AN1403" s="60"/>
      <c r="AO1403" s="60"/>
      <c r="AP1403" s="60"/>
      <c r="AQ1403" s="51"/>
      <c r="AT1403" s="39" t="str">
        <f t="shared" si="666"/>
        <v/>
      </c>
      <c r="AU1403" s="49" t="str">
        <f t="shared" si="667"/>
        <v/>
      </c>
      <c r="AV1403" s="41">
        <f t="shared" ca="1" si="679"/>
        <v>256</v>
      </c>
      <c r="AW1403" s="40">
        <f t="shared" ca="1" si="673"/>
        <v>1</v>
      </c>
      <c r="AX1403" s="41">
        <f t="shared" ca="1" si="668"/>
        <v>0</v>
      </c>
      <c r="AY1403" s="41">
        <f t="shared" ca="1" si="669"/>
        <v>0</v>
      </c>
      <c r="AZ1403" s="42">
        <f t="shared" ca="1" si="670"/>
        <v>1</v>
      </c>
      <c r="BA1403" s="47" t="str">
        <f t="shared" si="671"/>
        <v/>
      </c>
      <c r="BB1403" s="47" t="e">
        <f t="shared" si="672"/>
        <v>#VALUE!</v>
      </c>
      <c r="BC1403" s="47">
        <f t="shared" si="681"/>
        <v>0</v>
      </c>
      <c r="BD1403" s="47">
        <f t="shared" si="682"/>
        <v>0</v>
      </c>
      <c r="BE1403" s="47" t="e">
        <f t="shared" si="683"/>
        <v>#VALUE!</v>
      </c>
      <c r="BF1403" s="47" t="e">
        <f t="shared" si="684"/>
        <v>#VALUE!</v>
      </c>
      <c r="BG1403" s="47" t="e">
        <f t="shared" si="685"/>
        <v>#VALUE!</v>
      </c>
      <c r="BH1403" s="47" t="e">
        <f>MATCH($BA1403,NoteCommaRef!$B$4:$B$10,0)</f>
        <v>#N/A</v>
      </c>
      <c r="BI1403" s="47">
        <f>MATCH($BK1403,NoteCommaRef!$H$4:$H$1000,0)</f>
        <v>11</v>
      </c>
      <c r="BJ1403" s="47">
        <f>MATCH($BL1403,NoteCommaRef!$H$4:$H$1000,0)</f>
        <v>11</v>
      </c>
      <c r="BK1403" s="47">
        <f t="shared" si="674"/>
        <v>1</v>
      </c>
      <c r="BL1403" s="47">
        <f t="shared" si="675"/>
        <v>1</v>
      </c>
      <c r="BM1403" s="48">
        <f ca="1">IF(ISNA($BH1403),1,OFFSET(NoteCommaRef!$E$3,$BH1403,0))</f>
        <v>1</v>
      </c>
      <c r="BN1403" s="48">
        <f t="shared" si="676"/>
        <v>1</v>
      </c>
      <c r="BO1403" s="48">
        <f t="shared" si="677"/>
        <v>1</v>
      </c>
      <c r="BP1403" s="48">
        <f t="shared" si="678"/>
        <v>1</v>
      </c>
      <c r="BQ1403" s="48">
        <f ca="1">IF(ISNA($BI1403),1,OFFSET(NoteCommaRef!$K$3,$BI1403,0))</f>
        <v>1</v>
      </c>
      <c r="BR1403" s="48">
        <f ca="1">IF(ISNA($BJ1403),1,OFFSET(NoteCommaRef!$K$3,$BJ1403,0))</f>
        <v>1</v>
      </c>
    </row>
    <row r="1404" spans="3:70" x14ac:dyDescent="0.2">
      <c r="C1404" s="1" t="str">
        <f t="shared" si="652"/>
        <v/>
      </c>
      <c r="D1404" s="1" t="str">
        <f t="shared" si="653"/>
        <v/>
      </c>
      <c r="E1404" s="1" t="str">
        <f t="shared" si="687"/>
        <v/>
      </c>
      <c r="F1404" s="32" t="str">
        <f t="shared" si="688"/>
        <v/>
      </c>
      <c r="G1404" s="1" t="str">
        <f t="shared" si="689"/>
        <v/>
      </c>
      <c r="H1404" s="1" t="str">
        <f t="shared" si="690"/>
        <v/>
      </c>
      <c r="I1404" s="1" t="str">
        <f t="shared" si="691"/>
        <v/>
      </c>
      <c r="J1404" s="1" t="str">
        <f t="shared" si="692"/>
        <v/>
      </c>
      <c r="K1404" s="1" t="str">
        <f t="shared" si="693"/>
        <v/>
      </c>
      <c r="L1404" s="1" t="str">
        <f ca="1">IF(COUNTBLANK($AO1404),IF(COUNTBLANK($D1404),"",OFFSET(ChannelSetup!$E$6,0,$D1404-1)),$AO1404)</f>
        <v/>
      </c>
      <c r="M1404" s="1" t="str">
        <f ca="1">IF(COUNTBLANK($AP1404),IF(COUNTBLANK($D1404),"",OFFSET(ChannelSetup!$E$7,0,$D1404-1)),$AP1404)</f>
        <v/>
      </c>
      <c r="N1404" s="1" t="str">
        <f ca="1">IF(COUNTBLANK($D1404),"",IF(COUNTBLANK($AI1404),OFFSET(ChannelSetup!$E$4,0,$D1404-1),$AI1404))</f>
        <v/>
      </c>
      <c r="O1404" s="1" t="str">
        <f t="shared" si="694"/>
        <v/>
      </c>
      <c r="Q1404" s="32">
        <f t="shared" si="654"/>
        <v>6</v>
      </c>
      <c r="R1404" s="32">
        <f t="shared" si="655"/>
        <v>4</v>
      </c>
      <c r="S1404" s="32">
        <f t="shared" si="656"/>
        <v>4</v>
      </c>
      <c r="T1404" s="32">
        <f t="shared" si="657"/>
        <v>2</v>
      </c>
      <c r="U1404" s="32">
        <f t="shared" si="658"/>
        <v>2</v>
      </c>
      <c r="V1404" s="32">
        <f t="shared" si="659"/>
        <v>2</v>
      </c>
      <c r="W1404" s="32">
        <f t="shared" si="660"/>
        <v>2</v>
      </c>
      <c r="X1404" s="32">
        <f t="shared" si="661"/>
        <v>2</v>
      </c>
      <c r="Y1404" s="32">
        <f t="shared" si="662"/>
        <v>2</v>
      </c>
      <c r="Z1404" s="32">
        <f t="shared" si="663"/>
        <v>2</v>
      </c>
      <c r="AA1404" s="32">
        <f t="shared" si="664"/>
        <v>2</v>
      </c>
      <c r="AB1404" s="32">
        <f t="shared" si="665"/>
        <v>2</v>
      </c>
      <c r="AD1404" s="64"/>
      <c r="AE1404" s="51"/>
      <c r="AF1404" s="51"/>
      <c r="AG1404" s="61"/>
      <c r="AH1404" s="62"/>
      <c r="AI1404" s="61"/>
      <c r="AJ1404" s="62"/>
      <c r="AK1404" s="61"/>
      <c r="AL1404" s="62"/>
      <c r="AM1404" s="60"/>
      <c r="AN1404" s="60"/>
      <c r="AO1404" s="60"/>
      <c r="AP1404" s="60"/>
      <c r="AQ1404" s="51"/>
      <c r="AT1404" s="39" t="str">
        <f t="shared" si="666"/>
        <v/>
      </c>
      <c r="AU1404" s="49" t="str">
        <f t="shared" si="667"/>
        <v/>
      </c>
      <c r="AV1404" s="41">
        <f t="shared" ca="1" si="679"/>
        <v>256</v>
      </c>
      <c r="AW1404" s="40">
        <f t="shared" ca="1" si="673"/>
        <v>1</v>
      </c>
      <c r="AX1404" s="41">
        <f t="shared" ca="1" si="668"/>
        <v>0</v>
      </c>
      <c r="AY1404" s="41">
        <f t="shared" ca="1" si="669"/>
        <v>0</v>
      </c>
      <c r="AZ1404" s="42">
        <f t="shared" ca="1" si="670"/>
        <v>1</v>
      </c>
      <c r="BA1404" s="47" t="str">
        <f t="shared" si="671"/>
        <v/>
      </c>
      <c r="BB1404" s="47" t="e">
        <f t="shared" si="672"/>
        <v>#VALUE!</v>
      </c>
      <c r="BC1404" s="47">
        <f t="shared" si="681"/>
        <v>0</v>
      </c>
      <c r="BD1404" s="47">
        <f t="shared" si="682"/>
        <v>0</v>
      </c>
      <c r="BE1404" s="47" t="e">
        <f t="shared" si="683"/>
        <v>#VALUE!</v>
      </c>
      <c r="BF1404" s="47" t="e">
        <f t="shared" si="684"/>
        <v>#VALUE!</v>
      </c>
      <c r="BG1404" s="47" t="e">
        <f t="shared" si="685"/>
        <v>#VALUE!</v>
      </c>
      <c r="BH1404" s="47" t="e">
        <f>MATCH($BA1404,NoteCommaRef!$B$4:$B$10,0)</f>
        <v>#N/A</v>
      </c>
      <c r="BI1404" s="47">
        <f>MATCH($BK1404,NoteCommaRef!$H$4:$H$1000,0)</f>
        <v>11</v>
      </c>
      <c r="BJ1404" s="47">
        <f>MATCH($BL1404,NoteCommaRef!$H$4:$H$1000,0)</f>
        <v>11</v>
      </c>
      <c r="BK1404" s="47">
        <f t="shared" si="674"/>
        <v>1</v>
      </c>
      <c r="BL1404" s="47">
        <f t="shared" si="675"/>
        <v>1</v>
      </c>
      <c r="BM1404" s="48">
        <f ca="1">IF(ISNA($BH1404),1,OFFSET(NoteCommaRef!$E$3,$BH1404,0))</f>
        <v>1</v>
      </c>
      <c r="BN1404" s="48">
        <f t="shared" si="676"/>
        <v>1</v>
      </c>
      <c r="BO1404" s="48">
        <f t="shared" si="677"/>
        <v>1</v>
      </c>
      <c r="BP1404" s="48">
        <f t="shared" si="678"/>
        <v>1</v>
      </c>
      <c r="BQ1404" s="48">
        <f ca="1">IF(ISNA($BI1404),1,OFFSET(NoteCommaRef!$K$3,$BI1404,0))</f>
        <v>1</v>
      </c>
      <c r="BR1404" s="48">
        <f ca="1">IF(ISNA($BJ1404),1,OFFSET(NoteCommaRef!$K$3,$BJ1404,0))</f>
        <v>1</v>
      </c>
    </row>
    <row r="1405" spans="3:70" x14ac:dyDescent="0.2">
      <c r="C1405" s="1" t="str">
        <f t="shared" si="652"/>
        <v/>
      </c>
      <c r="D1405" s="1" t="str">
        <f t="shared" si="653"/>
        <v/>
      </c>
      <c r="E1405" s="1" t="str">
        <f t="shared" si="687"/>
        <v/>
      </c>
      <c r="F1405" s="32" t="str">
        <f t="shared" si="688"/>
        <v/>
      </c>
      <c r="G1405" s="1" t="str">
        <f t="shared" si="689"/>
        <v/>
      </c>
      <c r="H1405" s="1" t="str">
        <f t="shared" si="690"/>
        <v/>
      </c>
      <c r="I1405" s="1" t="str">
        <f t="shared" si="691"/>
        <v/>
      </c>
      <c r="J1405" s="1" t="str">
        <f t="shared" si="692"/>
        <v/>
      </c>
      <c r="K1405" s="1" t="str">
        <f t="shared" si="693"/>
        <v/>
      </c>
      <c r="L1405" s="1" t="str">
        <f ca="1">IF(COUNTBLANK($AO1405),IF(COUNTBLANK($D1405),"",OFFSET(ChannelSetup!$E$6,0,$D1405-1)),$AO1405)</f>
        <v/>
      </c>
      <c r="M1405" s="1" t="str">
        <f ca="1">IF(COUNTBLANK($AP1405),IF(COUNTBLANK($D1405),"",OFFSET(ChannelSetup!$E$7,0,$D1405-1)),$AP1405)</f>
        <v/>
      </c>
      <c r="N1405" s="1" t="str">
        <f ca="1">IF(COUNTBLANK($D1405),"",IF(COUNTBLANK($AI1405),OFFSET(ChannelSetup!$E$4,0,$D1405-1),$AI1405))</f>
        <v/>
      </c>
      <c r="O1405" s="1" t="str">
        <f t="shared" si="694"/>
        <v/>
      </c>
      <c r="Q1405" s="32">
        <f t="shared" si="654"/>
        <v>6</v>
      </c>
      <c r="R1405" s="32">
        <f t="shared" si="655"/>
        <v>4</v>
      </c>
      <c r="S1405" s="32">
        <f t="shared" si="656"/>
        <v>4</v>
      </c>
      <c r="T1405" s="32">
        <f t="shared" si="657"/>
        <v>2</v>
      </c>
      <c r="U1405" s="32">
        <f t="shared" si="658"/>
        <v>2</v>
      </c>
      <c r="V1405" s="32">
        <f t="shared" si="659"/>
        <v>2</v>
      </c>
      <c r="W1405" s="32">
        <f t="shared" si="660"/>
        <v>2</v>
      </c>
      <c r="X1405" s="32">
        <f t="shared" si="661"/>
        <v>2</v>
      </c>
      <c r="Y1405" s="32">
        <f t="shared" si="662"/>
        <v>2</v>
      </c>
      <c r="Z1405" s="32">
        <f t="shared" si="663"/>
        <v>2</v>
      </c>
      <c r="AA1405" s="32">
        <f t="shared" si="664"/>
        <v>2</v>
      </c>
      <c r="AB1405" s="32">
        <f t="shared" si="665"/>
        <v>2</v>
      </c>
      <c r="AD1405" s="64"/>
      <c r="AE1405" s="51"/>
      <c r="AF1405" s="51"/>
      <c r="AG1405" s="61"/>
      <c r="AH1405" s="62"/>
      <c r="AI1405" s="61"/>
      <c r="AJ1405" s="62"/>
      <c r="AK1405" s="61"/>
      <c r="AL1405" s="62"/>
      <c r="AM1405" s="60"/>
      <c r="AN1405" s="60"/>
      <c r="AO1405" s="60"/>
      <c r="AP1405" s="60"/>
      <c r="AQ1405" s="51"/>
      <c r="AT1405" s="39" t="str">
        <f t="shared" si="666"/>
        <v/>
      </c>
      <c r="AU1405" s="49" t="str">
        <f t="shared" si="667"/>
        <v/>
      </c>
      <c r="AV1405" s="41">
        <f t="shared" ca="1" si="679"/>
        <v>256</v>
      </c>
      <c r="AW1405" s="40">
        <f t="shared" ca="1" si="673"/>
        <v>1</v>
      </c>
      <c r="AX1405" s="41">
        <f t="shared" ca="1" si="668"/>
        <v>0</v>
      </c>
      <c r="AY1405" s="41">
        <f t="shared" ca="1" si="669"/>
        <v>0</v>
      </c>
      <c r="AZ1405" s="42">
        <f t="shared" ca="1" si="670"/>
        <v>1</v>
      </c>
      <c r="BA1405" s="47" t="str">
        <f t="shared" si="671"/>
        <v/>
      </c>
      <c r="BB1405" s="47" t="e">
        <f t="shared" si="672"/>
        <v>#VALUE!</v>
      </c>
      <c r="BC1405" s="47">
        <f t="shared" si="681"/>
        <v>0</v>
      </c>
      <c r="BD1405" s="47">
        <f t="shared" si="682"/>
        <v>0</v>
      </c>
      <c r="BE1405" s="47" t="e">
        <f t="shared" si="683"/>
        <v>#VALUE!</v>
      </c>
      <c r="BF1405" s="47" t="e">
        <f t="shared" si="684"/>
        <v>#VALUE!</v>
      </c>
      <c r="BG1405" s="47" t="e">
        <f t="shared" si="685"/>
        <v>#VALUE!</v>
      </c>
      <c r="BH1405" s="47" t="e">
        <f>MATCH($BA1405,NoteCommaRef!$B$4:$B$10,0)</f>
        <v>#N/A</v>
      </c>
      <c r="BI1405" s="47">
        <f>MATCH($BK1405,NoteCommaRef!$H$4:$H$1000,0)</f>
        <v>11</v>
      </c>
      <c r="BJ1405" s="47">
        <f>MATCH($BL1405,NoteCommaRef!$H$4:$H$1000,0)</f>
        <v>11</v>
      </c>
      <c r="BK1405" s="47">
        <f t="shared" si="674"/>
        <v>1</v>
      </c>
      <c r="BL1405" s="47">
        <f t="shared" si="675"/>
        <v>1</v>
      </c>
      <c r="BM1405" s="48">
        <f ca="1">IF(ISNA($BH1405),1,OFFSET(NoteCommaRef!$E$3,$BH1405,0))</f>
        <v>1</v>
      </c>
      <c r="BN1405" s="48">
        <f t="shared" si="676"/>
        <v>1</v>
      </c>
      <c r="BO1405" s="48">
        <f t="shared" si="677"/>
        <v>1</v>
      </c>
      <c r="BP1405" s="48">
        <f t="shared" si="678"/>
        <v>1</v>
      </c>
      <c r="BQ1405" s="48">
        <f ca="1">IF(ISNA($BI1405),1,OFFSET(NoteCommaRef!$K$3,$BI1405,0))</f>
        <v>1</v>
      </c>
      <c r="BR1405" s="48">
        <f ca="1">IF(ISNA($BJ1405),1,OFFSET(NoteCommaRef!$K$3,$BJ1405,0))</f>
        <v>1</v>
      </c>
    </row>
    <row r="1406" spans="3:70" x14ac:dyDescent="0.2">
      <c r="C1406" s="1" t="str">
        <f t="shared" si="652"/>
        <v/>
      </c>
      <c r="D1406" s="1" t="str">
        <f t="shared" si="653"/>
        <v/>
      </c>
      <c r="E1406" s="1" t="str">
        <f t="shared" si="687"/>
        <v/>
      </c>
      <c r="F1406" s="32" t="str">
        <f t="shared" si="688"/>
        <v/>
      </c>
      <c r="G1406" s="1" t="str">
        <f t="shared" si="689"/>
        <v/>
      </c>
      <c r="H1406" s="1" t="str">
        <f t="shared" si="690"/>
        <v/>
      </c>
      <c r="I1406" s="1" t="str">
        <f t="shared" si="691"/>
        <v/>
      </c>
      <c r="J1406" s="1" t="str">
        <f t="shared" si="692"/>
        <v/>
      </c>
      <c r="K1406" s="1" t="str">
        <f t="shared" si="693"/>
        <v/>
      </c>
      <c r="L1406" s="1" t="str">
        <f ca="1">IF(COUNTBLANK($AO1406),IF(COUNTBLANK($D1406),"",OFFSET(ChannelSetup!$E$6,0,$D1406-1)),$AO1406)</f>
        <v/>
      </c>
      <c r="M1406" s="1" t="str">
        <f ca="1">IF(COUNTBLANK($AP1406),IF(COUNTBLANK($D1406),"",OFFSET(ChannelSetup!$E$7,0,$D1406-1)),$AP1406)</f>
        <v/>
      </c>
      <c r="N1406" s="1" t="str">
        <f ca="1">IF(COUNTBLANK($D1406),"",IF(COUNTBLANK($AI1406),OFFSET(ChannelSetup!$E$4,0,$D1406-1),$AI1406))</f>
        <v/>
      </c>
      <c r="O1406" s="1" t="str">
        <f t="shared" si="694"/>
        <v/>
      </c>
      <c r="Q1406" s="32">
        <f t="shared" si="654"/>
        <v>6</v>
      </c>
      <c r="R1406" s="32">
        <f t="shared" si="655"/>
        <v>4</v>
      </c>
      <c r="S1406" s="32">
        <f t="shared" si="656"/>
        <v>4</v>
      </c>
      <c r="T1406" s="32">
        <f t="shared" si="657"/>
        <v>2</v>
      </c>
      <c r="U1406" s="32">
        <f t="shared" si="658"/>
        <v>2</v>
      </c>
      <c r="V1406" s="32">
        <f t="shared" si="659"/>
        <v>2</v>
      </c>
      <c r="W1406" s="32">
        <f t="shared" si="660"/>
        <v>2</v>
      </c>
      <c r="X1406" s="32">
        <f t="shared" si="661"/>
        <v>2</v>
      </c>
      <c r="Y1406" s="32">
        <f t="shared" si="662"/>
        <v>2</v>
      </c>
      <c r="Z1406" s="32">
        <f t="shared" si="663"/>
        <v>2</v>
      </c>
      <c r="AA1406" s="32">
        <f t="shared" si="664"/>
        <v>2</v>
      </c>
      <c r="AB1406" s="32">
        <f t="shared" si="665"/>
        <v>2</v>
      </c>
      <c r="AD1406" s="64"/>
      <c r="AE1406" s="51"/>
      <c r="AF1406" s="51"/>
      <c r="AG1406" s="61"/>
      <c r="AH1406" s="62"/>
      <c r="AI1406" s="61"/>
      <c r="AJ1406" s="62"/>
      <c r="AK1406" s="61"/>
      <c r="AL1406" s="62"/>
      <c r="AM1406" s="60"/>
      <c r="AN1406" s="60"/>
      <c r="AO1406" s="60"/>
      <c r="AP1406" s="60"/>
      <c r="AQ1406" s="51"/>
      <c r="AT1406" s="39" t="str">
        <f t="shared" si="666"/>
        <v/>
      </c>
      <c r="AU1406" s="49" t="str">
        <f t="shared" si="667"/>
        <v/>
      </c>
      <c r="AV1406" s="41">
        <f t="shared" ca="1" si="679"/>
        <v>256</v>
      </c>
      <c r="AW1406" s="40">
        <f t="shared" ca="1" si="673"/>
        <v>1</v>
      </c>
      <c r="AX1406" s="41">
        <f t="shared" ca="1" si="668"/>
        <v>0</v>
      </c>
      <c r="AY1406" s="41">
        <f t="shared" ca="1" si="669"/>
        <v>0</v>
      </c>
      <c r="AZ1406" s="42">
        <f t="shared" ca="1" si="670"/>
        <v>1</v>
      </c>
      <c r="BA1406" s="47" t="str">
        <f t="shared" si="671"/>
        <v/>
      </c>
      <c r="BB1406" s="47" t="e">
        <f t="shared" si="672"/>
        <v>#VALUE!</v>
      </c>
      <c r="BC1406" s="47">
        <f t="shared" si="681"/>
        <v>0</v>
      </c>
      <c r="BD1406" s="47">
        <f t="shared" si="682"/>
        <v>0</v>
      </c>
      <c r="BE1406" s="47" t="e">
        <f t="shared" si="683"/>
        <v>#VALUE!</v>
      </c>
      <c r="BF1406" s="47" t="e">
        <f t="shared" si="684"/>
        <v>#VALUE!</v>
      </c>
      <c r="BG1406" s="47" t="e">
        <f t="shared" si="685"/>
        <v>#VALUE!</v>
      </c>
      <c r="BH1406" s="47" t="e">
        <f>MATCH($BA1406,NoteCommaRef!$B$4:$B$10,0)</f>
        <v>#N/A</v>
      </c>
      <c r="BI1406" s="47">
        <f>MATCH($BK1406,NoteCommaRef!$H$4:$H$1000,0)</f>
        <v>11</v>
      </c>
      <c r="BJ1406" s="47">
        <f>MATCH($BL1406,NoteCommaRef!$H$4:$H$1000,0)</f>
        <v>11</v>
      </c>
      <c r="BK1406" s="47">
        <f t="shared" si="674"/>
        <v>1</v>
      </c>
      <c r="BL1406" s="47">
        <f t="shared" si="675"/>
        <v>1</v>
      </c>
      <c r="BM1406" s="48">
        <f ca="1">IF(ISNA($BH1406),1,OFFSET(NoteCommaRef!$E$3,$BH1406,0))</f>
        <v>1</v>
      </c>
      <c r="BN1406" s="48">
        <f t="shared" si="676"/>
        <v>1</v>
      </c>
      <c r="BO1406" s="48">
        <f t="shared" si="677"/>
        <v>1</v>
      </c>
      <c r="BP1406" s="48">
        <f t="shared" si="678"/>
        <v>1</v>
      </c>
      <c r="BQ1406" s="48">
        <f ca="1">IF(ISNA($BI1406),1,OFFSET(NoteCommaRef!$K$3,$BI1406,0))</f>
        <v>1</v>
      </c>
      <c r="BR1406" s="48">
        <f ca="1">IF(ISNA($BJ1406),1,OFFSET(NoteCommaRef!$K$3,$BJ1406,0))</f>
        <v>1</v>
      </c>
    </row>
    <row r="1407" spans="3:70" x14ac:dyDescent="0.2">
      <c r="C1407" s="1" t="str">
        <f t="shared" ref="C1407:C1470" si="696">IF(COUNTBLANK($AQ1407),"",$AQ1407)</f>
        <v/>
      </c>
      <c r="D1407" s="1" t="str">
        <f t="shared" ref="D1407:D1470" si="697">IF(COUNTBLANK($AE1407),"",$AE1407)</f>
        <v/>
      </c>
      <c r="E1407" s="1" t="str">
        <f t="shared" si="687"/>
        <v/>
      </c>
      <c r="F1407" s="32" t="str">
        <f t="shared" si="688"/>
        <v/>
      </c>
      <c r="G1407" s="1" t="str">
        <f t="shared" si="689"/>
        <v/>
      </c>
      <c r="H1407" s="1" t="str">
        <f t="shared" si="690"/>
        <v/>
      </c>
      <c r="I1407" s="1" t="str">
        <f t="shared" si="691"/>
        <v/>
      </c>
      <c r="J1407" s="1" t="str">
        <f t="shared" si="692"/>
        <v/>
      </c>
      <c r="K1407" s="1" t="str">
        <f t="shared" si="693"/>
        <v/>
      </c>
      <c r="L1407" s="1" t="str">
        <f ca="1">IF(COUNTBLANK($AO1407),IF(COUNTBLANK($D1407),"",OFFSET(ChannelSetup!$E$6,0,$D1407-1)),$AO1407)</f>
        <v/>
      </c>
      <c r="M1407" s="1" t="str">
        <f ca="1">IF(COUNTBLANK($AP1407),IF(COUNTBLANK($D1407),"",OFFSET(ChannelSetup!$E$7,0,$D1407-1)),$AP1407)</f>
        <v/>
      </c>
      <c r="N1407" s="1" t="str">
        <f ca="1">IF(COUNTBLANK($D1407),"",IF(COUNTBLANK($AI1407),OFFSET(ChannelSetup!$E$4,0,$D1407-1),$AI1407))</f>
        <v/>
      </c>
      <c r="O1407" s="1" t="str">
        <f t="shared" si="694"/>
        <v/>
      </c>
      <c r="Q1407" s="32">
        <f t="shared" si="654"/>
        <v>6</v>
      </c>
      <c r="R1407" s="32">
        <f t="shared" si="655"/>
        <v>4</v>
      </c>
      <c r="S1407" s="32">
        <f t="shared" si="656"/>
        <v>4</v>
      </c>
      <c r="T1407" s="32">
        <f t="shared" si="657"/>
        <v>2</v>
      </c>
      <c r="U1407" s="32">
        <f t="shared" si="658"/>
        <v>2</v>
      </c>
      <c r="V1407" s="32">
        <f t="shared" si="659"/>
        <v>2</v>
      </c>
      <c r="W1407" s="32">
        <f t="shared" si="660"/>
        <v>2</v>
      </c>
      <c r="X1407" s="32">
        <f t="shared" si="661"/>
        <v>2</v>
      </c>
      <c r="Y1407" s="32">
        <f t="shared" si="662"/>
        <v>2</v>
      </c>
      <c r="Z1407" s="32">
        <f t="shared" si="663"/>
        <v>2</v>
      </c>
      <c r="AA1407" s="32">
        <f t="shared" si="664"/>
        <v>2</v>
      </c>
      <c r="AB1407" s="32">
        <f t="shared" si="665"/>
        <v>2</v>
      </c>
      <c r="AD1407" s="64"/>
      <c r="AE1407" s="51"/>
      <c r="AF1407" s="51"/>
      <c r="AG1407" s="61"/>
      <c r="AH1407" s="62"/>
      <c r="AI1407" s="61"/>
      <c r="AJ1407" s="62"/>
      <c r="AK1407" s="61"/>
      <c r="AL1407" s="62"/>
      <c r="AM1407" s="60"/>
      <c r="AN1407" s="60"/>
      <c r="AO1407" s="60"/>
      <c r="AP1407" s="60"/>
      <c r="AQ1407" s="51"/>
      <c r="AT1407" s="39" t="str">
        <f t="shared" si="666"/>
        <v/>
      </c>
      <c r="AU1407" s="49" t="str">
        <f t="shared" si="667"/>
        <v/>
      </c>
      <c r="AV1407" s="41">
        <f t="shared" ca="1" si="679"/>
        <v>256</v>
      </c>
      <c r="AW1407" s="40">
        <f t="shared" ca="1" si="673"/>
        <v>1</v>
      </c>
      <c r="AX1407" s="41">
        <f t="shared" ca="1" si="668"/>
        <v>0</v>
      </c>
      <c r="AY1407" s="41">
        <f t="shared" ca="1" si="669"/>
        <v>0</v>
      </c>
      <c r="AZ1407" s="42">
        <f t="shared" ca="1" si="670"/>
        <v>1</v>
      </c>
      <c r="BA1407" s="47" t="str">
        <f t="shared" si="671"/>
        <v/>
      </c>
      <c r="BB1407" s="47" t="e">
        <f t="shared" si="672"/>
        <v>#VALUE!</v>
      </c>
      <c r="BC1407" s="47">
        <f t="shared" si="681"/>
        <v>0</v>
      </c>
      <c r="BD1407" s="47">
        <f t="shared" si="682"/>
        <v>0</v>
      </c>
      <c r="BE1407" s="47" t="e">
        <f t="shared" si="683"/>
        <v>#VALUE!</v>
      </c>
      <c r="BF1407" s="47" t="e">
        <f t="shared" si="684"/>
        <v>#VALUE!</v>
      </c>
      <c r="BG1407" s="47" t="e">
        <f t="shared" si="685"/>
        <v>#VALUE!</v>
      </c>
      <c r="BH1407" s="47" t="e">
        <f>MATCH($BA1407,NoteCommaRef!$B$4:$B$10,0)</f>
        <v>#N/A</v>
      </c>
      <c r="BI1407" s="47">
        <f>MATCH($BK1407,NoteCommaRef!$H$4:$H$1000,0)</f>
        <v>11</v>
      </c>
      <c r="BJ1407" s="47">
        <f>MATCH($BL1407,NoteCommaRef!$H$4:$H$1000,0)</f>
        <v>11</v>
      </c>
      <c r="BK1407" s="47">
        <f t="shared" si="674"/>
        <v>1</v>
      </c>
      <c r="BL1407" s="47">
        <f t="shared" si="675"/>
        <v>1</v>
      </c>
      <c r="BM1407" s="48">
        <f ca="1">IF(ISNA($BH1407),1,OFFSET(NoteCommaRef!$E$3,$BH1407,0))</f>
        <v>1</v>
      </c>
      <c r="BN1407" s="48">
        <f t="shared" si="676"/>
        <v>1</v>
      </c>
      <c r="BO1407" s="48">
        <f t="shared" si="677"/>
        <v>1</v>
      </c>
      <c r="BP1407" s="48">
        <f t="shared" si="678"/>
        <v>1</v>
      </c>
      <c r="BQ1407" s="48">
        <f ca="1">IF(ISNA($BI1407),1,OFFSET(NoteCommaRef!$K$3,$BI1407,0))</f>
        <v>1</v>
      </c>
      <c r="BR1407" s="48">
        <f ca="1">IF(ISNA($BJ1407),1,OFFSET(NoteCommaRef!$K$3,$BJ1407,0))</f>
        <v>1</v>
      </c>
    </row>
    <row r="1408" spans="3:70" x14ac:dyDescent="0.2">
      <c r="C1408" s="1" t="str">
        <f t="shared" si="696"/>
        <v/>
      </c>
      <c r="D1408" s="1" t="str">
        <f t="shared" si="697"/>
        <v/>
      </c>
      <c r="E1408" s="1" t="str">
        <f t="shared" si="687"/>
        <v/>
      </c>
      <c r="F1408" s="32" t="str">
        <f t="shared" si="688"/>
        <v/>
      </c>
      <c r="G1408" s="1" t="str">
        <f t="shared" si="689"/>
        <v/>
      </c>
      <c r="H1408" s="1" t="str">
        <f t="shared" si="690"/>
        <v/>
      </c>
      <c r="I1408" s="1" t="str">
        <f t="shared" si="691"/>
        <v/>
      </c>
      <c r="J1408" s="1" t="str">
        <f t="shared" si="692"/>
        <v/>
      </c>
      <c r="K1408" s="1" t="str">
        <f t="shared" si="693"/>
        <v/>
      </c>
      <c r="L1408" s="1" t="str">
        <f ca="1">IF(COUNTBLANK($AO1408),IF(COUNTBLANK($D1408),"",OFFSET(ChannelSetup!$E$6,0,$D1408-1)),$AO1408)</f>
        <v/>
      </c>
      <c r="M1408" s="1" t="str">
        <f ca="1">IF(COUNTBLANK($AP1408),IF(COUNTBLANK($D1408),"",OFFSET(ChannelSetup!$E$7,0,$D1408-1)),$AP1408)</f>
        <v/>
      </c>
      <c r="N1408" s="1" t="str">
        <f ca="1">IF(COUNTBLANK($D1408),"",IF(COUNTBLANK($AI1408),OFFSET(ChannelSetup!$E$4,0,$D1408-1),$AI1408))</f>
        <v/>
      </c>
      <c r="O1408" s="1" t="str">
        <f t="shared" si="694"/>
        <v/>
      </c>
      <c r="Q1408" s="32">
        <f t="shared" si="654"/>
        <v>6</v>
      </c>
      <c r="R1408" s="32">
        <f t="shared" si="655"/>
        <v>4</v>
      </c>
      <c r="S1408" s="32">
        <f t="shared" si="656"/>
        <v>4</v>
      </c>
      <c r="T1408" s="32">
        <f t="shared" si="657"/>
        <v>2</v>
      </c>
      <c r="U1408" s="32">
        <f t="shared" si="658"/>
        <v>2</v>
      </c>
      <c r="V1408" s="32">
        <f t="shared" si="659"/>
        <v>2</v>
      </c>
      <c r="W1408" s="32">
        <f t="shared" si="660"/>
        <v>2</v>
      </c>
      <c r="X1408" s="32">
        <f t="shared" si="661"/>
        <v>2</v>
      </c>
      <c r="Y1408" s="32">
        <f t="shared" si="662"/>
        <v>2</v>
      </c>
      <c r="Z1408" s="32">
        <f t="shared" si="663"/>
        <v>2</v>
      </c>
      <c r="AA1408" s="32">
        <f t="shared" si="664"/>
        <v>2</v>
      </c>
      <c r="AB1408" s="32">
        <f t="shared" si="665"/>
        <v>2</v>
      </c>
      <c r="AD1408" s="64"/>
      <c r="AE1408" s="51"/>
      <c r="AF1408" s="51"/>
      <c r="AG1408" s="61"/>
      <c r="AH1408" s="62"/>
      <c r="AI1408" s="61"/>
      <c r="AJ1408" s="62"/>
      <c r="AK1408" s="61"/>
      <c r="AL1408" s="62"/>
      <c r="AM1408" s="60"/>
      <c r="AN1408" s="60"/>
      <c r="AO1408" s="60"/>
      <c r="AP1408" s="60"/>
      <c r="AQ1408" s="51"/>
      <c r="AT1408" s="39" t="str">
        <f t="shared" si="666"/>
        <v/>
      </c>
      <c r="AU1408" s="49" t="str">
        <f t="shared" si="667"/>
        <v/>
      </c>
      <c r="AV1408" s="41">
        <f t="shared" ca="1" si="679"/>
        <v>256</v>
      </c>
      <c r="AW1408" s="40">
        <f t="shared" ca="1" si="673"/>
        <v>1</v>
      </c>
      <c r="AX1408" s="41">
        <f t="shared" ca="1" si="668"/>
        <v>0</v>
      </c>
      <c r="AY1408" s="41">
        <f t="shared" ca="1" si="669"/>
        <v>0</v>
      </c>
      <c r="AZ1408" s="42">
        <f t="shared" ca="1" si="670"/>
        <v>1</v>
      </c>
      <c r="BA1408" s="47" t="str">
        <f t="shared" si="671"/>
        <v/>
      </c>
      <c r="BB1408" s="47" t="e">
        <f t="shared" si="672"/>
        <v>#VALUE!</v>
      </c>
      <c r="BC1408" s="47">
        <f t="shared" si="681"/>
        <v>0</v>
      </c>
      <c r="BD1408" s="47">
        <f t="shared" si="682"/>
        <v>0</v>
      </c>
      <c r="BE1408" s="47" t="e">
        <f t="shared" si="683"/>
        <v>#VALUE!</v>
      </c>
      <c r="BF1408" s="47" t="e">
        <f t="shared" si="684"/>
        <v>#VALUE!</v>
      </c>
      <c r="BG1408" s="47" t="e">
        <f t="shared" si="685"/>
        <v>#VALUE!</v>
      </c>
      <c r="BH1408" s="47" t="e">
        <f>MATCH($BA1408,NoteCommaRef!$B$4:$B$10,0)</f>
        <v>#N/A</v>
      </c>
      <c r="BI1408" s="47">
        <f>MATCH($BK1408,NoteCommaRef!$H$4:$H$1000,0)</f>
        <v>11</v>
      </c>
      <c r="BJ1408" s="47">
        <f>MATCH($BL1408,NoteCommaRef!$H$4:$H$1000,0)</f>
        <v>11</v>
      </c>
      <c r="BK1408" s="47">
        <f t="shared" si="674"/>
        <v>1</v>
      </c>
      <c r="BL1408" s="47">
        <f t="shared" si="675"/>
        <v>1</v>
      </c>
      <c r="BM1408" s="48">
        <f ca="1">IF(ISNA($BH1408),1,OFFSET(NoteCommaRef!$E$3,$BH1408,0))</f>
        <v>1</v>
      </c>
      <c r="BN1408" s="48">
        <f t="shared" si="676"/>
        <v>1</v>
      </c>
      <c r="BO1408" s="48">
        <f t="shared" si="677"/>
        <v>1</v>
      </c>
      <c r="BP1408" s="48">
        <f t="shared" si="678"/>
        <v>1</v>
      </c>
      <c r="BQ1408" s="48">
        <f ca="1">IF(ISNA($BI1408),1,OFFSET(NoteCommaRef!$K$3,$BI1408,0))</f>
        <v>1</v>
      </c>
      <c r="BR1408" s="48">
        <f ca="1">IF(ISNA($BJ1408),1,OFFSET(NoteCommaRef!$K$3,$BJ1408,0))</f>
        <v>1</v>
      </c>
    </row>
    <row r="1409" spans="3:70" x14ac:dyDescent="0.2">
      <c r="C1409" s="1" t="str">
        <f t="shared" si="696"/>
        <v/>
      </c>
      <c r="D1409" s="1" t="str">
        <f t="shared" si="697"/>
        <v/>
      </c>
      <c r="E1409" s="1" t="str">
        <f t="shared" si="687"/>
        <v/>
      </c>
      <c r="F1409" s="32" t="str">
        <f t="shared" si="688"/>
        <v/>
      </c>
      <c r="G1409" s="1" t="str">
        <f t="shared" si="689"/>
        <v/>
      </c>
      <c r="H1409" s="1" t="str">
        <f t="shared" si="690"/>
        <v/>
      </c>
      <c r="I1409" s="1" t="str">
        <f t="shared" si="691"/>
        <v/>
      </c>
      <c r="J1409" s="1" t="str">
        <f t="shared" si="692"/>
        <v/>
      </c>
      <c r="K1409" s="1" t="str">
        <f t="shared" si="693"/>
        <v/>
      </c>
      <c r="L1409" s="1" t="str">
        <f ca="1">IF(COUNTBLANK($AO1409),IF(COUNTBLANK($D1409),"",OFFSET(ChannelSetup!$E$6,0,$D1409-1)),$AO1409)</f>
        <v/>
      </c>
      <c r="M1409" s="1" t="str">
        <f ca="1">IF(COUNTBLANK($AP1409),IF(COUNTBLANK($D1409),"",OFFSET(ChannelSetup!$E$7,0,$D1409-1)),$AP1409)</f>
        <v/>
      </c>
      <c r="N1409" s="1" t="str">
        <f ca="1">IF(COUNTBLANK($D1409),"",IF(COUNTBLANK($AI1409),OFFSET(ChannelSetup!$E$4,0,$D1409-1),$AI1409))</f>
        <v/>
      </c>
      <c r="O1409" s="1" t="str">
        <f t="shared" si="694"/>
        <v/>
      </c>
      <c r="Q1409" s="32">
        <f t="shared" si="654"/>
        <v>6</v>
      </c>
      <c r="R1409" s="32">
        <f t="shared" si="655"/>
        <v>4</v>
      </c>
      <c r="S1409" s="32">
        <f t="shared" si="656"/>
        <v>4</v>
      </c>
      <c r="T1409" s="32">
        <f t="shared" si="657"/>
        <v>2</v>
      </c>
      <c r="U1409" s="32">
        <f t="shared" si="658"/>
        <v>2</v>
      </c>
      <c r="V1409" s="32">
        <f t="shared" si="659"/>
        <v>2</v>
      </c>
      <c r="W1409" s="32">
        <f t="shared" si="660"/>
        <v>2</v>
      </c>
      <c r="X1409" s="32">
        <f t="shared" si="661"/>
        <v>2</v>
      </c>
      <c r="Y1409" s="32">
        <f t="shared" si="662"/>
        <v>2</v>
      </c>
      <c r="Z1409" s="32">
        <f t="shared" si="663"/>
        <v>2</v>
      </c>
      <c r="AA1409" s="32">
        <f t="shared" si="664"/>
        <v>2</v>
      </c>
      <c r="AB1409" s="32">
        <f t="shared" si="665"/>
        <v>2</v>
      </c>
      <c r="AD1409" s="64"/>
      <c r="AE1409" s="51"/>
      <c r="AF1409" s="51"/>
      <c r="AG1409" s="61"/>
      <c r="AH1409" s="62"/>
      <c r="AI1409" s="61"/>
      <c r="AJ1409" s="62"/>
      <c r="AK1409" s="61"/>
      <c r="AL1409" s="62"/>
      <c r="AM1409" s="60"/>
      <c r="AN1409" s="60"/>
      <c r="AO1409" s="60"/>
      <c r="AP1409" s="60"/>
      <c r="AQ1409" s="51"/>
      <c r="AT1409" s="39" t="str">
        <f t="shared" si="666"/>
        <v/>
      </c>
      <c r="AU1409" s="49" t="str">
        <f t="shared" si="667"/>
        <v/>
      </c>
      <c r="AV1409" s="41">
        <f t="shared" ca="1" si="679"/>
        <v>256</v>
      </c>
      <c r="AW1409" s="40">
        <f t="shared" ca="1" si="673"/>
        <v>1</v>
      </c>
      <c r="AX1409" s="41">
        <f t="shared" ca="1" si="668"/>
        <v>0</v>
      </c>
      <c r="AY1409" s="41">
        <f t="shared" ca="1" si="669"/>
        <v>0</v>
      </c>
      <c r="AZ1409" s="42">
        <f t="shared" ca="1" si="670"/>
        <v>1</v>
      </c>
      <c r="BA1409" s="47" t="str">
        <f t="shared" si="671"/>
        <v/>
      </c>
      <c r="BB1409" s="47" t="e">
        <f t="shared" si="672"/>
        <v>#VALUE!</v>
      </c>
      <c r="BC1409" s="47">
        <f t="shared" si="681"/>
        <v>0</v>
      </c>
      <c r="BD1409" s="47">
        <f t="shared" si="682"/>
        <v>0</v>
      </c>
      <c r="BE1409" s="47" t="e">
        <f t="shared" si="683"/>
        <v>#VALUE!</v>
      </c>
      <c r="BF1409" s="47" t="e">
        <f t="shared" si="684"/>
        <v>#VALUE!</v>
      </c>
      <c r="BG1409" s="47" t="e">
        <f t="shared" si="685"/>
        <v>#VALUE!</v>
      </c>
      <c r="BH1409" s="47" t="e">
        <f>MATCH($BA1409,NoteCommaRef!$B$4:$B$10,0)</f>
        <v>#N/A</v>
      </c>
      <c r="BI1409" s="47">
        <f>MATCH($BK1409,NoteCommaRef!$H$4:$H$1000,0)</f>
        <v>11</v>
      </c>
      <c r="BJ1409" s="47">
        <f>MATCH($BL1409,NoteCommaRef!$H$4:$H$1000,0)</f>
        <v>11</v>
      </c>
      <c r="BK1409" s="47">
        <f t="shared" si="674"/>
        <v>1</v>
      </c>
      <c r="BL1409" s="47">
        <f t="shared" si="675"/>
        <v>1</v>
      </c>
      <c r="BM1409" s="48">
        <f ca="1">IF(ISNA($BH1409),1,OFFSET(NoteCommaRef!$E$3,$BH1409,0))</f>
        <v>1</v>
      </c>
      <c r="BN1409" s="48">
        <f t="shared" si="676"/>
        <v>1</v>
      </c>
      <c r="BO1409" s="48">
        <f t="shared" si="677"/>
        <v>1</v>
      </c>
      <c r="BP1409" s="48">
        <f t="shared" si="678"/>
        <v>1</v>
      </c>
      <c r="BQ1409" s="48">
        <f ca="1">IF(ISNA($BI1409),1,OFFSET(NoteCommaRef!$K$3,$BI1409,0))</f>
        <v>1</v>
      </c>
      <c r="BR1409" s="48">
        <f ca="1">IF(ISNA($BJ1409),1,OFFSET(NoteCommaRef!$K$3,$BJ1409,0))</f>
        <v>1</v>
      </c>
    </row>
    <row r="1410" spans="3:70" x14ac:dyDescent="0.2">
      <c r="C1410" s="1" t="str">
        <f t="shared" si="696"/>
        <v/>
      </c>
      <c r="D1410" s="1" t="str">
        <f t="shared" si="697"/>
        <v/>
      </c>
      <c r="E1410" s="1" t="str">
        <f t="shared" si="687"/>
        <v/>
      </c>
      <c r="F1410" s="32" t="str">
        <f t="shared" si="688"/>
        <v/>
      </c>
      <c r="G1410" s="1" t="str">
        <f t="shared" si="689"/>
        <v/>
      </c>
      <c r="H1410" s="1" t="str">
        <f t="shared" si="690"/>
        <v/>
      </c>
      <c r="I1410" s="1" t="str">
        <f t="shared" si="691"/>
        <v/>
      </c>
      <c r="J1410" s="1" t="str">
        <f t="shared" si="692"/>
        <v/>
      </c>
      <c r="K1410" s="1" t="str">
        <f t="shared" si="693"/>
        <v/>
      </c>
      <c r="L1410" s="1" t="str">
        <f ca="1">IF(COUNTBLANK($AO1410),IF(COUNTBLANK($D1410),"",OFFSET(ChannelSetup!$E$6,0,$D1410-1)),$AO1410)</f>
        <v/>
      </c>
      <c r="M1410" s="1" t="str">
        <f ca="1">IF(COUNTBLANK($AP1410),IF(COUNTBLANK($D1410),"",OFFSET(ChannelSetup!$E$7,0,$D1410-1)),$AP1410)</f>
        <v/>
      </c>
      <c r="N1410" s="1" t="str">
        <f ca="1">IF(COUNTBLANK($D1410),"",IF(COUNTBLANK($AI1410),OFFSET(ChannelSetup!$E$4,0,$D1410-1),$AI1410))</f>
        <v/>
      </c>
      <c r="O1410" s="1" t="str">
        <f t="shared" si="694"/>
        <v/>
      </c>
      <c r="Q1410" s="32">
        <f t="shared" si="654"/>
        <v>6</v>
      </c>
      <c r="R1410" s="32">
        <f t="shared" si="655"/>
        <v>4</v>
      </c>
      <c r="S1410" s="32">
        <f t="shared" si="656"/>
        <v>4</v>
      </c>
      <c r="T1410" s="32">
        <f t="shared" si="657"/>
        <v>2</v>
      </c>
      <c r="U1410" s="32">
        <f t="shared" si="658"/>
        <v>2</v>
      </c>
      <c r="V1410" s="32">
        <f t="shared" si="659"/>
        <v>2</v>
      </c>
      <c r="W1410" s="32">
        <f t="shared" si="660"/>
        <v>2</v>
      </c>
      <c r="X1410" s="32">
        <f t="shared" si="661"/>
        <v>2</v>
      </c>
      <c r="Y1410" s="32">
        <f t="shared" si="662"/>
        <v>2</v>
      </c>
      <c r="Z1410" s="32">
        <f t="shared" si="663"/>
        <v>2</v>
      </c>
      <c r="AA1410" s="32">
        <f t="shared" si="664"/>
        <v>2</v>
      </c>
      <c r="AB1410" s="32">
        <f t="shared" si="665"/>
        <v>2</v>
      </c>
      <c r="AD1410" s="64"/>
      <c r="AE1410" s="51"/>
      <c r="AF1410" s="51"/>
      <c r="AG1410" s="61"/>
      <c r="AH1410" s="62"/>
      <c r="AI1410" s="61"/>
      <c r="AJ1410" s="62"/>
      <c r="AK1410" s="61"/>
      <c r="AL1410" s="62"/>
      <c r="AM1410" s="60"/>
      <c r="AN1410" s="60"/>
      <c r="AO1410" s="60"/>
      <c r="AP1410" s="60"/>
      <c r="AQ1410" s="51"/>
      <c r="AT1410" s="39" t="str">
        <f t="shared" si="666"/>
        <v/>
      </c>
      <c r="AU1410" s="49" t="str">
        <f t="shared" si="667"/>
        <v/>
      </c>
      <c r="AV1410" s="41">
        <f t="shared" ca="1" si="679"/>
        <v>256</v>
      </c>
      <c r="AW1410" s="40">
        <f t="shared" ca="1" si="673"/>
        <v>1</v>
      </c>
      <c r="AX1410" s="41">
        <f t="shared" ca="1" si="668"/>
        <v>0</v>
      </c>
      <c r="AY1410" s="41">
        <f t="shared" ca="1" si="669"/>
        <v>0</v>
      </c>
      <c r="AZ1410" s="42">
        <f t="shared" ca="1" si="670"/>
        <v>1</v>
      </c>
      <c r="BA1410" s="47" t="str">
        <f t="shared" si="671"/>
        <v/>
      </c>
      <c r="BB1410" s="47" t="e">
        <f t="shared" si="672"/>
        <v>#VALUE!</v>
      </c>
      <c r="BC1410" s="47">
        <f t="shared" si="681"/>
        <v>0</v>
      </c>
      <c r="BD1410" s="47">
        <f t="shared" si="682"/>
        <v>0</v>
      </c>
      <c r="BE1410" s="47" t="e">
        <f t="shared" si="683"/>
        <v>#VALUE!</v>
      </c>
      <c r="BF1410" s="47" t="e">
        <f t="shared" si="684"/>
        <v>#VALUE!</v>
      </c>
      <c r="BG1410" s="47" t="e">
        <f t="shared" si="685"/>
        <v>#VALUE!</v>
      </c>
      <c r="BH1410" s="47" t="e">
        <f>MATCH($BA1410,NoteCommaRef!$B$4:$B$10,0)</f>
        <v>#N/A</v>
      </c>
      <c r="BI1410" s="47">
        <f>MATCH($BK1410,NoteCommaRef!$H$4:$H$1000,0)</f>
        <v>11</v>
      </c>
      <c r="BJ1410" s="47">
        <f>MATCH($BL1410,NoteCommaRef!$H$4:$H$1000,0)</f>
        <v>11</v>
      </c>
      <c r="BK1410" s="47">
        <f t="shared" si="674"/>
        <v>1</v>
      </c>
      <c r="BL1410" s="47">
        <f t="shared" si="675"/>
        <v>1</v>
      </c>
      <c r="BM1410" s="48">
        <f ca="1">IF(ISNA($BH1410),1,OFFSET(NoteCommaRef!$E$3,$BH1410,0))</f>
        <v>1</v>
      </c>
      <c r="BN1410" s="48">
        <f t="shared" si="676"/>
        <v>1</v>
      </c>
      <c r="BO1410" s="48">
        <f t="shared" si="677"/>
        <v>1</v>
      </c>
      <c r="BP1410" s="48">
        <f t="shared" si="678"/>
        <v>1</v>
      </c>
      <c r="BQ1410" s="48">
        <f ca="1">IF(ISNA($BI1410),1,OFFSET(NoteCommaRef!$K$3,$BI1410,0))</f>
        <v>1</v>
      </c>
      <c r="BR1410" s="48">
        <f ca="1">IF(ISNA($BJ1410),1,OFFSET(NoteCommaRef!$K$3,$BJ1410,0))</f>
        <v>1</v>
      </c>
    </row>
    <row r="1411" spans="3:70" x14ac:dyDescent="0.2">
      <c r="C1411" s="1" t="str">
        <f t="shared" si="696"/>
        <v/>
      </c>
      <c r="D1411" s="1" t="str">
        <f t="shared" si="697"/>
        <v/>
      </c>
      <c r="E1411" s="1" t="str">
        <f t="shared" si="687"/>
        <v/>
      </c>
      <c r="F1411" s="32" t="str">
        <f t="shared" si="688"/>
        <v/>
      </c>
      <c r="G1411" s="1" t="str">
        <f t="shared" si="689"/>
        <v/>
      </c>
      <c r="H1411" s="1" t="str">
        <f t="shared" si="690"/>
        <v/>
      </c>
      <c r="I1411" s="1" t="str">
        <f t="shared" si="691"/>
        <v/>
      </c>
      <c r="J1411" s="1" t="str">
        <f t="shared" si="692"/>
        <v/>
      </c>
      <c r="K1411" s="1" t="str">
        <f t="shared" si="693"/>
        <v/>
      </c>
      <c r="L1411" s="1" t="str">
        <f ca="1">IF(COUNTBLANK($AO1411),IF(COUNTBLANK($D1411),"",OFFSET(ChannelSetup!$E$6,0,$D1411-1)),$AO1411)</f>
        <v/>
      </c>
      <c r="M1411" s="1" t="str">
        <f ca="1">IF(COUNTBLANK($AP1411),IF(COUNTBLANK($D1411),"",OFFSET(ChannelSetup!$E$7,0,$D1411-1)),$AP1411)</f>
        <v/>
      </c>
      <c r="N1411" s="1" t="str">
        <f ca="1">IF(COUNTBLANK($D1411),"",IF(COUNTBLANK($AI1411),OFFSET(ChannelSetup!$E$4,0,$D1411-1),$AI1411))</f>
        <v/>
      </c>
      <c r="O1411" s="1" t="str">
        <f t="shared" si="694"/>
        <v/>
      </c>
      <c r="Q1411" s="32">
        <f t="shared" ref="Q1411:Q1474" si="698">Q1410+IF($D1411=Q$3,IF(COUNTBLANK($E1411),0,$E1411/$AF$2),0)</f>
        <v>6</v>
      </c>
      <c r="R1411" s="32">
        <f t="shared" ref="R1411:R1474" si="699">R1410+IF($D1411=R$3,IF(COUNTBLANK($E1411),0,$E1411/$AF$2),0)</f>
        <v>4</v>
      </c>
      <c r="S1411" s="32">
        <f t="shared" ref="S1411:S1474" si="700">S1410+IF($D1411=S$3,IF(COUNTBLANK($E1411),0,$E1411/$AF$2),0)</f>
        <v>4</v>
      </c>
      <c r="T1411" s="32">
        <f t="shared" ref="T1411:T1474" si="701">T1410+IF($D1411=T$3,IF(COUNTBLANK($E1411),0,$E1411/$AF$2),0)</f>
        <v>2</v>
      </c>
      <c r="U1411" s="32">
        <f t="shared" ref="U1411:U1474" si="702">U1410+IF($D1411=U$3,IF(COUNTBLANK($E1411),0,$E1411/$AF$2),0)</f>
        <v>2</v>
      </c>
      <c r="V1411" s="32">
        <f t="shared" ref="V1411:V1474" si="703">V1410+IF($D1411=V$3,IF(COUNTBLANK($E1411),0,$E1411/$AF$2),0)</f>
        <v>2</v>
      </c>
      <c r="W1411" s="32">
        <f t="shared" ref="W1411:W1474" si="704">W1410+IF($D1411=W$3,IF(COUNTBLANK($E1411),0,$E1411/$AF$2),0)</f>
        <v>2</v>
      </c>
      <c r="X1411" s="32">
        <f t="shared" ref="X1411:X1474" si="705">X1410+IF($D1411=X$3,IF(COUNTBLANK($E1411),0,$E1411/$AF$2),0)</f>
        <v>2</v>
      </c>
      <c r="Y1411" s="32">
        <f t="shared" ref="Y1411:Y1474" si="706">Y1410+IF($D1411=Y$3,IF(COUNTBLANK($E1411),0,$E1411/$AF$2),0)</f>
        <v>2</v>
      </c>
      <c r="Z1411" s="32">
        <f t="shared" ref="Z1411:Z1474" si="707">Z1410+IF($D1411=Z$3,IF(COUNTBLANK($E1411),0,$E1411/$AF$2),0)</f>
        <v>2</v>
      </c>
      <c r="AA1411" s="32">
        <f t="shared" ref="AA1411:AA1474" si="708">AA1410+IF($D1411=AA$3,IF(COUNTBLANK($E1411),0,$E1411/$AF$2),0)</f>
        <v>2</v>
      </c>
      <c r="AB1411" s="32">
        <f t="shared" ref="AB1411:AB1474" si="709">AB1410+IF($D1411=AB$3,IF(COUNTBLANK($E1411),0,$E1411/$AF$2),0)</f>
        <v>2</v>
      </c>
      <c r="AD1411" s="64"/>
      <c r="AE1411" s="51"/>
      <c r="AF1411" s="51"/>
      <c r="AG1411" s="61"/>
      <c r="AH1411" s="62"/>
      <c r="AI1411" s="61"/>
      <c r="AJ1411" s="62"/>
      <c r="AK1411" s="61"/>
      <c r="AL1411" s="62"/>
      <c r="AM1411" s="60"/>
      <c r="AN1411" s="60"/>
      <c r="AO1411" s="60"/>
      <c r="AP1411" s="60"/>
      <c r="AQ1411" s="51"/>
      <c r="AT1411" s="39" t="str">
        <f t="shared" si="666"/>
        <v/>
      </c>
      <c r="AU1411" s="49" t="str">
        <f t="shared" si="667"/>
        <v/>
      </c>
      <c r="AV1411" s="41">
        <f t="shared" ca="1" si="679"/>
        <v>256</v>
      </c>
      <c r="AW1411" s="40">
        <f t="shared" ca="1" si="673"/>
        <v>1</v>
      </c>
      <c r="AX1411" s="41">
        <f t="shared" ca="1" si="668"/>
        <v>0</v>
      </c>
      <c r="AY1411" s="41">
        <f t="shared" ca="1" si="669"/>
        <v>0</v>
      </c>
      <c r="AZ1411" s="42">
        <f t="shared" ca="1" si="670"/>
        <v>1</v>
      </c>
      <c r="BA1411" s="47" t="str">
        <f t="shared" si="671"/>
        <v/>
      </c>
      <c r="BB1411" s="47" t="e">
        <f t="shared" si="672"/>
        <v>#VALUE!</v>
      </c>
      <c r="BC1411" s="47">
        <f t="shared" si="681"/>
        <v>0</v>
      </c>
      <c r="BD1411" s="47">
        <f t="shared" si="682"/>
        <v>0</v>
      </c>
      <c r="BE1411" s="47" t="e">
        <f t="shared" si="683"/>
        <v>#VALUE!</v>
      </c>
      <c r="BF1411" s="47" t="e">
        <f t="shared" si="684"/>
        <v>#VALUE!</v>
      </c>
      <c r="BG1411" s="47" t="e">
        <f t="shared" si="685"/>
        <v>#VALUE!</v>
      </c>
      <c r="BH1411" s="47" t="e">
        <f>MATCH($BA1411,NoteCommaRef!$B$4:$B$10,0)</f>
        <v>#N/A</v>
      </c>
      <c r="BI1411" s="47">
        <f>MATCH($BK1411,NoteCommaRef!$H$4:$H$1000,0)</f>
        <v>11</v>
      </c>
      <c r="BJ1411" s="47">
        <f>MATCH($BL1411,NoteCommaRef!$H$4:$H$1000,0)</f>
        <v>11</v>
      </c>
      <c r="BK1411" s="47">
        <f t="shared" si="674"/>
        <v>1</v>
      </c>
      <c r="BL1411" s="47">
        <f t="shared" si="675"/>
        <v>1</v>
      </c>
      <c r="BM1411" s="48">
        <f ca="1">IF(ISNA($BH1411),1,OFFSET(NoteCommaRef!$E$3,$BH1411,0))</f>
        <v>1</v>
      </c>
      <c r="BN1411" s="48">
        <f t="shared" si="676"/>
        <v>1</v>
      </c>
      <c r="BO1411" s="48">
        <f t="shared" si="677"/>
        <v>1</v>
      </c>
      <c r="BP1411" s="48">
        <f t="shared" si="678"/>
        <v>1</v>
      </c>
      <c r="BQ1411" s="48">
        <f ca="1">IF(ISNA($BI1411),1,OFFSET(NoteCommaRef!$K$3,$BI1411,0))</f>
        <v>1</v>
      </c>
      <c r="BR1411" s="48">
        <f ca="1">IF(ISNA($BJ1411),1,OFFSET(NoteCommaRef!$K$3,$BJ1411,0))</f>
        <v>1</v>
      </c>
    </row>
    <row r="1412" spans="3:70" x14ac:dyDescent="0.2">
      <c r="C1412" s="1" t="str">
        <f t="shared" si="696"/>
        <v/>
      </c>
      <c r="D1412" s="1" t="str">
        <f t="shared" si="697"/>
        <v/>
      </c>
      <c r="E1412" s="1" t="str">
        <f t="shared" si="687"/>
        <v/>
      </c>
      <c r="F1412" s="32" t="str">
        <f t="shared" si="688"/>
        <v/>
      </c>
      <c r="G1412" s="1" t="str">
        <f t="shared" si="689"/>
        <v/>
      </c>
      <c r="H1412" s="1" t="str">
        <f t="shared" si="690"/>
        <v/>
      </c>
      <c r="I1412" s="1" t="str">
        <f t="shared" si="691"/>
        <v/>
      </c>
      <c r="J1412" s="1" t="str">
        <f t="shared" si="692"/>
        <v/>
      </c>
      <c r="K1412" s="1" t="str">
        <f t="shared" si="693"/>
        <v/>
      </c>
      <c r="L1412" s="1" t="str">
        <f ca="1">IF(COUNTBLANK($AO1412),IF(COUNTBLANK($D1412),"",OFFSET(ChannelSetup!$E$6,0,$D1412-1)),$AO1412)</f>
        <v/>
      </c>
      <c r="M1412" s="1" t="str">
        <f ca="1">IF(COUNTBLANK($AP1412),IF(COUNTBLANK($D1412),"",OFFSET(ChannelSetup!$E$7,0,$D1412-1)),$AP1412)</f>
        <v/>
      </c>
      <c r="N1412" s="1" t="str">
        <f ca="1">IF(COUNTBLANK($D1412),"",IF(COUNTBLANK($AI1412),OFFSET(ChannelSetup!$E$4,0,$D1412-1),$AI1412))</f>
        <v/>
      </c>
      <c r="O1412" s="1" t="str">
        <f t="shared" si="694"/>
        <v/>
      </c>
      <c r="Q1412" s="32">
        <f t="shared" si="698"/>
        <v>6</v>
      </c>
      <c r="R1412" s="32">
        <f t="shared" si="699"/>
        <v>4</v>
      </c>
      <c r="S1412" s="32">
        <f t="shared" si="700"/>
        <v>4</v>
      </c>
      <c r="T1412" s="32">
        <f t="shared" si="701"/>
        <v>2</v>
      </c>
      <c r="U1412" s="32">
        <f t="shared" si="702"/>
        <v>2</v>
      </c>
      <c r="V1412" s="32">
        <f t="shared" si="703"/>
        <v>2</v>
      </c>
      <c r="W1412" s="32">
        <f t="shared" si="704"/>
        <v>2</v>
      </c>
      <c r="X1412" s="32">
        <f t="shared" si="705"/>
        <v>2</v>
      </c>
      <c r="Y1412" s="32">
        <f t="shared" si="706"/>
        <v>2</v>
      </c>
      <c r="Z1412" s="32">
        <f t="shared" si="707"/>
        <v>2</v>
      </c>
      <c r="AA1412" s="32">
        <f t="shared" si="708"/>
        <v>2</v>
      </c>
      <c r="AB1412" s="32">
        <f t="shared" si="709"/>
        <v>2</v>
      </c>
      <c r="AD1412" s="64"/>
      <c r="AE1412" s="51"/>
      <c r="AF1412" s="51"/>
      <c r="AG1412" s="61"/>
      <c r="AH1412" s="62"/>
      <c r="AI1412" s="61"/>
      <c r="AJ1412" s="62"/>
      <c r="AK1412" s="61"/>
      <c r="AL1412" s="62"/>
      <c r="AM1412" s="60"/>
      <c r="AN1412" s="60"/>
      <c r="AO1412" s="60"/>
      <c r="AP1412" s="60"/>
      <c r="AQ1412" s="51"/>
      <c r="AT1412" s="39" t="str">
        <f t="shared" si="666"/>
        <v/>
      </c>
      <c r="AU1412" s="49" t="str">
        <f t="shared" si="667"/>
        <v/>
      </c>
      <c r="AV1412" s="41">
        <f t="shared" ca="1" si="679"/>
        <v>256</v>
      </c>
      <c r="AW1412" s="40">
        <f t="shared" ca="1" si="673"/>
        <v>1</v>
      </c>
      <c r="AX1412" s="41">
        <f t="shared" ca="1" si="668"/>
        <v>0</v>
      </c>
      <c r="AY1412" s="41">
        <f t="shared" ca="1" si="669"/>
        <v>0</v>
      </c>
      <c r="AZ1412" s="42">
        <f t="shared" ca="1" si="670"/>
        <v>1</v>
      </c>
      <c r="BA1412" s="47" t="str">
        <f t="shared" si="671"/>
        <v/>
      </c>
      <c r="BB1412" s="47" t="e">
        <f t="shared" si="672"/>
        <v>#VALUE!</v>
      </c>
      <c r="BC1412" s="47">
        <f t="shared" si="681"/>
        <v>0</v>
      </c>
      <c r="BD1412" s="47">
        <f t="shared" si="682"/>
        <v>0</v>
      </c>
      <c r="BE1412" s="47" t="e">
        <f t="shared" si="683"/>
        <v>#VALUE!</v>
      </c>
      <c r="BF1412" s="47" t="e">
        <f t="shared" si="684"/>
        <v>#VALUE!</v>
      </c>
      <c r="BG1412" s="47" t="e">
        <f t="shared" si="685"/>
        <v>#VALUE!</v>
      </c>
      <c r="BH1412" s="47" t="e">
        <f>MATCH($BA1412,NoteCommaRef!$B$4:$B$10,0)</f>
        <v>#N/A</v>
      </c>
      <c r="BI1412" s="47">
        <f>MATCH($BK1412,NoteCommaRef!$H$4:$H$1000,0)</f>
        <v>11</v>
      </c>
      <c r="BJ1412" s="47">
        <f>MATCH($BL1412,NoteCommaRef!$H$4:$H$1000,0)</f>
        <v>11</v>
      </c>
      <c r="BK1412" s="47">
        <f t="shared" si="674"/>
        <v>1</v>
      </c>
      <c r="BL1412" s="47">
        <f t="shared" si="675"/>
        <v>1</v>
      </c>
      <c r="BM1412" s="48">
        <f ca="1">IF(ISNA($BH1412),1,OFFSET(NoteCommaRef!$E$3,$BH1412,0))</f>
        <v>1</v>
      </c>
      <c r="BN1412" s="48">
        <f t="shared" si="676"/>
        <v>1</v>
      </c>
      <c r="BO1412" s="48">
        <f t="shared" si="677"/>
        <v>1</v>
      </c>
      <c r="BP1412" s="48">
        <f t="shared" si="678"/>
        <v>1</v>
      </c>
      <c r="BQ1412" s="48">
        <f ca="1">IF(ISNA($BI1412),1,OFFSET(NoteCommaRef!$K$3,$BI1412,0))</f>
        <v>1</v>
      </c>
      <c r="BR1412" s="48">
        <f ca="1">IF(ISNA($BJ1412),1,OFFSET(NoteCommaRef!$K$3,$BJ1412,0))</f>
        <v>1</v>
      </c>
    </row>
    <row r="1413" spans="3:70" x14ac:dyDescent="0.2">
      <c r="C1413" s="1" t="str">
        <f t="shared" si="696"/>
        <v/>
      </c>
      <c r="D1413" s="1" t="str">
        <f t="shared" si="697"/>
        <v/>
      </c>
      <c r="E1413" s="1" t="str">
        <f t="shared" si="687"/>
        <v/>
      </c>
      <c r="F1413" s="32" t="str">
        <f t="shared" si="688"/>
        <v/>
      </c>
      <c r="G1413" s="1" t="str">
        <f t="shared" si="689"/>
        <v/>
      </c>
      <c r="H1413" s="1" t="str">
        <f t="shared" si="690"/>
        <v/>
      </c>
      <c r="I1413" s="1" t="str">
        <f t="shared" si="691"/>
        <v/>
      </c>
      <c r="J1413" s="1" t="str">
        <f t="shared" si="692"/>
        <v/>
      </c>
      <c r="K1413" s="1" t="str">
        <f t="shared" si="693"/>
        <v/>
      </c>
      <c r="L1413" s="1" t="str">
        <f ca="1">IF(COUNTBLANK($AO1413),IF(COUNTBLANK($D1413),"",OFFSET(ChannelSetup!$E$6,0,$D1413-1)),$AO1413)</f>
        <v/>
      </c>
      <c r="M1413" s="1" t="str">
        <f ca="1">IF(COUNTBLANK($AP1413),IF(COUNTBLANK($D1413),"",OFFSET(ChannelSetup!$E$7,0,$D1413-1)),$AP1413)</f>
        <v/>
      </c>
      <c r="N1413" s="1" t="str">
        <f ca="1">IF(COUNTBLANK($D1413),"",IF(COUNTBLANK($AI1413),OFFSET(ChannelSetup!$E$4,0,$D1413-1),$AI1413))</f>
        <v/>
      </c>
      <c r="O1413" s="1" t="str">
        <f t="shared" si="694"/>
        <v/>
      </c>
      <c r="Q1413" s="32">
        <f t="shared" si="698"/>
        <v>6</v>
      </c>
      <c r="R1413" s="32">
        <f t="shared" si="699"/>
        <v>4</v>
      </c>
      <c r="S1413" s="32">
        <f t="shared" si="700"/>
        <v>4</v>
      </c>
      <c r="T1413" s="32">
        <f t="shared" si="701"/>
        <v>2</v>
      </c>
      <c r="U1413" s="32">
        <f t="shared" si="702"/>
        <v>2</v>
      </c>
      <c r="V1413" s="32">
        <f t="shared" si="703"/>
        <v>2</v>
      </c>
      <c r="W1413" s="32">
        <f t="shared" si="704"/>
        <v>2</v>
      </c>
      <c r="X1413" s="32">
        <f t="shared" si="705"/>
        <v>2</v>
      </c>
      <c r="Y1413" s="32">
        <f t="shared" si="706"/>
        <v>2</v>
      </c>
      <c r="Z1413" s="32">
        <f t="shared" si="707"/>
        <v>2</v>
      </c>
      <c r="AA1413" s="32">
        <f t="shared" si="708"/>
        <v>2</v>
      </c>
      <c r="AB1413" s="32">
        <f t="shared" si="709"/>
        <v>2</v>
      </c>
      <c r="AD1413" s="64"/>
      <c r="AE1413" s="51"/>
      <c r="AF1413" s="51"/>
      <c r="AG1413" s="61"/>
      <c r="AH1413" s="62"/>
      <c r="AI1413" s="61"/>
      <c r="AJ1413" s="62"/>
      <c r="AK1413" s="61"/>
      <c r="AL1413" s="62"/>
      <c r="AM1413" s="60"/>
      <c r="AN1413" s="60"/>
      <c r="AO1413" s="60"/>
      <c r="AP1413" s="60"/>
      <c r="AQ1413" s="51"/>
      <c r="AT1413" s="39" t="str">
        <f t="shared" si="666"/>
        <v/>
      </c>
      <c r="AU1413" s="49" t="str">
        <f t="shared" si="667"/>
        <v/>
      </c>
      <c r="AV1413" s="41">
        <f t="shared" ca="1" si="679"/>
        <v>256</v>
      </c>
      <c r="AW1413" s="40">
        <f t="shared" ca="1" si="673"/>
        <v>1</v>
      </c>
      <c r="AX1413" s="41">
        <f t="shared" ca="1" si="668"/>
        <v>0</v>
      </c>
      <c r="AY1413" s="41">
        <f t="shared" ca="1" si="669"/>
        <v>0</v>
      </c>
      <c r="AZ1413" s="42">
        <f t="shared" ca="1" si="670"/>
        <v>1</v>
      </c>
      <c r="BA1413" s="47" t="str">
        <f t="shared" si="671"/>
        <v/>
      </c>
      <c r="BB1413" s="47" t="e">
        <f t="shared" si="672"/>
        <v>#VALUE!</v>
      </c>
      <c r="BC1413" s="47">
        <f t="shared" si="681"/>
        <v>0</v>
      </c>
      <c r="BD1413" s="47">
        <f t="shared" si="682"/>
        <v>0</v>
      </c>
      <c r="BE1413" s="47" t="e">
        <f t="shared" si="683"/>
        <v>#VALUE!</v>
      </c>
      <c r="BF1413" s="47" t="e">
        <f t="shared" si="684"/>
        <v>#VALUE!</v>
      </c>
      <c r="BG1413" s="47" t="e">
        <f t="shared" si="685"/>
        <v>#VALUE!</v>
      </c>
      <c r="BH1413" s="47" t="e">
        <f>MATCH($BA1413,NoteCommaRef!$B$4:$B$10,0)</f>
        <v>#N/A</v>
      </c>
      <c r="BI1413" s="47">
        <f>MATCH($BK1413,NoteCommaRef!$H$4:$H$1000,0)</f>
        <v>11</v>
      </c>
      <c r="BJ1413" s="47">
        <f>MATCH($BL1413,NoteCommaRef!$H$4:$H$1000,0)</f>
        <v>11</v>
      </c>
      <c r="BK1413" s="47">
        <f t="shared" si="674"/>
        <v>1</v>
      </c>
      <c r="BL1413" s="47">
        <f t="shared" si="675"/>
        <v>1</v>
      </c>
      <c r="BM1413" s="48">
        <f ca="1">IF(ISNA($BH1413),1,OFFSET(NoteCommaRef!$E$3,$BH1413,0))</f>
        <v>1</v>
      </c>
      <c r="BN1413" s="48">
        <f t="shared" si="676"/>
        <v>1</v>
      </c>
      <c r="BO1413" s="48">
        <f t="shared" si="677"/>
        <v>1</v>
      </c>
      <c r="BP1413" s="48">
        <f t="shared" si="678"/>
        <v>1</v>
      </c>
      <c r="BQ1413" s="48">
        <f ca="1">IF(ISNA($BI1413),1,OFFSET(NoteCommaRef!$K$3,$BI1413,0))</f>
        <v>1</v>
      </c>
      <c r="BR1413" s="48">
        <f ca="1">IF(ISNA($BJ1413),1,OFFSET(NoteCommaRef!$K$3,$BJ1413,0))</f>
        <v>1</v>
      </c>
    </row>
    <row r="1414" spans="3:70" x14ac:dyDescent="0.2">
      <c r="C1414" s="1" t="str">
        <f t="shared" si="696"/>
        <v/>
      </c>
      <c r="D1414" s="1" t="str">
        <f t="shared" si="697"/>
        <v/>
      </c>
      <c r="E1414" s="1" t="str">
        <f t="shared" si="687"/>
        <v/>
      </c>
      <c r="F1414" s="32" t="str">
        <f t="shared" si="688"/>
        <v/>
      </c>
      <c r="G1414" s="1" t="str">
        <f t="shared" si="689"/>
        <v/>
      </c>
      <c r="H1414" s="1" t="str">
        <f t="shared" si="690"/>
        <v/>
      </c>
      <c r="I1414" s="1" t="str">
        <f t="shared" si="691"/>
        <v/>
      </c>
      <c r="J1414" s="1" t="str">
        <f t="shared" si="692"/>
        <v/>
      </c>
      <c r="K1414" s="1" t="str">
        <f t="shared" si="693"/>
        <v/>
      </c>
      <c r="L1414" s="1" t="str">
        <f ca="1">IF(COUNTBLANK($AO1414),IF(COUNTBLANK($D1414),"",OFFSET(ChannelSetup!$E$6,0,$D1414-1)),$AO1414)</f>
        <v/>
      </c>
      <c r="M1414" s="1" t="str">
        <f ca="1">IF(COUNTBLANK($AP1414),IF(COUNTBLANK($D1414),"",OFFSET(ChannelSetup!$E$7,0,$D1414-1)),$AP1414)</f>
        <v/>
      </c>
      <c r="N1414" s="1" t="str">
        <f ca="1">IF(COUNTBLANK($D1414),"",IF(COUNTBLANK($AI1414),OFFSET(ChannelSetup!$E$4,0,$D1414-1),$AI1414))</f>
        <v/>
      </c>
      <c r="O1414" s="1" t="str">
        <f t="shared" si="694"/>
        <v/>
      </c>
      <c r="Q1414" s="32">
        <f t="shared" si="698"/>
        <v>6</v>
      </c>
      <c r="R1414" s="32">
        <f t="shared" si="699"/>
        <v>4</v>
      </c>
      <c r="S1414" s="32">
        <f t="shared" si="700"/>
        <v>4</v>
      </c>
      <c r="T1414" s="32">
        <f t="shared" si="701"/>
        <v>2</v>
      </c>
      <c r="U1414" s="32">
        <f t="shared" si="702"/>
        <v>2</v>
      </c>
      <c r="V1414" s="32">
        <f t="shared" si="703"/>
        <v>2</v>
      </c>
      <c r="W1414" s="32">
        <f t="shared" si="704"/>
        <v>2</v>
      </c>
      <c r="X1414" s="32">
        <f t="shared" si="705"/>
        <v>2</v>
      </c>
      <c r="Y1414" s="32">
        <f t="shared" si="706"/>
        <v>2</v>
      </c>
      <c r="Z1414" s="32">
        <f t="shared" si="707"/>
        <v>2</v>
      </c>
      <c r="AA1414" s="32">
        <f t="shared" si="708"/>
        <v>2</v>
      </c>
      <c r="AB1414" s="32">
        <f t="shared" si="709"/>
        <v>2</v>
      </c>
      <c r="AD1414" s="64"/>
      <c r="AE1414" s="51"/>
      <c r="AF1414" s="51"/>
      <c r="AG1414" s="61"/>
      <c r="AH1414" s="62"/>
      <c r="AI1414" s="61"/>
      <c r="AJ1414" s="62"/>
      <c r="AK1414" s="61"/>
      <c r="AL1414" s="62"/>
      <c r="AM1414" s="60"/>
      <c r="AN1414" s="60"/>
      <c r="AO1414" s="60"/>
      <c r="AP1414" s="60"/>
      <c r="AQ1414" s="51"/>
      <c r="AT1414" s="39" t="str">
        <f t="shared" si="666"/>
        <v/>
      </c>
      <c r="AU1414" s="49" t="str">
        <f t="shared" si="667"/>
        <v/>
      </c>
      <c r="AV1414" s="41">
        <f t="shared" ca="1" si="679"/>
        <v>256</v>
      </c>
      <c r="AW1414" s="40">
        <f t="shared" ca="1" si="673"/>
        <v>1</v>
      </c>
      <c r="AX1414" s="41">
        <f t="shared" ca="1" si="668"/>
        <v>0</v>
      </c>
      <c r="AY1414" s="41">
        <f t="shared" ca="1" si="669"/>
        <v>0</v>
      </c>
      <c r="AZ1414" s="42">
        <f t="shared" ca="1" si="670"/>
        <v>1</v>
      </c>
      <c r="BA1414" s="47" t="str">
        <f t="shared" si="671"/>
        <v/>
      </c>
      <c r="BB1414" s="47" t="e">
        <f t="shared" si="672"/>
        <v>#VALUE!</v>
      </c>
      <c r="BC1414" s="47">
        <f t="shared" si="681"/>
        <v>0</v>
      </c>
      <c r="BD1414" s="47">
        <f t="shared" si="682"/>
        <v>0</v>
      </c>
      <c r="BE1414" s="47" t="e">
        <f t="shared" si="683"/>
        <v>#VALUE!</v>
      </c>
      <c r="BF1414" s="47" t="e">
        <f t="shared" si="684"/>
        <v>#VALUE!</v>
      </c>
      <c r="BG1414" s="47" t="e">
        <f t="shared" si="685"/>
        <v>#VALUE!</v>
      </c>
      <c r="BH1414" s="47" t="e">
        <f>MATCH($BA1414,NoteCommaRef!$B$4:$B$10,0)</f>
        <v>#N/A</v>
      </c>
      <c r="BI1414" s="47">
        <f>MATCH($BK1414,NoteCommaRef!$H$4:$H$1000,0)</f>
        <v>11</v>
      </c>
      <c r="BJ1414" s="47">
        <f>MATCH($BL1414,NoteCommaRef!$H$4:$H$1000,0)</f>
        <v>11</v>
      </c>
      <c r="BK1414" s="47">
        <f t="shared" si="674"/>
        <v>1</v>
      </c>
      <c r="BL1414" s="47">
        <f t="shared" si="675"/>
        <v>1</v>
      </c>
      <c r="BM1414" s="48">
        <f ca="1">IF(ISNA($BH1414),1,OFFSET(NoteCommaRef!$E$3,$BH1414,0))</f>
        <v>1</v>
      </c>
      <c r="BN1414" s="48">
        <f t="shared" si="676"/>
        <v>1</v>
      </c>
      <c r="BO1414" s="48">
        <f t="shared" si="677"/>
        <v>1</v>
      </c>
      <c r="BP1414" s="48">
        <f t="shared" si="678"/>
        <v>1</v>
      </c>
      <c r="BQ1414" s="48">
        <f ca="1">IF(ISNA($BI1414),1,OFFSET(NoteCommaRef!$K$3,$BI1414,0))</f>
        <v>1</v>
      </c>
      <c r="BR1414" s="48">
        <f ca="1">IF(ISNA($BJ1414),1,OFFSET(NoteCommaRef!$K$3,$BJ1414,0))</f>
        <v>1</v>
      </c>
    </row>
    <row r="1415" spans="3:70" x14ac:dyDescent="0.2">
      <c r="C1415" s="1" t="str">
        <f t="shared" si="696"/>
        <v/>
      </c>
      <c r="D1415" s="1" t="str">
        <f t="shared" si="697"/>
        <v/>
      </c>
      <c r="E1415" s="1" t="str">
        <f t="shared" si="687"/>
        <v/>
      </c>
      <c r="F1415" s="32" t="str">
        <f t="shared" si="688"/>
        <v/>
      </c>
      <c r="G1415" s="1" t="str">
        <f t="shared" si="689"/>
        <v/>
      </c>
      <c r="H1415" s="1" t="str">
        <f t="shared" si="690"/>
        <v/>
      </c>
      <c r="I1415" s="1" t="str">
        <f t="shared" si="691"/>
        <v/>
      </c>
      <c r="J1415" s="1" t="str">
        <f t="shared" si="692"/>
        <v/>
      </c>
      <c r="K1415" s="1" t="str">
        <f t="shared" si="693"/>
        <v/>
      </c>
      <c r="L1415" s="1" t="str">
        <f ca="1">IF(COUNTBLANK($AO1415),IF(COUNTBLANK($D1415),"",OFFSET(ChannelSetup!$E$6,0,$D1415-1)),$AO1415)</f>
        <v/>
      </c>
      <c r="M1415" s="1" t="str">
        <f ca="1">IF(COUNTBLANK($AP1415),IF(COUNTBLANK($D1415),"",OFFSET(ChannelSetup!$E$7,0,$D1415-1)),$AP1415)</f>
        <v/>
      </c>
      <c r="N1415" s="1" t="str">
        <f ca="1">IF(COUNTBLANK($D1415),"",IF(COUNTBLANK($AI1415),OFFSET(ChannelSetup!$E$4,0,$D1415-1),$AI1415))</f>
        <v/>
      </c>
      <c r="O1415" s="1" t="str">
        <f t="shared" si="694"/>
        <v/>
      </c>
      <c r="Q1415" s="32">
        <f t="shared" si="698"/>
        <v>6</v>
      </c>
      <c r="R1415" s="32">
        <f t="shared" si="699"/>
        <v>4</v>
      </c>
      <c r="S1415" s="32">
        <f t="shared" si="700"/>
        <v>4</v>
      </c>
      <c r="T1415" s="32">
        <f t="shared" si="701"/>
        <v>2</v>
      </c>
      <c r="U1415" s="32">
        <f t="shared" si="702"/>
        <v>2</v>
      </c>
      <c r="V1415" s="32">
        <f t="shared" si="703"/>
        <v>2</v>
      </c>
      <c r="W1415" s="32">
        <f t="shared" si="704"/>
        <v>2</v>
      </c>
      <c r="X1415" s="32">
        <f t="shared" si="705"/>
        <v>2</v>
      </c>
      <c r="Y1415" s="32">
        <f t="shared" si="706"/>
        <v>2</v>
      </c>
      <c r="Z1415" s="32">
        <f t="shared" si="707"/>
        <v>2</v>
      </c>
      <c r="AA1415" s="32">
        <f t="shared" si="708"/>
        <v>2</v>
      </c>
      <c r="AB1415" s="32">
        <f t="shared" si="709"/>
        <v>2</v>
      </c>
      <c r="AD1415" s="64"/>
      <c r="AE1415" s="51"/>
      <c r="AF1415" s="51"/>
      <c r="AG1415" s="61"/>
      <c r="AH1415" s="62"/>
      <c r="AI1415" s="61"/>
      <c r="AJ1415" s="62"/>
      <c r="AK1415" s="61"/>
      <c r="AL1415" s="62"/>
      <c r="AM1415" s="60"/>
      <c r="AN1415" s="60"/>
      <c r="AO1415" s="60"/>
      <c r="AP1415" s="60"/>
      <c r="AQ1415" s="51"/>
      <c r="AT1415" s="39" t="str">
        <f t="shared" si="666"/>
        <v/>
      </c>
      <c r="AU1415" s="49" t="str">
        <f t="shared" si="667"/>
        <v/>
      </c>
      <c r="AV1415" s="41">
        <f t="shared" ca="1" si="679"/>
        <v>256</v>
      </c>
      <c r="AW1415" s="40">
        <f t="shared" ca="1" si="673"/>
        <v>1</v>
      </c>
      <c r="AX1415" s="41">
        <f t="shared" ca="1" si="668"/>
        <v>0</v>
      </c>
      <c r="AY1415" s="41">
        <f t="shared" ca="1" si="669"/>
        <v>0</v>
      </c>
      <c r="AZ1415" s="42">
        <f t="shared" ca="1" si="670"/>
        <v>1</v>
      </c>
      <c r="BA1415" s="47" t="str">
        <f t="shared" si="671"/>
        <v/>
      </c>
      <c r="BB1415" s="47" t="e">
        <f t="shared" si="672"/>
        <v>#VALUE!</v>
      </c>
      <c r="BC1415" s="47">
        <f t="shared" si="681"/>
        <v>0</v>
      </c>
      <c r="BD1415" s="47">
        <f t="shared" si="682"/>
        <v>0</v>
      </c>
      <c r="BE1415" s="47" t="e">
        <f t="shared" si="683"/>
        <v>#VALUE!</v>
      </c>
      <c r="BF1415" s="47" t="e">
        <f t="shared" si="684"/>
        <v>#VALUE!</v>
      </c>
      <c r="BG1415" s="47" t="e">
        <f t="shared" si="685"/>
        <v>#VALUE!</v>
      </c>
      <c r="BH1415" s="47" t="e">
        <f>MATCH($BA1415,NoteCommaRef!$B$4:$B$10,0)</f>
        <v>#N/A</v>
      </c>
      <c r="BI1415" s="47">
        <f>MATCH($BK1415,NoteCommaRef!$H$4:$H$1000,0)</f>
        <v>11</v>
      </c>
      <c r="BJ1415" s="47">
        <f>MATCH($BL1415,NoteCommaRef!$H$4:$H$1000,0)</f>
        <v>11</v>
      </c>
      <c r="BK1415" s="47">
        <f t="shared" si="674"/>
        <v>1</v>
      </c>
      <c r="BL1415" s="47">
        <f t="shared" si="675"/>
        <v>1</v>
      </c>
      <c r="BM1415" s="48">
        <f ca="1">IF(ISNA($BH1415),1,OFFSET(NoteCommaRef!$E$3,$BH1415,0))</f>
        <v>1</v>
      </c>
      <c r="BN1415" s="48">
        <f t="shared" si="676"/>
        <v>1</v>
      </c>
      <c r="BO1415" s="48">
        <f t="shared" si="677"/>
        <v>1</v>
      </c>
      <c r="BP1415" s="48">
        <f t="shared" si="678"/>
        <v>1</v>
      </c>
      <c r="BQ1415" s="48">
        <f ca="1">IF(ISNA($BI1415),1,OFFSET(NoteCommaRef!$K$3,$BI1415,0))</f>
        <v>1</v>
      </c>
      <c r="BR1415" s="48">
        <f ca="1">IF(ISNA($BJ1415),1,OFFSET(NoteCommaRef!$K$3,$BJ1415,0))</f>
        <v>1</v>
      </c>
    </row>
    <row r="1416" spans="3:70" x14ac:dyDescent="0.2">
      <c r="C1416" s="1" t="str">
        <f t="shared" si="696"/>
        <v/>
      </c>
      <c r="D1416" s="1" t="str">
        <f t="shared" si="697"/>
        <v/>
      </c>
      <c r="E1416" s="1" t="str">
        <f t="shared" si="687"/>
        <v/>
      </c>
      <c r="F1416" s="32" t="str">
        <f t="shared" si="688"/>
        <v/>
      </c>
      <c r="G1416" s="1" t="str">
        <f t="shared" si="689"/>
        <v/>
      </c>
      <c r="H1416" s="1" t="str">
        <f t="shared" si="690"/>
        <v/>
      </c>
      <c r="I1416" s="1" t="str">
        <f t="shared" si="691"/>
        <v/>
      </c>
      <c r="J1416" s="1" t="str">
        <f t="shared" si="692"/>
        <v/>
      </c>
      <c r="K1416" s="1" t="str">
        <f t="shared" si="693"/>
        <v/>
      </c>
      <c r="L1416" s="1" t="str">
        <f ca="1">IF(COUNTBLANK($AO1416),IF(COUNTBLANK($D1416),"",OFFSET(ChannelSetup!$E$6,0,$D1416-1)),$AO1416)</f>
        <v/>
      </c>
      <c r="M1416" s="1" t="str">
        <f ca="1">IF(COUNTBLANK($AP1416),IF(COUNTBLANK($D1416),"",OFFSET(ChannelSetup!$E$7,0,$D1416-1)),$AP1416)</f>
        <v/>
      </c>
      <c r="N1416" s="1" t="str">
        <f ca="1">IF(COUNTBLANK($D1416),"",IF(COUNTBLANK($AI1416),OFFSET(ChannelSetup!$E$4,0,$D1416-1),$AI1416))</f>
        <v/>
      </c>
      <c r="O1416" s="1" t="str">
        <f t="shared" si="694"/>
        <v/>
      </c>
      <c r="Q1416" s="32">
        <f t="shared" si="698"/>
        <v>6</v>
      </c>
      <c r="R1416" s="32">
        <f t="shared" si="699"/>
        <v>4</v>
      </c>
      <c r="S1416" s="32">
        <f t="shared" si="700"/>
        <v>4</v>
      </c>
      <c r="T1416" s="32">
        <f t="shared" si="701"/>
        <v>2</v>
      </c>
      <c r="U1416" s="32">
        <f t="shared" si="702"/>
        <v>2</v>
      </c>
      <c r="V1416" s="32">
        <f t="shared" si="703"/>
        <v>2</v>
      </c>
      <c r="W1416" s="32">
        <f t="shared" si="704"/>
        <v>2</v>
      </c>
      <c r="X1416" s="32">
        <f t="shared" si="705"/>
        <v>2</v>
      </c>
      <c r="Y1416" s="32">
        <f t="shared" si="706"/>
        <v>2</v>
      </c>
      <c r="Z1416" s="32">
        <f t="shared" si="707"/>
        <v>2</v>
      </c>
      <c r="AA1416" s="32">
        <f t="shared" si="708"/>
        <v>2</v>
      </c>
      <c r="AB1416" s="32">
        <f t="shared" si="709"/>
        <v>2</v>
      </c>
      <c r="AD1416" s="64"/>
      <c r="AE1416" s="51"/>
      <c r="AF1416" s="51"/>
      <c r="AG1416" s="61"/>
      <c r="AH1416" s="62"/>
      <c r="AI1416" s="61"/>
      <c r="AJ1416" s="62"/>
      <c r="AK1416" s="61"/>
      <c r="AL1416" s="62"/>
      <c r="AM1416" s="60"/>
      <c r="AN1416" s="60"/>
      <c r="AO1416" s="60"/>
      <c r="AP1416" s="60"/>
      <c r="AQ1416" s="51"/>
      <c r="AT1416" s="39" t="str">
        <f t="shared" si="666"/>
        <v/>
      </c>
      <c r="AU1416" s="49" t="str">
        <f t="shared" si="667"/>
        <v/>
      </c>
      <c r="AV1416" s="41">
        <f t="shared" ca="1" si="679"/>
        <v>256</v>
      </c>
      <c r="AW1416" s="40">
        <f t="shared" ca="1" si="673"/>
        <v>1</v>
      </c>
      <c r="AX1416" s="41">
        <f t="shared" ca="1" si="668"/>
        <v>0</v>
      </c>
      <c r="AY1416" s="41">
        <f t="shared" ca="1" si="669"/>
        <v>0</v>
      </c>
      <c r="AZ1416" s="42">
        <f t="shared" ca="1" si="670"/>
        <v>1</v>
      </c>
      <c r="BA1416" s="47" t="str">
        <f t="shared" si="671"/>
        <v/>
      </c>
      <c r="BB1416" s="47" t="e">
        <f t="shared" si="672"/>
        <v>#VALUE!</v>
      </c>
      <c r="BC1416" s="47">
        <f t="shared" si="681"/>
        <v>0</v>
      </c>
      <c r="BD1416" s="47">
        <f t="shared" si="682"/>
        <v>0</v>
      </c>
      <c r="BE1416" s="47" t="e">
        <f t="shared" si="683"/>
        <v>#VALUE!</v>
      </c>
      <c r="BF1416" s="47" t="e">
        <f t="shared" si="684"/>
        <v>#VALUE!</v>
      </c>
      <c r="BG1416" s="47" t="e">
        <f t="shared" si="685"/>
        <v>#VALUE!</v>
      </c>
      <c r="BH1416" s="47" t="e">
        <f>MATCH($BA1416,NoteCommaRef!$B$4:$B$10,0)</f>
        <v>#N/A</v>
      </c>
      <c r="BI1416" s="47">
        <f>MATCH($BK1416,NoteCommaRef!$H$4:$H$1000,0)</f>
        <v>11</v>
      </c>
      <c r="BJ1416" s="47">
        <f>MATCH($BL1416,NoteCommaRef!$H$4:$H$1000,0)</f>
        <v>11</v>
      </c>
      <c r="BK1416" s="47">
        <f t="shared" si="674"/>
        <v>1</v>
      </c>
      <c r="BL1416" s="47">
        <f t="shared" si="675"/>
        <v>1</v>
      </c>
      <c r="BM1416" s="48">
        <f ca="1">IF(ISNA($BH1416),1,OFFSET(NoteCommaRef!$E$3,$BH1416,0))</f>
        <v>1</v>
      </c>
      <c r="BN1416" s="48">
        <f t="shared" si="676"/>
        <v>1</v>
      </c>
      <c r="BO1416" s="48">
        <f t="shared" si="677"/>
        <v>1</v>
      </c>
      <c r="BP1416" s="48">
        <f t="shared" si="678"/>
        <v>1</v>
      </c>
      <c r="BQ1416" s="48">
        <f ca="1">IF(ISNA($BI1416),1,OFFSET(NoteCommaRef!$K$3,$BI1416,0))</f>
        <v>1</v>
      </c>
      <c r="BR1416" s="48">
        <f ca="1">IF(ISNA($BJ1416),1,OFFSET(NoteCommaRef!$K$3,$BJ1416,0))</f>
        <v>1</v>
      </c>
    </row>
    <row r="1417" spans="3:70" x14ac:dyDescent="0.2">
      <c r="C1417" s="1" t="str">
        <f t="shared" si="696"/>
        <v/>
      </c>
      <c r="D1417" s="1" t="str">
        <f t="shared" si="697"/>
        <v/>
      </c>
      <c r="E1417" s="1" t="str">
        <f t="shared" si="687"/>
        <v/>
      </c>
      <c r="F1417" s="32" t="str">
        <f t="shared" si="688"/>
        <v/>
      </c>
      <c r="G1417" s="1" t="str">
        <f t="shared" si="689"/>
        <v/>
      </c>
      <c r="H1417" s="1" t="str">
        <f t="shared" si="690"/>
        <v/>
      </c>
      <c r="I1417" s="1" t="str">
        <f t="shared" si="691"/>
        <v/>
      </c>
      <c r="J1417" s="1" t="str">
        <f t="shared" si="692"/>
        <v/>
      </c>
      <c r="K1417" s="1" t="str">
        <f t="shared" si="693"/>
        <v/>
      </c>
      <c r="L1417" s="1" t="str">
        <f ca="1">IF(COUNTBLANK($AO1417),IF(COUNTBLANK($D1417),"",OFFSET(ChannelSetup!$E$6,0,$D1417-1)),$AO1417)</f>
        <v/>
      </c>
      <c r="M1417" s="1" t="str">
        <f ca="1">IF(COUNTBLANK($AP1417),IF(COUNTBLANK($D1417),"",OFFSET(ChannelSetup!$E$7,0,$D1417-1)),$AP1417)</f>
        <v/>
      </c>
      <c r="N1417" s="1" t="str">
        <f ca="1">IF(COUNTBLANK($D1417),"",IF(COUNTBLANK($AI1417),OFFSET(ChannelSetup!$E$4,0,$D1417-1),$AI1417))</f>
        <v/>
      </c>
      <c r="O1417" s="1" t="str">
        <f t="shared" si="694"/>
        <v/>
      </c>
      <c r="Q1417" s="32">
        <f t="shared" si="698"/>
        <v>6</v>
      </c>
      <c r="R1417" s="32">
        <f t="shared" si="699"/>
        <v>4</v>
      </c>
      <c r="S1417" s="32">
        <f t="shared" si="700"/>
        <v>4</v>
      </c>
      <c r="T1417" s="32">
        <f t="shared" si="701"/>
        <v>2</v>
      </c>
      <c r="U1417" s="32">
        <f t="shared" si="702"/>
        <v>2</v>
      </c>
      <c r="V1417" s="32">
        <f t="shared" si="703"/>
        <v>2</v>
      </c>
      <c r="W1417" s="32">
        <f t="shared" si="704"/>
        <v>2</v>
      </c>
      <c r="X1417" s="32">
        <f t="shared" si="705"/>
        <v>2</v>
      </c>
      <c r="Y1417" s="32">
        <f t="shared" si="706"/>
        <v>2</v>
      </c>
      <c r="Z1417" s="32">
        <f t="shared" si="707"/>
        <v>2</v>
      </c>
      <c r="AA1417" s="32">
        <f t="shared" si="708"/>
        <v>2</v>
      </c>
      <c r="AB1417" s="32">
        <f t="shared" si="709"/>
        <v>2</v>
      </c>
      <c r="AD1417" s="64"/>
      <c r="AE1417" s="51"/>
      <c r="AF1417" s="51"/>
      <c r="AG1417" s="61"/>
      <c r="AH1417" s="62"/>
      <c r="AI1417" s="61"/>
      <c r="AJ1417" s="62"/>
      <c r="AK1417" s="61"/>
      <c r="AL1417" s="62"/>
      <c r="AM1417" s="60"/>
      <c r="AN1417" s="60"/>
      <c r="AO1417" s="60"/>
      <c r="AP1417" s="60"/>
      <c r="AQ1417" s="51"/>
      <c r="AT1417" s="39" t="str">
        <f t="shared" si="666"/>
        <v/>
      </c>
      <c r="AU1417" s="49" t="str">
        <f t="shared" si="667"/>
        <v/>
      </c>
      <c r="AV1417" s="41">
        <f t="shared" ca="1" si="679"/>
        <v>256</v>
      </c>
      <c r="AW1417" s="40">
        <f t="shared" ca="1" si="673"/>
        <v>1</v>
      </c>
      <c r="AX1417" s="41">
        <f t="shared" ca="1" si="668"/>
        <v>0</v>
      </c>
      <c r="AY1417" s="41">
        <f t="shared" ca="1" si="669"/>
        <v>0</v>
      </c>
      <c r="AZ1417" s="42">
        <f t="shared" ca="1" si="670"/>
        <v>1</v>
      </c>
      <c r="BA1417" s="47" t="str">
        <f t="shared" si="671"/>
        <v/>
      </c>
      <c r="BB1417" s="47" t="e">
        <f t="shared" si="672"/>
        <v>#VALUE!</v>
      </c>
      <c r="BC1417" s="47">
        <f t="shared" si="681"/>
        <v>0</v>
      </c>
      <c r="BD1417" s="47">
        <f t="shared" si="682"/>
        <v>0</v>
      </c>
      <c r="BE1417" s="47" t="e">
        <f t="shared" si="683"/>
        <v>#VALUE!</v>
      </c>
      <c r="BF1417" s="47" t="e">
        <f t="shared" si="684"/>
        <v>#VALUE!</v>
      </c>
      <c r="BG1417" s="47" t="e">
        <f t="shared" si="685"/>
        <v>#VALUE!</v>
      </c>
      <c r="BH1417" s="47" t="e">
        <f>MATCH($BA1417,NoteCommaRef!$B$4:$B$10,0)</f>
        <v>#N/A</v>
      </c>
      <c r="BI1417" s="47">
        <f>MATCH($BK1417,NoteCommaRef!$H$4:$H$1000,0)</f>
        <v>11</v>
      </c>
      <c r="BJ1417" s="47">
        <f>MATCH($BL1417,NoteCommaRef!$H$4:$H$1000,0)</f>
        <v>11</v>
      </c>
      <c r="BK1417" s="47">
        <f t="shared" si="674"/>
        <v>1</v>
      </c>
      <c r="BL1417" s="47">
        <f t="shared" si="675"/>
        <v>1</v>
      </c>
      <c r="BM1417" s="48">
        <f ca="1">IF(ISNA($BH1417),1,OFFSET(NoteCommaRef!$E$3,$BH1417,0))</f>
        <v>1</v>
      </c>
      <c r="BN1417" s="48">
        <f t="shared" si="676"/>
        <v>1</v>
      </c>
      <c r="BO1417" s="48">
        <f t="shared" si="677"/>
        <v>1</v>
      </c>
      <c r="BP1417" s="48">
        <f t="shared" si="678"/>
        <v>1</v>
      </c>
      <c r="BQ1417" s="48">
        <f ca="1">IF(ISNA($BI1417),1,OFFSET(NoteCommaRef!$K$3,$BI1417,0))</f>
        <v>1</v>
      </c>
      <c r="BR1417" s="48">
        <f ca="1">IF(ISNA($BJ1417),1,OFFSET(NoteCommaRef!$K$3,$BJ1417,0))</f>
        <v>1</v>
      </c>
    </row>
    <row r="1418" spans="3:70" x14ac:dyDescent="0.2">
      <c r="C1418" s="1" t="str">
        <f t="shared" si="696"/>
        <v/>
      </c>
      <c r="D1418" s="1" t="str">
        <f t="shared" si="697"/>
        <v/>
      </c>
      <c r="E1418" s="1" t="str">
        <f t="shared" si="687"/>
        <v/>
      </c>
      <c r="F1418" s="32" t="str">
        <f t="shared" si="688"/>
        <v/>
      </c>
      <c r="G1418" s="1" t="str">
        <f t="shared" si="689"/>
        <v/>
      </c>
      <c r="H1418" s="1" t="str">
        <f t="shared" si="690"/>
        <v/>
      </c>
      <c r="I1418" s="1" t="str">
        <f t="shared" si="691"/>
        <v/>
      </c>
      <c r="J1418" s="1" t="str">
        <f t="shared" si="692"/>
        <v/>
      </c>
      <c r="K1418" s="1" t="str">
        <f t="shared" si="693"/>
        <v/>
      </c>
      <c r="L1418" s="1" t="str">
        <f ca="1">IF(COUNTBLANK($AO1418),IF(COUNTBLANK($D1418),"",OFFSET(ChannelSetup!$E$6,0,$D1418-1)),$AO1418)</f>
        <v/>
      </c>
      <c r="M1418" s="1" t="str">
        <f ca="1">IF(COUNTBLANK($AP1418),IF(COUNTBLANK($D1418),"",OFFSET(ChannelSetup!$E$7,0,$D1418-1)),$AP1418)</f>
        <v/>
      </c>
      <c r="N1418" s="1" t="str">
        <f ca="1">IF(COUNTBLANK($D1418),"",IF(COUNTBLANK($AI1418),OFFSET(ChannelSetup!$E$4,0,$D1418-1),$AI1418))</f>
        <v/>
      </c>
      <c r="O1418" s="1" t="str">
        <f t="shared" si="694"/>
        <v/>
      </c>
      <c r="Q1418" s="32">
        <f t="shared" si="698"/>
        <v>6</v>
      </c>
      <c r="R1418" s="32">
        <f t="shared" si="699"/>
        <v>4</v>
      </c>
      <c r="S1418" s="32">
        <f t="shared" si="700"/>
        <v>4</v>
      </c>
      <c r="T1418" s="32">
        <f t="shared" si="701"/>
        <v>2</v>
      </c>
      <c r="U1418" s="32">
        <f t="shared" si="702"/>
        <v>2</v>
      </c>
      <c r="V1418" s="32">
        <f t="shared" si="703"/>
        <v>2</v>
      </c>
      <c r="W1418" s="32">
        <f t="shared" si="704"/>
        <v>2</v>
      </c>
      <c r="X1418" s="32">
        <f t="shared" si="705"/>
        <v>2</v>
      </c>
      <c r="Y1418" s="32">
        <f t="shared" si="706"/>
        <v>2</v>
      </c>
      <c r="Z1418" s="32">
        <f t="shared" si="707"/>
        <v>2</v>
      </c>
      <c r="AA1418" s="32">
        <f t="shared" si="708"/>
        <v>2</v>
      </c>
      <c r="AB1418" s="32">
        <f t="shared" si="709"/>
        <v>2</v>
      </c>
      <c r="AD1418" s="64"/>
      <c r="AE1418" s="51"/>
      <c r="AF1418" s="51"/>
      <c r="AG1418" s="61"/>
      <c r="AH1418" s="62"/>
      <c r="AI1418" s="61"/>
      <c r="AJ1418" s="62"/>
      <c r="AK1418" s="61"/>
      <c r="AL1418" s="62"/>
      <c r="AM1418" s="60"/>
      <c r="AN1418" s="60"/>
      <c r="AO1418" s="60"/>
      <c r="AP1418" s="60"/>
      <c r="AQ1418" s="51"/>
      <c r="AT1418" s="39" t="str">
        <f t="shared" si="666"/>
        <v/>
      </c>
      <c r="AU1418" s="49" t="str">
        <f t="shared" si="667"/>
        <v/>
      </c>
      <c r="AV1418" s="41">
        <f t="shared" ca="1" si="679"/>
        <v>256</v>
      </c>
      <c r="AW1418" s="40">
        <f t="shared" ca="1" si="673"/>
        <v>1</v>
      </c>
      <c r="AX1418" s="41">
        <f t="shared" ca="1" si="668"/>
        <v>0</v>
      </c>
      <c r="AY1418" s="41">
        <f t="shared" ca="1" si="669"/>
        <v>0</v>
      </c>
      <c r="AZ1418" s="42">
        <f t="shared" ca="1" si="670"/>
        <v>1</v>
      </c>
      <c r="BA1418" s="47" t="str">
        <f t="shared" si="671"/>
        <v/>
      </c>
      <c r="BB1418" s="47" t="e">
        <f t="shared" si="672"/>
        <v>#VALUE!</v>
      </c>
      <c r="BC1418" s="47">
        <f t="shared" si="681"/>
        <v>0</v>
      </c>
      <c r="BD1418" s="47">
        <f t="shared" si="682"/>
        <v>0</v>
      </c>
      <c r="BE1418" s="47" t="e">
        <f t="shared" si="683"/>
        <v>#VALUE!</v>
      </c>
      <c r="BF1418" s="47" t="e">
        <f t="shared" si="684"/>
        <v>#VALUE!</v>
      </c>
      <c r="BG1418" s="47" t="e">
        <f t="shared" si="685"/>
        <v>#VALUE!</v>
      </c>
      <c r="BH1418" s="47" t="e">
        <f>MATCH($BA1418,NoteCommaRef!$B$4:$B$10,0)</f>
        <v>#N/A</v>
      </c>
      <c r="BI1418" s="47">
        <f>MATCH($BK1418,NoteCommaRef!$H$4:$H$1000,0)</f>
        <v>11</v>
      </c>
      <c r="BJ1418" s="47">
        <f>MATCH($BL1418,NoteCommaRef!$H$4:$H$1000,0)</f>
        <v>11</v>
      </c>
      <c r="BK1418" s="47">
        <f t="shared" si="674"/>
        <v>1</v>
      </c>
      <c r="BL1418" s="47">
        <f t="shared" si="675"/>
        <v>1</v>
      </c>
      <c r="BM1418" s="48">
        <f ca="1">IF(ISNA($BH1418),1,OFFSET(NoteCommaRef!$E$3,$BH1418,0))</f>
        <v>1</v>
      </c>
      <c r="BN1418" s="48">
        <f t="shared" si="676"/>
        <v>1</v>
      </c>
      <c r="BO1418" s="48">
        <f t="shared" si="677"/>
        <v>1</v>
      </c>
      <c r="BP1418" s="48">
        <f t="shared" si="678"/>
        <v>1</v>
      </c>
      <c r="BQ1418" s="48">
        <f ca="1">IF(ISNA($BI1418),1,OFFSET(NoteCommaRef!$K$3,$BI1418,0))</f>
        <v>1</v>
      </c>
      <c r="BR1418" s="48">
        <f ca="1">IF(ISNA($BJ1418),1,OFFSET(NoteCommaRef!$K$3,$BJ1418,0))</f>
        <v>1</v>
      </c>
    </row>
    <row r="1419" spans="3:70" x14ac:dyDescent="0.2">
      <c r="C1419" s="1" t="str">
        <f t="shared" si="696"/>
        <v/>
      </c>
      <c r="D1419" s="1" t="str">
        <f t="shared" si="697"/>
        <v/>
      </c>
      <c r="E1419" s="1" t="str">
        <f t="shared" si="687"/>
        <v/>
      </c>
      <c r="F1419" s="32" t="str">
        <f t="shared" si="688"/>
        <v/>
      </c>
      <c r="G1419" s="1" t="str">
        <f t="shared" si="689"/>
        <v/>
      </c>
      <c r="H1419" s="1" t="str">
        <f t="shared" si="690"/>
        <v/>
      </c>
      <c r="I1419" s="1" t="str">
        <f t="shared" si="691"/>
        <v/>
      </c>
      <c r="J1419" s="1" t="str">
        <f t="shared" si="692"/>
        <v/>
      </c>
      <c r="K1419" s="1" t="str">
        <f t="shared" si="693"/>
        <v/>
      </c>
      <c r="L1419" s="1" t="str">
        <f ca="1">IF(COUNTBLANK($AO1419),IF(COUNTBLANK($D1419),"",OFFSET(ChannelSetup!$E$6,0,$D1419-1)),$AO1419)</f>
        <v/>
      </c>
      <c r="M1419" s="1" t="str">
        <f ca="1">IF(COUNTBLANK($AP1419),IF(COUNTBLANK($D1419),"",OFFSET(ChannelSetup!$E$7,0,$D1419-1)),$AP1419)</f>
        <v/>
      </c>
      <c r="N1419" s="1" t="str">
        <f ca="1">IF(COUNTBLANK($D1419),"",IF(COUNTBLANK($AI1419),OFFSET(ChannelSetup!$E$4,0,$D1419-1),$AI1419))</f>
        <v/>
      </c>
      <c r="O1419" s="1" t="str">
        <f t="shared" si="694"/>
        <v/>
      </c>
      <c r="Q1419" s="32">
        <f t="shared" si="698"/>
        <v>6</v>
      </c>
      <c r="R1419" s="32">
        <f t="shared" si="699"/>
        <v>4</v>
      </c>
      <c r="S1419" s="32">
        <f t="shared" si="700"/>
        <v>4</v>
      </c>
      <c r="T1419" s="32">
        <f t="shared" si="701"/>
        <v>2</v>
      </c>
      <c r="U1419" s="32">
        <f t="shared" si="702"/>
        <v>2</v>
      </c>
      <c r="V1419" s="32">
        <f t="shared" si="703"/>
        <v>2</v>
      </c>
      <c r="W1419" s="32">
        <f t="shared" si="704"/>
        <v>2</v>
      </c>
      <c r="X1419" s="32">
        <f t="shared" si="705"/>
        <v>2</v>
      </c>
      <c r="Y1419" s="32">
        <f t="shared" si="706"/>
        <v>2</v>
      </c>
      <c r="Z1419" s="32">
        <f t="shared" si="707"/>
        <v>2</v>
      </c>
      <c r="AA1419" s="32">
        <f t="shared" si="708"/>
        <v>2</v>
      </c>
      <c r="AB1419" s="32">
        <f t="shared" si="709"/>
        <v>2</v>
      </c>
      <c r="AD1419" s="64"/>
      <c r="AE1419" s="51"/>
      <c r="AF1419" s="51"/>
      <c r="AG1419" s="61"/>
      <c r="AH1419" s="62"/>
      <c r="AI1419" s="61"/>
      <c r="AJ1419" s="62"/>
      <c r="AK1419" s="61"/>
      <c r="AL1419" s="62"/>
      <c r="AM1419" s="60"/>
      <c r="AN1419" s="60"/>
      <c r="AO1419" s="60"/>
      <c r="AP1419" s="60"/>
      <c r="AQ1419" s="51"/>
      <c r="AT1419" s="39" t="str">
        <f t="shared" si="666"/>
        <v/>
      </c>
      <c r="AU1419" s="49" t="str">
        <f t="shared" si="667"/>
        <v/>
      </c>
      <c r="AV1419" s="41">
        <f t="shared" ca="1" si="679"/>
        <v>256</v>
      </c>
      <c r="AW1419" s="40">
        <f t="shared" ca="1" si="673"/>
        <v>1</v>
      </c>
      <c r="AX1419" s="41">
        <f t="shared" ca="1" si="668"/>
        <v>0</v>
      </c>
      <c r="AY1419" s="41">
        <f t="shared" ca="1" si="669"/>
        <v>0</v>
      </c>
      <c r="AZ1419" s="42">
        <f t="shared" ca="1" si="670"/>
        <v>1</v>
      </c>
      <c r="BA1419" s="47" t="str">
        <f t="shared" si="671"/>
        <v/>
      </c>
      <c r="BB1419" s="47" t="e">
        <f t="shared" si="672"/>
        <v>#VALUE!</v>
      </c>
      <c r="BC1419" s="47">
        <f t="shared" si="681"/>
        <v>0</v>
      </c>
      <c r="BD1419" s="47">
        <f t="shared" si="682"/>
        <v>0</v>
      </c>
      <c r="BE1419" s="47" t="e">
        <f t="shared" si="683"/>
        <v>#VALUE!</v>
      </c>
      <c r="BF1419" s="47" t="e">
        <f t="shared" si="684"/>
        <v>#VALUE!</v>
      </c>
      <c r="BG1419" s="47" t="e">
        <f t="shared" si="685"/>
        <v>#VALUE!</v>
      </c>
      <c r="BH1419" s="47" t="e">
        <f>MATCH($BA1419,NoteCommaRef!$B$4:$B$10,0)</f>
        <v>#N/A</v>
      </c>
      <c r="BI1419" s="47">
        <f>MATCH($BK1419,NoteCommaRef!$H$4:$H$1000,0)</f>
        <v>11</v>
      </c>
      <c r="BJ1419" s="47">
        <f>MATCH($BL1419,NoteCommaRef!$H$4:$H$1000,0)</f>
        <v>11</v>
      </c>
      <c r="BK1419" s="47">
        <f t="shared" si="674"/>
        <v>1</v>
      </c>
      <c r="BL1419" s="47">
        <f t="shared" si="675"/>
        <v>1</v>
      </c>
      <c r="BM1419" s="48">
        <f ca="1">IF(ISNA($BH1419),1,OFFSET(NoteCommaRef!$E$3,$BH1419,0))</f>
        <v>1</v>
      </c>
      <c r="BN1419" s="48">
        <f t="shared" si="676"/>
        <v>1</v>
      </c>
      <c r="BO1419" s="48">
        <f t="shared" si="677"/>
        <v>1</v>
      </c>
      <c r="BP1419" s="48">
        <f t="shared" si="678"/>
        <v>1</v>
      </c>
      <c r="BQ1419" s="48">
        <f ca="1">IF(ISNA($BI1419),1,OFFSET(NoteCommaRef!$K$3,$BI1419,0))</f>
        <v>1</v>
      </c>
      <c r="BR1419" s="48">
        <f ca="1">IF(ISNA($BJ1419),1,OFFSET(NoteCommaRef!$K$3,$BJ1419,0))</f>
        <v>1</v>
      </c>
    </row>
    <row r="1420" spans="3:70" x14ac:dyDescent="0.2">
      <c r="C1420" s="1" t="str">
        <f t="shared" si="696"/>
        <v/>
      </c>
      <c r="D1420" s="1" t="str">
        <f t="shared" si="697"/>
        <v/>
      </c>
      <c r="E1420" s="1" t="str">
        <f t="shared" si="687"/>
        <v/>
      </c>
      <c r="F1420" s="32" t="str">
        <f t="shared" si="688"/>
        <v/>
      </c>
      <c r="G1420" s="1" t="str">
        <f t="shared" si="689"/>
        <v/>
      </c>
      <c r="H1420" s="1" t="str">
        <f t="shared" si="690"/>
        <v/>
      </c>
      <c r="I1420" s="1" t="str">
        <f t="shared" si="691"/>
        <v/>
      </c>
      <c r="J1420" s="1" t="str">
        <f t="shared" si="692"/>
        <v/>
      </c>
      <c r="K1420" s="1" t="str">
        <f t="shared" si="693"/>
        <v/>
      </c>
      <c r="L1420" s="1" t="str">
        <f ca="1">IF(COUNTBLANK($AO1420),IF(COUNTBLANK($D1420),"",OFFSET(ChannelSetup!$E$6,0,$D1420-1)),$AO1420)</f>
        <v/>
      </c>
      <c r="M1420" s="1" t="str">
        <f ca="1">IF(COUNTBLANK($AP1420),IF(COUNTBLANK($D1420),"",OFFSET(ChannelSetup!$E$7,0,$D1420-1)),$AP1420)</f>
        <v/>
      </c>
      <c r="N1420" s="1" t="str">
        <f ca="1">IF(COUNTBLANK($D1420),"",IF(COUNTBLANK($AI1420),OFFSET(ChannelSetup!$E$4,0,$D1420-1),$AI1420))</f>
        <v/>
      </c>
      <c r="O1420" s="1" t="str">
        <f t="shared" si="694"/>
        <v/>
      </c>
      <c r="Q1420" s="32">
        <f t="shared" si="698"/>
        <v>6</v>
      </c>
      <c r="R1420" s="32">
        <f t="shared" si="699"/>
        <v>4</v>
      </c>
      <c r="S1420" s="32">
        <f t="shared" si="700"/>
        <v>4</v>
      </c>
      <c r="T1420" s="32">
        <f t="shared" si="701"/>
        <v>2</v>
      </c>
      <c r="U1420" s="32">
        <f t="shared" si="702"/>
        <v>2</v>
      </c>
      <c r="V1420" s="32">
        <f t="shared" si="703"/>
        <v>2</v>
      </c>
      <c r="W1420" s="32">
        <f t="shared" si="704"/>
        <v>2</v>
      </c>
      <c r="X1420" s="32">
        <f t="shared" si="705"/>
        <v>2</v>
      </c>
      <c r="Y1420" s="32">
        <f t="shared" si="706"/>
        <v>2</v>
      </c>
      <c r="Z1420" s="32">
        <f t="shared" si="707"/>
        <v>2</v>
      </c>
      <c r="AA1420" s="32">
        <f t="shared" si="708"/>
        <v>2</v>
      </c>
      <c r="AB1420" s="32">
        <f t="shared" si="709"/>
        <v>2</v>
      </c>
      <c r="AD1420" s="64"/>
      <c r="AE1420" s="51"/>
      <c r="AF1420" s="51"/>
      <c r="AG1420" s="61"/>
      <c r="AH1420" s="62"/>
      <c r="AI1420" s="61"/>
      <c r="AJ1420" s="62"/>
      <c r="AK1420" s="61"/>
      <c r="AL1420" s="62"/>
      <c r="AM1420" s="60"/>
      <c r="AN1420" s="60"/>
      <c r="AO1420" s="60"/>
      <c r="AP1420" s="60"/>
      <c r="AQ1420" s="51"/>
      <c r="AT1420" s="39" t="str">
        <f t="shared" si="666"/>
        <v/>
      </c>
      <c r="AU1420" s="49" t="str">
        <f t="shared" si="667"/>
        <v/>
      </c>
      <c r="AV1420" s="41">
        <f t="shared" ca="1" si="679"/>
        <v>256</v>
      </c>
      <c r="AW1420" s="40">
        <f t="shared" ca="1" si="673"/>
        <v>1</v>
      </c>
      <c r="AX1420" s="41">
        <f t="shared" ca="1" si="668"/>
        <v>0</v>
      </c>
      <c r="AY1420" s="41">
        <f t="shared" ca="1" si="669"/>
        <v>0</v>
      </c>
      <c r="AZ1420" s="42">
        <f t="shared" ca="1" si="670"/>
        <v>1</v>
      </c>
      <c r="BA1420" s="47" t="str">
        <f t="shared" si="671"/>
        <v/>
      </c>
      <c r="BB1420" s="47" t="e">
        <f t="shared" si="672"/>
        <v>#VALUE!</v>
      </c>
      <c r="BC1420" s="47">
        <f t="shared" si="681"/>
        <v>0</v>
      </c>
      <c r="BD1420" s="47">
        <f t="shared" si="682"/>
        <v>0</v>
      </c>
      <c r="BE1420" s="47" t="e">
        <f t="shared" si="683"/>
        <v>#VALUE!</v>
      </c>
      <c r="BF1420" s="47" t="e">
        <f t="shared" si="684"/>
        <v>#VALUE!</v>
      </c>
      <c r="BG1420" s="47" t="e">
        <f t="shared" si="685"/>
        <v>#VALUE!</v>
      </c>
      <c r="BH1420" s="47" t="e">
        <f>MATCH($BA1420,NoteCommaRef!$B$4:$B$10,0)</f>
        <v>#N/A</v>
      </c>
      <c r="BI1420" s="47">
        <f>MATCH($BK1420,NoteCommaRef!$H$4:$H$1000,0)</f>
        <v>11</v>
      </c>
      <c r="BJ1420" s="47">
        <f>MATCH($BL1420,NoteCommaRef!$H$4:$H$1000,0)</f>
        <v>11</v>
      </c>
      <c r="BK1420" s="47">
        <f t="shared" si="674"/>
        <v>1</v>
      </c>
      <c r="BL1420" s="47">
        <f t="shared" si="675"/>
        <v>1</v>
      </c>
      <c r="BM1420" s="48">
        <f ca="1">IF(ISNA($BH1420),1,OFFSET(NoteCommaRef!$E$3,$BH1420,0))</f>
        <v>1</v>
      </c>
      <c r="BN1420" s="48">
        <f t="shared" si="676"/>
        <v>1</v>
      </c>
      <c r="BO1420" s="48">
        <f t="shared" si="677"/>
        <v>1</v>
      </c>
      <c r="BP1420" s="48">
        <f t="shared" si="678"/>
        <v>1</v>
      </c>
      <c r="BQ1420" s="48">
        <f ca="1">IF(ISNA($BI1420),1,OFFSET(NoteCommaRef!$K$3,$BI1420,0))</f>
        <v>1</v>
      </c>
      <c r="BR1420" s="48">
        <f ca="1">IF(ISNA($BJ1420),1,OFFSET(NoteCommaRef!$K$3,$BJ1420,0))</f>
        <v>1</v>
      </c>
    </row>
    <row r="1421" spans="3:70" x14ac:dyDescent="0.2">
      <c r="C1421" s="1" t="str">
        <f t="shared" si="696"/>
        <v/>
      </c>
      <c r="D1421" s="1" t="str">
        <f t="shared" si="697"/>
        <v/>
      </c>
      <c r="E1421" s="1" t="str">
        <f t="shared" si="687"/>
        <v/>
      </c>
      <c r="F1421" s="32" t="str">
        <f t="shared" si="688"/>
        <v/>
      </c>
      <c r="G1421" s="1" t="str">
        <f t="shared" si="689"/>
        <v/>
      </c>
      <c r="H1421" s="1" t="str">
        <f t="shared" si="690"/>
        <v/>
      </c>
      <c r="I1421" s="1" t="str">
        <f t="shared" si="691"/>
        <v/>
      </c>
      <c r="J1421" s="1" t="str">
        <f t="shared" si="692"/>
        <v/>
      </c>
      <c r="K1421" s="1" t="str">
        <f t="shared" si="693"/>
        <v/>
      </c>
      <c r="L1421" s="1" t="str">
        <f ca="1">IF(COUNTBLANK($AO1421),IF(COUNTBLANK($D1421),"",OFFSET(ChannelSetup!$E$6,0,$D1421-1)),$AO1421)</f>
        <v/>
      </c>
      <c r="M1421" s="1" t="str">
        <f ca="1">IF(COUNTBLANK($AP1421),IF(COUNTBLANK($D1421),"",OFFSET(ChannelSetup!$E$7,0,$D1421-1)),$AP1421)</f>
        <v/>
      </c>
      <c r="N1421" s="1" t="str">
        <f ca="1">IF(COUNTBLANK($D1421),"",IF(COUNTBLANK($AI1421),OFFSET(ChannelSetup!$E$4,0,$D1421-1),$AI1421))</f>
        <v/>
      </c>
      <c r="O1421" s="1" t="str">
        <f t="shared" si="694"/>
        <v/>
      </c>
      <c r="Q1421" s="32">
        <f t="shared" si="698"/>
        <v>6</v>
      </c>
      <c r="R1421" s="32">
        <f t="shared" si="699"/>
        <v>4</v>
      </c>
      <c r="S1421" s="32">
        <f t="shared" si="700"/>
        <v>4</v>
      </c>
      <c r="T1421" s="32">
        <f t="shared" si="701"/>
        <v>2</v>
      </c>
      <c r="U1421" s="32">
        <f t="shared" si="702"/>
        <v>2</v>
      </c>
      <c r="V1421" s="32">
        <f t="shared" si="703"/>
        <v>2</v>
      </c>
      <c r="W1421" s="32">
        <f t="shared" si="704"/>
        <v>2</v>
      </c>
      <c r="X1421" s="32">
        <f t="shared" si="705"/>
        <v>2</v>
      </c>
      <c r="Y1421" s="32">
        <f t="shared" si="706"/>
        <v>2</v>
      </c>
      <c r="Z1421" s="32">
        <f t="shared" si="707"/>
        <v>2</v>
      </c>
      <c r="AA1421" s="32">
        <f t="shared" si="708"/>
        <v>2</v>
      </c>
      <c r="AB1421" s="32">
        <f t="shared" si="709"/>
        <v>2</v>
      </c>
      <c r="AD1421" s="64"/>
      <c r="AE1421" s="51"/>
      <c r="AF1421" s="51"/>
      <c r="AG1421" s="61"/>
      <c r="AH1421" s="62"/>
      <c r="AI1421" s="61"/>
      <c r="AJ1421" s="62"/>
      <c r="AK1421" s="61"/>
      <c r="AL1421" s="62"/>
      <c r="AM1421" s="60"/>
      <c r="AN1421" s="60"/>
      <c r="AO1421" s="60"/>
      <c r="AP1421" s="60"/>
      <c r="AQ1421" s="51"/>
      <c r="AT1421" s="39" t="str">
        <f t="shared" si="666"/>
        <v/>
      </c>
      <c r="AU1421" s="49" t="str">
        <f t="shared" si="667"/>
        <v/>
      </c>
      <c r="AV1421" s="41">
        <f t="shared" ca="1" si="679"/>
        <v>256</v>
      </c>
      <c r="AW1421" s="40">
        <f t="shared" ca="1" si="673"/>
        <v>1</v>
      </c>
      <c r="AX1421" s="41">
        <f t="shared" ca="1" si="668"/>
        <v>0</v>
      </c>
      <c r="AY1421" s="41">
        <f t="shared" ca="1" si="669"/>
        <v>0</v>
      </c>
      <c r="AZ1421" s="42">
        <f t="shared" ca="1" si="670"/>
        <v>1</v>
      </c>
      <c r="BA1421" s="47" t="str">
        <f t="shared" si="671"/>
        <v/>
      </c>
      <c r="BB1421" s="47" t="e">
        <f t="shared" si="672"/>
        <v>#VALUE!</v>
      </c>
      <c r="BC1421" s="47">
        <f t="shared" si="681"/>
        <v>0</v>
      </c>
      <c r="BD1421" s="47">
        <f t="shared" si="682"/>
        <v>0</v>
      </c>
      <c r="BE1421" s="47" t="e">
        <f t="shared" si="683"/>
        <v>#VALUE!</v>
      </c>
      <c r="BF1421" s="47" t="e">
        <f t="shared" si="684"/>
        <v>#VALUE!</v>
      </c>
      <c r="BG1421" s="47" t="e">
        <f t="shared" si="685"/>
        <v>#VALUE!</v>
      </c>
      <c r="BH1421" s="47" t="e">
        <f>MATCH($BA1421,NoteCommaRef!$B$4:$B$10,0)</f>
        <v>#N/A</v>
      </c>
      <c r="BI1421" s="47">
        <f>MATCH($BK1421,NoteCommaRef!$H$4:$H$1000,0)</f>
        <v>11</v>
      </c>
      <c r="BJ1421" s="47">
        <f>MATCH($BL1421,NoteCommaRef!$H$4:$H$1000,0)</f>
        <v>11</v>
      </c>
      <c r="BK1421" s="47">
        <f t="shared" si="674"/>
        <v>1</v>
      </c>
      <c r="BL1421" s="47">
        <f t="shared" si="675"/>
        <v>1</v>
      </c>
      <c r="BM1421" s="48">
        <f ca="1">IF(ISNA($BH1421),1,OFFSET(NoteCommaRef!$E$3,$BH1421,0))</f>
        <v>1</v>
      </c>
      <c r="BN1421" s="48">
        <f t="shared" si="676"/>
        <v>1</v>
      </c>
      <c r="BO1421" s="48">
        <f t="shared" si="677"/>
        <v>1</v>
      </c>
      <c r="BP1421" s="48">
        <f t="shared" si="678"/>
        <v>1</v>
      </c>
      <c r="BQ1421" s="48">
        <f ca="1">IF(ISNA($BI1421),1,OFFSET(NoteCommaRef!$K$3,$BI1421,0))</f>
        <v>1</v>
      </c>
      <c r="BR1421" s="48">
        <f ca="1">IF(ISNA($BJ1421),1,OFFSET(NoteCommaRef!$K$3,$BJ1421,0))</f>
        <v>1</v>
      </c>
    </row>
    <row r="1422" spans="3:70" x14ac:dyDescent="0.2">
      <c r="C1422" s="1" t="str">
        <f t="shared" si="696"/>
        <v/>
      </c>
      <c r="D1422" s="1" t="str">
        <f t="shared" si="697"/>
        <v/>
      </c>
      <c r="E1422" s="1" t="str">
        <f t="shared" si="687"/>
        <v/>
      </c>
      <c r="F1422" s="32" t="str">
        <f t="shared" si="688"/>
        <v/>
      </c>
      <c r="G1422" s="1" t="str">
        <f t="shared" si="689"/>
        <v/>
      </c>
      <c r="H1422" s="1" t="str">
        <f t="shared" si="690"/>
        <v/>
      </c>
      <c r="I1422" s="1" t="str">
        <f t="shared" si="691"/>
        <v/>
      </c>
      <c r="J1422" s="1" t="str">
        <f t="shared" si="692"/>
        <v/>
      </c>
      <c r="K1422" s="1" t="str">
        <f t="shared" si="693"/>
        <v/>
      </c>
      <c r="L1422" s="1" t="str">
        <f ca="1">IF(COUNTBLANK($AO1422),IF(COUNTBLANK($D1422),"",OFFSET(ChannelSetup!$E$6,0,$D1422-1)),$AO1422)</f>
        <v/>
      </c>
      <c r="M1422" s="1" t="str">
        <f ca="1">IF(COUNTBLANK($AP1422),IF(COUNTBLANK($D1422),"",OFFSET(ChannelSetup!$E$7,0,$D1422-1)),$AP1422)</f>
        <v/>
      </c>
      <c r="N1422" s="1" t="str">
        <f ca="1">IF(COUNTBLANK($D1422),"",IF(COUNTBLANK($AI1422),OFFSET(ChannelSetup!$E$4,0,$D1422-1),$AI1422))</f>
        <v/>
      </c>
      <c r="O1422" s="1" t="str">
        <f t="shared" si="694"/>
        <v/>
      </c>
      <c r="Q1422" s="32">
        <f t="shared" si="698"/>
        <v>6</v>
      </c>
      <c r="R1422" s="32">
        <f t="shared" si="699"/>
        <v>4</v>
      </c>
      <c r="S1422" s="32">
        <f t="shared" si="700"/>
        <v>4</v>
      </c>
      <c r="T1422" s="32">
        <f t="shared" si="701"/>
        <v>2</v>
      </c>
      <c r="U1422" s="32">
        <f t="shared" si="702"/>
        <v>2</v>
      </c>
      <c r="V1422" s="32">
        <f t="shared" si="703"/>
        <v>2</v>
      </c>
      <c r="W1422" s="32">
        <f t="shared" si="704"/>
        <v>2</v>
      </c>
      <c r="X1422" s="32">
        <f t="shared" si="705"/>
        <v>2</v>
      </c>
      <c r="Y1422" s="32">
        <f t="shared" si="706"/>
        <v>2</v>
      </c>
      <c r="Z1422" s="32">
        <f t="shared" si="707"/>
        <v>2</v>
      </c>
      <c r="AA1422" s="32">
        <f t="shared" si="708"/>
        <v>2</v>
      </c>
      <c r="AB1422" s="32">
        <f t="shared" si="709"/>
        <v>2</v>
      </c>
      <c r="AD1422" s="64"/>
      <c r="AE1422" s="51"/>
      <c r="AF1422" s="51"/>
      <c r="AG1422" s="61"/>
      <c r="AH1422" s="62"/>
      <c r="AI1422" s="61"/>
      <c r="AJ1422" s="62"/>
      <c r="AK1422" s="61"/>
      <c r="AL1422" s="62"/>
      <c r="AM1422" s="60"/>
      <c r="AN1422" s="60"/>
      <c r="AO1422" s="60"/>
      <c r="AP1422" s="60"/>
      <c r="AQ1422" s="51"/>
      <c r="AT1422" s="39" t="str">
        <f t="shared" si="666"/>
        <v/>
      </c>
      <c r="AU1422" s="49" t="str">
        <f t="shared" si="667"/>
        <v/>
      </c>
      <c r="AV1422" s="41">
        <f t="shared" ca="1" si="679"/>
        <v>256</v>
      </c>
      <c r="AW1422" s="40">
        <f t="shared" ca="1" si="673"/>
        <v>1</v>
      </c>
      <c r="AX1422" s="41">
        <f t="shared" ca="1" si="668"/>
        <v>0</v>
      </c>
      <c r="AY1422" s="41">
        <f t="shared" ca="1" si="669"/>
        <v>0</v>
      </c>
      <c r="AZ1422" s="42">
        <f t="shared" ca="1" si="670"/>
        <v>1</v>
      </c>
      <c r="BA1422" s="47" t="str">
        <f t="shared" si="671"/>
        <v/>
      </c>
      <c r="BB1422" s="47" t="e">
        <f t="shared" si="672"/>
        <v>#VALUE!</v>
      </c>
      <c r="BC1422" s="47">
        <f t="shared" si="681"/>
        <v>0</v>
      </c>
      <c r="BD1422" s="47">
        <f t="shared" si="682"/>
        <v>0</v>
      </c>
      <c r="BE1422" s="47" t="e">
        <f t="shared" si="683"/>
        <v>#VALUE!</v>
      </c>
      <c r="BF1422" s="47" t="e">
        <f t="shared" si="684"/>
        <v>#VALUE!</v>
      </c>
      <c r="BG1422" s="47" t="e">
        <f t="shared" si="685"/>
        <v>#VALUE!</v>
      </c>
      <c r="BH1422" s="47" t="e">
        <f>MATCH($BA1422,NoteCommaRef!$B$4:$B$10,0)</f>
        <v>#N/A</v>
      </c>
      <c r="BI1422" s="47">
        <f>MATCH($BK1422,NoteCommaRef!$H$4:$H$1000,0)</f>
        <v>11</v>
      </c>
      <c r="BJ1422" s="47">
        <f>MATCH($BL1422,NoteCommaRef!$H$4:$H$1000,0)</f>
        <v>11</v>
      </c>
      <c r="BK1422" s="47">
        <f t="shared" si="674"/>
        <v>1</v>
      </c>
      <c r="BL1422" s="47">
        <f t="shared" si="675"/>
        <v>1</v>
      </c>
      <c r="BM1422" s="48">
        <f ca="1">IF(ISNA($BH1422),1,OFFSET(NoteCommaRef!$E$3,$BH1422,0))</f>
        <v>1</v>
      </c>
      <c r="BN1422" s="48">
        <f t="shared" si="676"/>
        <v>1</v>
      </c>
      <c r="BO1422" s="48">
        <f t="shared" si="677"/>
        <v>1</v>
      </c>
      <c r="BP1422" s="48">
        <f t="shared" si="678"/>
        <v>1</v>
      </c>
      <c r="BQ1422" s="48">
        <f ca="1">IF(ISNA($BI1422),1,OFFSET(NoteCommaRef!$K$3,$BI1422,0))</f>
        <v>1</v>
      </c>
      <c r="BR1422" s="48">
        <f ca="1">IF(ISNA($BJ1422),1,OFFSET(NoteCommaRef!$K$3,$BJ1422,0))</f>
        <v>1</v>
      </c>
    </row>
    <row r="1423" spans="3:70" x14ac:dyDescent="0.2">
      <c r="C1423" s="1" t="str">
        <f t="shared" si="696"/>
        <v/>
      </c>
      <c r="D1423" s="1" t="str">
        <f t="shared" si="697"/>
        <v/>
      </c>
      <c r="E1423" s="1" t="str">
        <f t="shared" si="687"/>
        <v/>
      </c>
      <c r="F1423" s="32" t="str">
        <f t="shared" si="688"/>
        <v/>
      </c>
      <c r="G1423" s="1" t="str">
        <f t="shared" si="689"/>
        <v/>
      </c>
      <c r="H1423" s="1" t="str">
        <f t="shared" si="690"/>
        <v/>
      </c>
      <c r="I1423" s="1" t="str">
        <f t="shared" si="691"/>
        <v/>
      </c>
      <c r="J1423" s="1" t="str">
        <f t="shared" si="692"/>
        <v/>
      </c>
      <c r="K1423" s="1" t="str">
        <f t="shared" si="693"/>
        <v/>
      </c>
      <c r="L1423" s="1" t="str">
        <f ca="1">IF(COUNTBLANK($AO1423),IF(COUNTBLANK($D1423),"",OFFSET(ChannelSetup!$E$6,0,$D1423-1)),$AO1423)</f>
        <v/>
      </c>
      <c r="M1423" s="1" t="str">
        <f ca="1">IF(COUNTBLANK($AP1423),IF(COUNTBLANK($D1423),"",OFFSET(ChannelSetup!$E$7,0,$D1423-1)),$AP1423)</f>
        <v/>
      </c>
      <c r="N1423" s="1" t="str">
        <f ca="1">IF(COUNTBLANK($D1423),"",IF(COUNTBLANK($AI1423),OFFSET(ChannelSetup!$E$4,0,$D1423-1),$AI1423))</f>
        <v/>
      </c>
      <c r="O1423" s="1" t="str">
        <f t="shared" si="694"/>
        <v/>
      </c>
      <c r="Q1423" s="32">
        <f t="shared" si="698"/>
        <v>6</v>
      </c>
      <c r="R1423" s="32">
        <f t="shared" si="699"/>
        <v>4</v>
      </c>
      <c r="S1423" s="32">
        <f t="shared" si="700"/>
        <v>4</v>
      </c>
      <c r="T1423" s="32">
        <f t="shared" si="701"/>
        <v>2</v>
      </c>
      <c r="U1423" s="32">
        <f t="shared" si="702"/>
        <v>2</v>
      </c>
      <c r="V1423" s="32">
        <f t="shared" si="703"/>
        <v>2</v>
      </c>
      <c r="W1423" s="32">
        <f t="shared" si="704"/>
        <v>2</v>
      </c>
      <c r="X1423" s="32">
        <f t="shared" si="705"/>
        <v>2</v>
      </c>
      <c r="Y1423" s="32">
        <f t="shared" si="706"/>
        <v>2</v>
      </c>
      <c r="Z1423" s="32">
        <f t="shared" si="707"/>
        <v>2</v>
      </c>
      <c r="AA1423" s="32">
        <f t="shared" si="708"/>
        <v>2</v>
      </c>
      <c r="AB1423" s="32">
        <f t="shared" si="709"/>
        <v>2</v>
      </c>
      <c r="AD1423" s="64"/>
      <c r="AE1423" s="51"/>
      <c r="AF1423" s="51"/>
      <c r="AG1423" s="61"/>
      <c r="AH1423" s="62"/>
      <c r="AI1423" s="61"/>
      <c r="AJ1423" s="62"/>
      <c r="AK1423" s="61"/>
      <c r="AL1423" s="62"/>
      <c r="AM1423" s="60"/>
      <c r="AN1423" s="60"/>
      <c r="AO1423" s="60"/>
      <c r="AP1423" s="60"/>
      <c r="AQ1423" s="51"/>
      <c r="AT1423" s="39" t="str">
        <f t="shared" si="666"/>
        <v/>
      </c>
      <c r="AU1423" s="49" t="str">
        <f t="shared" si="667"/>
        <v/>
      </c>
      <c r="AV1423" s="41">
        <f t="shared" ca="1" si="679"/>
        <v>256</v>
      </c>
      <c r="AW1423" s="40">
        <f t="shared" ca="1" si="673"/>
        <v>1</v>
      </c>
      <c r="AX1423" s="41">
        <f t="shared" ca="1" si="668"/>
        <v>0</v>
      </c>
      <c r="AY1423" s="41">
        <f t="shared" ca="1" si="669"/>
        <v>0</v>
      </c>
      <c r="AZ1423" s="42">
        <f t="shared" ca="1" si="670"/>
        <v>1</v>
      </c>
      <c r="BA1423" s="47" t="str">
        <f t="shared" si="671"/>
        <v/>
      </c>
      <c r="BB1423" s="47" t="e">
        <f t="shared" si="672"/>
        <v>#VALUE!</v>
      </c>
      <c r="BC1423" s="47">
        <f t="shared" si="681"/>
        <v>0</v>
      </c>
      <c r="BD1423" s="47">
        <f t="shared" si="682"/>
        <v>0</v>
      </c>
      <c r="BE1423" s="47" t="e">
        <f t="shared" si="683"/>
        <v>#VALUE!</v>
      </c>
      <c r="BF1423" s="47" t="e">
        <f t="shared" si="684"/>
        <v>#VALUE!</v>
      </c>
      <c r="BG1423" s="47" t="e">
        <f t="shared" si="685"/>
        <v>#VALUE!</v>
      </c>
      <c r="BH1423" s="47" t="e">
        <f>MATCH($BA1423,NoteCommaRef!$B$4:$B$10,0)</f>
        <v>#N/A</v>
      </c>
      <c r="BI1423" s="47">
        <f>MATCH($BK1423,NoteCommaRef!$H$4:$H$1000,0)</f>
        <v>11</v>
      </c>
      <c r="BJ1423" s="47">
        <f>MATCH($BL1423,NoteCommaRef!$H$4:$H$1000,0)</f>
        <v>11</v>
      </c>
      <c r="BK1423" s="47">
        <f t="shared" si="674"/>
        <v>1</v>
      </c>
      <c r="BL1423" s="47">
        <f t="shared" si="675"/>
        <v>1</v>
      </c>
      <c r="BM1423" s="48">
        <f ca="1">IF(ISNA($BH1423),1,OFFSET(NoteCommaRef!$E$3,$BH1423,0))</f>
        <v>1</v>
      </c>
      <c r="BN1423" s="48">
        <f t="shared" si="676"/>
        <v>1</v>
      </c>
      <c r="BO1423" s="48">
        <f t="shared" si="677"/>
        <v>1</v>
      </c>
      <c r="BP1423" s="48">
        <f t="shared" si="678"/>
        <v>1</v>
      </c>
      <c r="BQ1423" s="48">
        <f ca="1">IF(ISNA($BI1423),1,OFFSET(NoteCommaRef!$K$3,$BI1423,0))</f>
        <v>1</v>
      </c>
      <c r="BR1423" s="48">
        <f ca="1">IF(ISNA($BJ1423),1,OFFSET(NoteCommaRef!$K$3,$BJ1423,0))</f>
        <v>1</v>
      </c>
    </row>
    <row r="1424" spans="3:70" x14ac:dyDescent="0.2">
      <c r="C1424" s="1" t="str">
        <f t="shared" si="696"/>
        <v/>
      </c>
      <c r="D1424" s="1" t="str">
        <f t="shared" si="697"/>
        <v/>
      </c>
      <c r="E1424" s="1" t="str">
        <f t="shared" si="687"/>
        <v/>
      </c>
      <c r="F1424" s="32" t="str">
        <f t="shared" si="688"/>
        <v/>
      </c>
      <c r="G1424" s="1" t="str">
        <f t="shared" si="689"/>
        <v/>
      </c>
      <c r="H1424" s="1" t="str">
        <f t="shared" si="690"/>
        <v/>
      </c>
      <c r="I1424" s="1" t="str">
        <f t="shared" si="691"/>
        <v/>
      </c>
      <c r="J1424" s="1" t="str">
        <f t="shared" si="692"/>
        <v/>
      </c>
      <c r="K1424" s="1" t="str">
        <f t="shared" si="693"/>
        <v/>
      </c>
      <c r="L1424" s="1" t="str">
        <f ca="1">IF(COUNTBLANK($AO1424),IF(COUNTBLANK($D1424),"",OFFSET(ChannelSetup!$E$6,0,$D1424-1)),$AO1424)</f>
        <v/>
      </c>
      <c r="M1424" s="1" t="str">
        <f ca="1">IF(COUNTBLANK($AP1424),IF(COUNTBLANK($D1424),"",OFFSET(ChannelSetup!$E$7,0,$D1424-1)),$AP1424)</f>
        <v/>
      </c>
      <c r="N1424" s="1" t="str">
        <f ca="1">IF(COUNTBLANK($D1424),"",IF(COUNTBLANK($AI1424),OFFSET(ChannelSetup!$E$4,0,$D1424-1),$AI1424))</f>
        <v/>
      </c>
      <c r="O1424" s="1" t="str">
        <f t="shared" si="694"/>
        <v/>
      </c>
      <c r="Q1424" s="32">
        <f t="shared" si="698"/>
        <v>6</v>
      </c>
      <c r="R1424" s="32">
        <f t="shared" si="699"/>
        <v>4</v>
      </c>
      <c r="S1424" s="32">
        <f t="shared" si="700"/>
        <v>4</v>
      </c>
      <c r="T1424" s="32">
        <f t="shared" si="701"/>
        <v>2</v>
      </c>
      <c r="U1424" s="32">
        <f t="shared" si="702"/>
        <v>2</v>
      </c>
      <c r="V1424" s="32">
        <f t="shared" si="703"/>
        <v>2</v>
      </c>
      <c r="W1424" s="32">
        <f t="shared" si="704"/>
        <v>2</v>
      </c>
      <c r="X1424" s="32">
        <f t="shared" si="705"/>
        <v>2</v>
      </c>
      <c r="Y1424" s="32">
        <f t="shared" si="706"/>
        <v>2</v>
      </c>
      <c r="Z1424" s="32">
        <f t="shared" si="707"/>
        <v>2</v>
      </c>
      <c r="AA1424" s="32">
        <f t="shared" si="708"/>
        <v>2</v>
      </c>
      <c r="AB1424" s="32">
        <f t="shared" si="709"/>
        <v>2</v>
      </c>
      <c r="AD1424" s="64"/>
      <c r="AE1424" s="51"/>
      <c r="AF1424" s="51"/>
      <c r="AG1424" s="61"/>
      <c r="AH1424" s="62"/>
      <c r="AI1424" s="61"/>
      <c r="AJ1424" s="62"/>
      <c r="AK1424" s="61"/>
      <c r="AL1424" s="62"/>
      <c r="AM1424" s="60"/>
      <c r="AN1424" s="60"/>
      <c r="AO1424" s="60"/>
      <c r="AP1424" s="60"/>
      <c r="AQ1424" s="51"/>
      <c r="AT1424" s="39" t="str">
        <f t="shared" si="666"/>
        <v/>
      </c>
      <c r="AU1424" s="49" t="str">
        <f t="shared" si="667"/>
        <v/>
      </c>
      <c r="AV1424" s="41">
        <f t="shared" ca="1" si="679"/>
        <v>256</v>
      </c>
      <c r="AW1424" s="40">
        <f t="shared" ca="1" si="673"/>
        <v>1</v>
      </c>
      <c r="AX1424" s="41">
        <f t="shared" ca="1" si="668"/>
        <v>0</v>
      </c>
      <c r="AY1424" s="41">
        <f t="shared" ca="1" si="669"/>
        <v>0</v>
      </c>
      <c r="AZ1424" s="42">
        <f t="shared" ca="1" si="670"/>
        <v>1</v>
      </c>
      <c r="BA1424" s="47" t="str">
        <f t="shared" si="671"/>
        <v/>
      </c>
      <c r="BB1424" s="47" t="e">
        <f t="shared" si="672"/>
        <v>#VALUE!</v>
      </c>
      <c r="BC1424" s="47">
        <f t="shared" si="681"/>
        <v>0</v>
      </c>
      <c r="BD1424" s="47">
        <f t="shared" si="682"/>
        <v>0</v>
      </c>
      <c r="BE1424" s="47" t="e">
        <f t="shared" si="683"/>
        <v>#VALUE!</v>
      </c>
      <c r="BF1424" s="47" t="e">
        <f t="shared" si="684"/>
        <v>#VALUE!</v>
      </c>
      <c r="BG1424" s="47" t="e">
        <f t="shared" si="685"/>
        <v>#VALUE!</v>
      </c>
      <c r="BH1424" s="47" t="e">
        <f>MATCH($BA1424,NoteCommaRef!$B$4:$B$10,0)</f>
        <v>#N/A</v>
      </c>
      <c r="BI1424" s="47">
        <f>MATCH($BK1424,NoteCommaRef!$H$4:$H$1000,0)</f>
        <v>11</v>
      </c>
      <c r="BJ1424" s="47">
        <f>MATCH($BL1424,NoteCommaRef!$H$4:$H$1000,0)</f>
        <v>11</v>
      </c>
      <c r="BK1424" s="47">
        <f t="shared" si="674"/>
        <v>1</v>
      </c>
      <c r="BL1424" s="47">
        <f t="shared" si="675"/>
        <v>1</v>
      </c>
      <c r="BM1424" s="48">
        <f ca="1">IF(ISNA($BH1424),1,OFFSET(NoteCommaRef!$E$3,$BH1424,0))</f>
        <v>1</v>
      </c>
      <c r="BN1424" s="48">
        <f t="shared" si="676"/>
        <v>1</v>
      </c>
      <c r="BO1424" s="48">
        <f t="shared" si="677"/>
        <v>1</v>
      </c>
      <c r="BP1424" s="48">
        <f t="shared" si="678"/>
        <v>1</v>
      </c>
      <c r="BQ1424" s="48">
        <f ca="1">IF(ISNA($BI1424),1,OFFSET(NoteCommaRef!$K$3,$BI1424,0))</f>
        <v>1</v>
      </c>
      <c r="BR1424" s="48">
        <f ca="1">IF(ISNA($BJ1424),1,OFFSET(NoteCommaRef!$K$3,$BJ1424,0))</f>
        <v>1</v>
      </c>
    </row>
    <row r="1425" spans="3:70" x14ac:dyDescent="0.2">
      <c r="C1425" s="1" t="str">
        <f t="shared" si="696"/>
        <v/>
      </c>
      <c r="D1425" s="1" t="str">
        <f t="shared" si="697"/>
        <v/>
      </c>
      <c r="E1425" s="1" t="str">
        <f t="shared" si="687"/>
        <v/>
      </c>
      <c r="F1425" s="32" t="str">
        <f t="shared" si="688"/>
        <v/>
      </c>
      <c r="G1425" s="1" t="str">
        <f t="shared" si="689"/>
        <v/>
      </c>
      <c r="H1425" s="1" t="str">
        <f t="shared" si="690"/>
        <v/>
      </c>
      <c r="I1425" s="1" t="str">
        <f t="shared" si="691"/>
        <v/>
      </c>
      <c r="J1425" s="1" t="str">
        <f t="shared" si="692"/>
        <v/>
      </c>
      <c r="K1425" s="1" t="str">
        <f t="shared" si="693"/>
        <v/>
      </c>
      <c r="L1425" s="1" t="str">
        <f ca="1">IF(COUNTBLANK($AO1425),IF(COUNTBLANK($D1425),"",OFFSET(ChannelSetup!$E$6,0,$D1425-1)),$AO1425)</f>
        <v/>
      </c>
      <c r="M1425" s="1" t="str">
        <f ca="1">IF(COUNTBLANK($AP1425),IF(COUNTBLANK($D1425),"",OFFSET(ChannelSetup!$E$7,0,$D1425-1)),$AP1425)</f>
        <v/>
      </c>
      <c r="N1425" s="1" t="str">
        <f ca="1">IF(COUNTBLANK($D1425),"",IF(COUNTBLANK($AI1425),OFFSET(ChannelSetup!$E$4,0,$D1425-1),$AI1425))</f>
        <v/>
      </c>
      <c r="O1425" s="1" t="str">
        <f t="shared" si="694"/>
        <v/>
      </c>
      <c r="Q1425" s="32">
        <f t="shared" si="698"/>
        <v>6</v>
      </c>
      <c r="R1425" s="32">
        <f t="shared" si="699"/>
        <v>4</v>
      </c>
      <c r="S1425" s="32">
        <f t="shared" si="700"/>
        <v>4</v>
      </c>
      <c r="T1425" s="32">
        <f t="shared" si="701"/>
        <v>2</v>
      </c>
      <c r="U1425" s="32">
        <f t="shared" si="702"/>
        <v>2</v>
      </c>
      <c r="V1425" s="32">
        <f t="shared" si="703"/>
        <v>2</v>
      </c>
      <c r="W1425" s="32">
        <f t="shared" si="704"/>
        <v>2</v>
      </c>
      <c r="X1425" s="32">
        <f t="shared" si="705"/>
        <v>2</v>
      </c>
      <c r="Y1425" s="32">
        <f t="shared" si="706"/>
        <v>2</v>
      </c>
      <c r="Z1425" s="32">
        <f t="shared" si="707"/>
        <v>2</v>
      </c>
      <c r="AA1425" s="32">
        <f t="shared" si="708"/>
        <v>2</v>
      </c>
      <c r="AB1425" s="32">
        <f t="shared" si="709"/>
        <v>2</v>
      </c>
      <c r="AD1425" s="64"/>
      <c r="AE1425" s="51"/>
      <c r="AF1425" s="51"/>
      <c r="AG1425" s="61"/>
      <c r="AH1425" s="62"/>
      <c r="AI1425" s="61"/>
      <c r="AJ1425" s="62"/>
      <c r="AK1425" s="61"/>
      <c r="AL1425" s="62"/>
      <c r="AM1425" s="60"/>
      <c r="AN1425" s="60"/>
      <c r="AO1425" s="60"/>
      <c r="AP1425" s="60"/>
      <c r="AQ1425" s="51"/>
      <c r="AT1425" s="39" t="str">
        <f t="shared" si="666"/>
        <v/>
      </c>
      <c r="AU1425" s="49" t="str">
        <f t="shared" si="667"/>
        <v/>
      </c>
      <c r="AV1425" s="41">
        <f t="shared" ca="1" si="679"/>
        <v>256</v>
      </c>
      <c r="AW1425" s="40">
        <f t="shared" ca="1" si="673"/>
        <v>1</v>
      </c>
      <c r="AX1425" s="41">
        <f t="shared" ca="1" si="668"/>
        <v>0</v>
      </c>
      <c r="AY1425" s="41">
        <f t="shared" ca="1" si="669"/>
        <v>0</v>
      </c>
      <c r="AZ1425" s="42">
        <f t="shared" ca="1" si="670"/>
        <v>1</v>
      </c>
      <c r="BA1425" s="47" t="str">
        <f t="shared" si="671"/>
        <v/>
      </c>
      <c r="BB1425" s="47" t="e">
        <f t="shared" si="672"/>
        <v>#VALUE!</v>
      </c>
      <c r="BC1425" s="47">
        <f t="shared" si="681"/>
        <v>0</v>
      </c>
      <c r="BD1425" s="47">
        <f t="shared" si="682"/>
        <v>0</v>
      </c>
      <c r="BE1425" s="47" t="e">
        <f t="shared" si="683"/>
        <v>#VALUE!</v>
      </c>
      <c r="BF1425" s="47" t="e">
        <f t="shared" si="684"/>
        <v>#VALUE!</v>
      </c>
      <c r="BG1425" s="47" t="e">
        <f t="shared" si="685"/>
        <v>#VALUE!</v>
      </c>
      <c r="BH1425" s="47" t="e">
        <f>MATCH($BA1425,NoteCommaRef!$B$4:$B$10,0)</f>
        <v>#N/A</v>
      </c>
      <c r="BI1425" s="47">
        <f>MATCH($BK1425,NoteCommaRef!$H$4:$H$1000,0)</f>
        <v>11</v>
      </c>
      <c r="BJ1425" s="47">
        <f>MATCH($BL1425,NoteCommaRef!$H$4:$H$1000,0)</f>
        <v>11</v>
      </c>
      <c r="BK1425" s="47">
        <f t="shared" si="674"/>
        <v>1</v>
      </c>
      <c r="BL1425" s="47">
        <f t="shared" si="675"/>
        <v>1</v>
      </c>
      <c r="BM1425" s="48">
        <f ca="1">IF(ISNA($BH1425),1,OFFSET(NoteCommaRef!$E$3,$BH1425,0))</f>
        <v>1</v>
      </c>
      <c r="BN1425" s="48">
        <f t="shared" si="676"/>
        <v>1</v>
      </c>
      <c r="BO1425" s="48">
        <f t="shared" si="677"/>
        <v>1</v>
      </c>
      <c r="BP1425" s="48">
        <f t="shared" si="678"/>
        <v>1</v>
      </c>
      <c r="BQ1425" s="48">
        <f ca="1">IF(ISNA($BI1425),1,OFFSET(NoteCommaRef!$K$3,$BI1425,0))</f>
        <v>1</v>
      </c>
      <c r="BR1425" s="48">
        <f ca="1">IF(ISNA($BJ1425),1,OFFSET(NoteCommaRef!$K$3,$BJ1425,0))</f>
        <v>1</v>
      </c>
    </row>
    <row r="1426" spans="3:70" x14ac:dyDescent="0.2">
      <c r="C1426" s="1" t="str">
        <f t="shared" si="696"/>
        <v/>
      </c>
      <c r="D1426" s="1" t="str">
        <f t="shared" si="697"/>
        <v/>
      </c>
      <c r="E1426" s="1" t="str">
        <f t="shared" si="687"/>
        <v/>
      </c>
      <c r="F1426" s="32" t="str">
        <f t="shared" si="688"/>
        <v/>
      </c>
      <c r="G1426" s="1" t="str">
        <f t="shared" si="689"/>
        <v/>
      </c>
      <c r="H1426" s="1" t="str">
        <f t="shared" si="690"/>
        <v/>
      </c>
      <c r="I1426" s="1" t="str">
        <f t="shared" si="691"/>
        <v/>
      </c>
      <c r="J1426" s="1" t="str">
        <f t="shared" si="692"/>
        <v/>
      </c>
      <c r="K1426" s="1" t="str">
        <f t="shared" si="693"/>
        <v/>
      </c>
      <c r="L1426" s="1" t="str">
        <f ca="1">IF(COUNTBLANK($AO1426),IF(COUNTBLANK($D1426),"",OFFSET(ChannelSetup!$E$6,0,$D1426-1)),$AO1426)</f>
        <v/>
      </c>
      <c r="M1426" s="1" t="str">
        <f ca="1">IF(COUNTBLANK($AP1426),IF(COUNTBLANK($D1426),"",OFFSET(ChannelSetup!$E$7,0,$D1426-1)),$AP1426)</f>
        <v/>
      </c>
      <c r="N1426" s="1" t="str">
        <f ca="1">IF(COUNTBLANK($D1426),"",IF(COUNTBLANK($AI1426),OFFSET(ChannelSetup!$E$4,0,$D1426-1),$AI1426))</f>
        <v/>
      </c>
      <c r="O1426" s="1" t="str">
        <f t="shared" si="694"/>
        <v/>
      </c>
      <c r="Q1426" s="32">
        <f t="shared" si="698"/>
        <v>6</v>
      </c>
      <c r="R1426" s="32">
        <f t="shared" si="699"/>
        <v>4</v>
      </c>
      <c r="S1426" s="32">
        <f t="shared" si="700"/>
        <v>4</v>
      </c>
      <c r="T1426" s="32">
        <f t="shared" si="701"/>
        <v>2</v>
      </c>
      <c r="U1426" s="32">
        <f t="shared" si="702"/>
        <v>2</v>
      </c>
      <c r="V1426" s="32">
        <f t="shared" si="703"/>
        <v>2</v>
      </c>
      <c r="W1426" s="32">
        <f t="shared" si="704"/>
        <v>2</v>
      </c>
      <c r="X1426" s="32">
        <f t="shared" si="705"/>
        <v>2</v>
      </c>
      <c r="Y1426" s="32">
        <f t="shared" si="706"/>
        <v>2</v>
      </c>
      <c r="Z1426" s="32">
        <f t="shared" si="707"/>
        <v>2</v>
      </c>
      <c r="AA1426" s="32">
        <f t="shared" si="708"/>
        <v>2</v>
      </c>
      <c r="AB1426" s="32">
        <f t="shared" si="709"/>
        <v>2</v>
      </c>
      <c r="AD1426" s="64"/>
      <c r="AE1426" s="51"/>
      <c r="AF1426" s="51"/>
      <c r="AG1426" s="61"/>
      <c r="AH1426" s="62"/>
      <c r="AI1426" s="61"/>
      <c r="AJ1426" s="62"/>
      <c r="AK1426" s="61"/>
      <c r="AL1426" s="62"/>
      <c r="AM1426" s="60"/>
      <c r="AN1426" s="60"/>
      <c r="AO1426" s="60"/>
      <c r="AP1426" s="60"/>
      <c r="AQ1426" s="51"/>
      <c r="AT1426" s="39" t="str">
        <f t="shared" si="666"/>
        <v/>
      </c>
      <c r="AU1426" s="49" t="str">
        <f t="shared" si="667"/>
        <v/>
      </c>
      <c r="AV1426" s="41">
        <f t="shared" ca="1" si="679"/>
        <v>256</v>
      </c>
      <c r="AW1426" s="40">
        <f t="shared" ca="1" si="673"/>
        <v>1</v>
      </c>
      <c r="AX1426" s="41">
        <f t="shared" ca="1" si="668"/>
        <v>0</v>
      </c>
      <c r="AY1426" s="41">
        <f t="shared" ca="1" si="669"/>
        <v>0</v>
      </c>
      <c r="AZ1426" s="42">
        <f t="shared" ca="1" si="670"/>
        <v>1</v>
      </c>
      <c r="BA1426" s="47" t="str">
        <f t="shared" si="671"/>
        <v/>
      </c>
      <c r="BB1426" s="47" t="e">
        <f t="shared" si="672"/>
        <v>#VALUE!</v>
      </c>
      <c r="BC1426" s="47">
        <f t="shared" si="681"/>
        <v>0</v>
      </c>
      <c r="BD1426" s="47">
        <f t="shared" si="682"/>
        <v>0</v>
      </c>
      <c r="BE1426" s="47" t="e">
        <f t="shared" si="683"/>
        <v>#VALUE!</v>
      </c>
      <c r="BF1426" s="47" t="e">
        <f t="shared" si="684"/>
        <v>#VALUE!</v>
      </c>
      <c r="BG1426" s="47" t="e">
        <f t="shared" si="685"/>
        <v>#VALUE!</v>
      </c>
      <c r="BH1426" s="47" t="e">
        <f>MATCH($BA1426,NoteCommaRef!$B$4:$B$10,0)</f>
        <v>#N/A</v>
      </c>
      <c r="BI1426" s="47">
        <f>MATCH($BK1426,NoteCommaRef!$H$4:$H$1000,0)</f>
        <v>11</v>
      </c>
      <c r="BJ1426" s="47">
        <f>MATCH($BL1426,NoteCommaRef!$H$4:$H$1000,0)</f>
        <v>11</v>
      </c>
      <c r="BK1426" s="47">
        <f t="shared" si="674"/>
        <v>1</v>
      </c>
      <c r="BL1426" s="47">
        <f t="shared" si="675"/>
        <v>1</v>
      </c>
      <c r="BM1426" s="48">
        <f ca="1">IF(ISNA($BH1426),1,OFFSET(NoteCommaRef!$E$3,$BH1426,0))</f>
        <v>1</v>
      </c>
      <c r="BN1426" s="48">
        <f t="shared" si="676"/>
        <v>1</v>
      </c>
      <c r="BO1426" s="48">
        <f t="shared" si="677"/>
        <v>1</v>
      </c>
      <c r="BP1426" s="48">
        <f t="shared" si="678"/>
        <v>1</v>
      </c>
      <c r="BQ1426" s="48">
        <f ca="1">IF(ISNA($BI1426),1,OFFSET(NoteCommaRef!$K$3,$BI1426,0))</f>
        <v>1</v>
      </c>
      <c r="BR1426" s="48">
        <f ca="1">IF(ISNA($BJ1426),1,OFFSET(NoteCommaRef!$K$3,$BJ1426,0))</f>
        <v>1</v>
      </c>
    </row>
    <row r="1427" spans="3:70" x14ac:dyDescent="0.2">
      <c r="C1427" s="1" t="str">
        <f t="shared" si="696"/>
        <v/>
      </c>
      <c r="D1427" s="1" t="str">
        <f t="shared" si="697"/>
        <v/>
      </c>
      <c r="E1427" s="1" t="str">
        <f t="shared" si="687"/>
        <v/>
      </c>
      <c r="F1427" s="32" t="str">
        <f t="shared" si="688"/>
        <v/>
      </c>
      <c r="G1427" s="1" t="str">
        <f t="shared" si="689"/>
        <v/>
      </c>
      <c r="H1427" s="1" t="str">
        <f t="shared" si="690"/>
        <v/>
      </c>
      <c r="I1427" s="1" t="str">
        <f t="shared" si="691"/>
        <v/>
      </c>
      <c r="J1427" s="1" t="str">
        <f t="shared" si="692"/>
        <v/>
      </c>
      <c r="K1427" s="1" t="str">
        <f t="shared" si="693"/>
        <v/>
      </c>
      <c r="L1427" s="1" t="str">
        <f ca="1">IF(COUNTBLANK($AO1427),IF(COUNTBLANK($D1427),"",OFFSET(ChannelSetup!$E$6,0,$D1427-1)),$AO1427)</f>
        <v/>
      </c>
      <c r="M1427" s="1" t="str">
        <f ca="1">IF(COUNTBLANK($AP1427),IF(COUNTBLANK($D1427),"",OFFSET(ChannelSetup!$E$7,0,$D1427-1)),$AP1427)</f>
        <v/>
      </c>
      <c r="N1427" s="1" t="str">
        <f ca="1">IF(COUNTBLANK($D1427),"",IF(COUNTBLANK($AI1427),OFFSET(ChannelSetup!$E$4,0,$D1427-1),$AI1427))</f>
        <v/>
      </c>
      <c r="O1427" s="1" t="str">
        <f t="shared" si="694"/>
        <v/>
      </c>
      <c r="Q1427" s="32">
        <f t="shared" si="698"/>
        <v>6</v>
      </c>
      <c r="R1427" s="32">
        <f t="shared" si="699"/>
        <v>4</v>
      </c>
      <c r="S1427" s="32">
        <f t="shared" si="700"/>
        <v>4</v>
      </c>
      <c r="T1427" s="32">
        <f t="shared" si="701"/>
        <v>2</v>
      </c>
      <c r="U1427" s="32">
        <f t="shared" si="702"/>
        <v>2</v>
      </c>
      <c r="V1427" s="32">
        <f t="shared" si="703"/>
        <v>2</v>
      </c>
      <c r="W1427" s="32">
        <f t="shared" si="704"/>
        <v>2</v>
      </c>
      <c r="X1427" s="32">
        <f t="shared" si="705"/>
        <v>2</v>
      </c>
      <c r="Y1427" s="32">
        <f t="shared" si="706"/>
        <v>2</v>
      </c>
      <c r="Z1427" s="32">
        <f t="shared" si="707"/>
        <v>2</v>
      </c>
      <c r="AA1427" s="32">
        <f t="shared" si="708"/>
        <v>2</v>
      </c>
      <c r="AB1427" s="32">
        <f t="shared" si="709"/>
        <v>2</v>
      </c>
      <c r="AD1427" s="64"/>
      <c r="AE1427" s="51"/>
      <c r="AF1427" s="51"/>
      <c r="AG1427" s="61"/>
      <c r="AH1427" s="62"/>
      <c r="AI1427" s="61"/>
      <c r="AJ1427" s="62"/>
      <c r="AK1427" s="61"/>
      <c r="AL1427" s="62"/>
      <c r="AM1427" s="60"/>
      <c r="AN1427" s="60"/>
      <c r="AO1427" s="60"/>
      <c r="AP1427" s="60"/>
      <c r="AQ1427" s="51"/>
      <c r="AT1427" s="39" t="str">
        <f t="shared" si="666"/>
        <v/>
      </c>
      <c r="AU1427" s="49" t="str">
        <f t="shared" si="667"/>
        <v/>
      </c>
      <c r="AV1427" s="41">
        <f t="shared" ca="1" si="679"/>
        <v>256</v>
      </c>
      <c r="AW1427" s="40">
        <f t="shared" ca="1" si="673"/>
        <v>1</v>
      </c>
      <c r="AX1427" s="41">
        <f t="shared" ca="1" si="668"/>
        <v>0</v>
      </c>
      <c r="AY1427" s="41">
        <f t="shared" ca="1" si="669"/>
        <v>0</v>
      </c>
      <c r="AZ1427" s="42">
        <f t="shared" ca="1" si="670"/>
        <v>1</v>
      </c>
      <c r="BA1427" s="47" t="str">
        <f t="shared" si="671"/>
        <v/>
      </c>
      <c r="BB1427" s="47" t="e">
        <f t="shared" si="672"/>
        <v>#VALUE!</v>
      </c>
      <c r="BC1427" s="47">
        <f t="shared" si="681"/>
        <v>0</v>
      </c>
      <c r="BD1427" s="47">
        <f t="shared" si="682"/>
        <v>0</v>
      </c>
      <c r="BE1427" s="47" t="e">
        <f t="shared" si="683"/>
        <v>#VALUE!</v>
      </c>
      <c r="BF1427" s="47" t="e">
        <f t="shared" si="684"/>
        <v>#VALUE!</v>
      </c>
      <c r="BG1427" s="47" t="e">
        <f t="shared" si="685"/>
        <v>#VALUE!</v>
      </c>
      <c r="BH1427" s="47" t="e">
        <f>MATCH($BA1427,NoteCommaRef!$B$4:$B$10,0)</f>
        <v>#N/A</v>
      </c>
      <c r="BI1427" s="47">
        <f>MATCH($BK1427,NoteCommaRef!$H$4:$H$1000,0)</f>
        <v>11</v>
      </c>
      <c r="BJ1427" s="47">
        <f>MATCH($BL1427,NoteCommaRef!$H$4:$H$1000,0)</f>
        <v>11</v>
      </c>
      <c r="BK1427" s="47">
        <f t="shared" si="674"/>
        <v>1</v>
      </c>
      <c r="BL1427" s="47">
        <f t="shared" si="675"/>
        <v>1</v>
      </c>
      <c r="BM1427" s="48">
        <f ca="1">IF(ISNA($BH1427),1,OFFSET(NoteCommaRef!$E$3,$BH1427,0))</f>
        <v>1</v>
      </c>
      <c r="BN1427" s="48">
        <f t="shared" si="676"/>
        <v>1</v>
      </c>
      <c r="BO1427" s="48">
        <f t="shared" si="677"/>
        <v>1</v>
      </c>
      <c r="BP1427" s="48">
        <f t="shared" si="678"/>
        <v>1</v>
      </c>
      <c r="BQ1427" s="48">
        <f ca="1">IF(ISNA($BI1427),1,OFFSET(NoteCommaRef!$K$3,$BI1427,0))</f>
        <v>1</v>
      </c>
      <c r="BR1427" s="48">
        <f ca="1">IF(ISNA($BJ1427),1,OFFSET(NoteCommaRef!$K$3,$BJ1427,0))</f>
        <v>1</v>
      </c>
    </row>
    <row r="1428" spans="3:70" x14ac:dyDescent="0.2">
      <c r="C1428" s="1" t="str">
        <f t="shared" si="696"/>
        <v/>
      </c>
      <c r="D1428" s="1" t="str">
        <f t="shared" si="697"/>
        <v/>
      </c>
      <c r="E1428" s="1" t="str">
        <f t="shared" si="687"/>
        <v/>
      </c>
      <c r="F1428" s="32" t="str">
        <f t="shared" si="688"/>
        <v/>
      </c>
      <c r="G1428" s="1" t="str">
        <f t="shared" si="689"/>
        <v/>
      </c>
      <c r="H1428" s="1" t="str">
        <f t="shared" si="690"/>
        <v/>
      </c>
      <c r="I1428" s="1" t="str">
        <f t="shared" si="691"/>
        <v/>
      </c>
      <c r="J1428" s="1" t="str">
        <f t="shared" si="692"/>
        <v/>
      </c>
      <c r="K1428" s="1" t="str">
        <f t="shared" si="693"/>
        <v/>
      </c>
      <c r="L1428" s="1" t="str">
        <f ca="1">IF(COUNTBLANK($AO1428),IF(COUNTBLANK($D1428),"",OFFSET(ChannelSetup!$E$6,0,$D1428-1)),$AO1428)</f>
        <v/>
      </c>
      <c r="M1428" s="1" t="str">
        <f ca="1">IF(COUNTBLANK($AP1428),IF(COUNTBLANK($D1428),"",OFFSET(ChannelSetup!$E$7,0,$D1428-1)),$AP1428)</f>
        <v/>
      </c>
      <c r="N1428" s="1" t="str">
        <f ca="1">IF(COUNTBLANK($D1428),"",IF(COUNTBLANK($AI1428),OFFSET(ChannelSetup!$E$4,0,$D1428-1),$AI1428))</f>
        <v/>
      </c>
      <c r="O1428" s="1" t="str">
        <f t="shared" si="694"/>
        <v/>
      </c>
      <c r="Q1428" s="32">
        <f t="shared" si="698"/>
        <v>6</v>
      </c>
      <c r="R1428" s="32">
        <f t="shared" si="699"/>
        <v>4</v>
      </c>
      <c r="S1428" s="32">
        <f t="shared" si="700"/>
        <v>4</v>
      </c>
      <c r="T1428" s="32">
        <f t="shared" si="701"/>
        <v>2</v>
      </c>
      <c r="U1428" s="32">
        <f t="shared" si="702"/>
        <v>2</v>
      </c>
      <c r="V1428" s="32">
        <f t="shared" si="703"/>
        <v>2</v>
      </c>
      <c r="W1428" s="32">
        <f t="shared" si="704"/>
        <v>2</v>
      </c>
      <c r="X1428" s="32">
        <f t="shared" si="705"/>
        <v>2</v>
      </c>
      <c r="Y1428" s="32">
        <f t="shared" si="706"/>
        <v>2</v>
      </c>
      <c r="Z1428" s="32">
        <f t="shared" si="707"/>
        <v>2</v>
      </c>
      <c r="AA1428" s="32">
        <f t="shared" si="708"/>
        <v>2</v>
      </c>
      <c r="AB1428" s="32">
        <f t="shared" si="709"/>
        <v>2</v>
      </c>
      <c r="AD1428" s="64"/>
      <c r="AE1428" s="51"/>
      <c r="AF1428" s="51"/>
      <c r="AG1428" s="61"/>
      <c r="AH1428" s="62"/>
      <c r="AI1428" s="61"/>
      <c r="AJ1428" s="62"/>
      <c r="AK1428" s="61"/>
      <c r="AL1428" s="62"/>
      <c r="AM1428" s="60"/>
      <c r="AN1428" s="60"/>
      <c r="AO1428" s="60"/>
      <c r="AP1428" s="60"/>
      <c r="AQ1428" s="51"/>
      <c r="AT1428" s="39" t="str">
        <f t="shared" si="666"/>
        <v/>
      </c>
      <c r="AU1428" s="49" t="str">
        <f t="shared" si="667"/>
        <v/>
      </c>
      <c r="AV1428" s="41">
        <f t="shared" ca="1" si="679"/>
        <v>256</v>
      </c>
      <c r="AW1428" s="40">
        <f t="shared" ca="1" si="673"/>
        <v>1</v>
      </c>
      <c r="AX1428" s="41">
        <f t="shared" ca="1" si="668"/>
        <v>0</v>
      </c>
      <c r="AY1428" s="41">
        <f t="shared" ca="1" si="669"/>
        <v>0</v>
      </c>
      <c r="AZ1428" s="42">
        <f t="shared" ca="1" si="670"/>
        <v>1</v>
      </c>
      <c r="BA1428" s="47" t="str">
        <f t="shared" si="671"/>
        <v/>
      </c>
      <c r="BB1428" s="47" t="e">
        <f t="shared" si="672"/>
        <v>#VALUE!</v>
      </c>
      <c r="BC1428" s="47">
        <f t="shared" si="681"/>
        <v>0</v>
      </c>
      <c r="BD1428" s="47">
        <f t="shared" si="682"/>
        <v>0</v>
      </c>
      <c r="BE1428" s="47" t="e">
        <f t="shared" si="683"/>
        <v>#VALUE!</v>
      </c>
      <c r="BF1428" s="47" t="e">
        <f t="shared" si="684"/>
        <v>#VALUE!</v>
      </c>
      <c r="BG1428" s="47" t="e">
        <f t="shared" si="685"/>
        <v>#VALUE!</v>
      </c>
      <c r="BH1428" s="47" t="e">
        <f>MATCH($BA1428,NoteCommaRef!$B$4:$B$10,0)</f>
        <v>#N/A</v>
      </c>
      <c r="BI1428" s="47">
        <f>MATCH($BK1428,NoteCommaRef!$H$4:$H$1000,0)</f>
        <v>11</v>
      </c>
      <c r="BJ1428" s="47">
        <f>MATCH($BL1428,NoteCommaRef!$H$4:$H$1000,0)</f>
        <v>11</v>
      </c>
      <c r="BK1428" s="47">
        <f t="shared" si="674"/>
        <v>1</v>
      </c>
      <c r="BL1428" s="47">
        <f t="shared" si="675"/>
        <v>1</v>
      </c>
      <c r="BM1428" s="48">
        <f ca="1">IF(ISNA($BH1428),1,OFFSET(NoteCommaRef!$E$3,$BH1428,0))</f>
        <v>1</v>
      </c>
      <c r="BN1428" s="48">
        <f t="shared" si="676"/>
        <v>1</v>
      </c>
      <c r="BO1428" s="48">
        <f t="shared" si="677"/>
        <v>1</v>
      </c>
      <c r="BP1428" s="48">
        <f t="shared" si="678"/>
        <v>1</v>
      </c>
      <c r="BQ1428" s="48">
        <f ca="1">IF(ISNA($BI1428),1,OFFSET(NoteCommaRef!$K$3,$BI1428,0))</f>
        <v>1</v>
      </c>
      <c r="BR1428" s="48">
        <f ca="1">IF(ISNA($BJ1428),1,OFFSET(NoteCommaRef!$K$3,$BJ1428,0))</f>
        <v>1</v>
      </c>
    </row>
    <row r="1429" spans="3:70" x14ac:dyDescent="0.2">
      <c r="C1429" s="1" t="str">
        <f t="shared" si="696"/>
        <v/>
      </c>
      <c r="D1429" s="1" t="str">
        <f t="shared" si="697"/>
        <v/>
      </c>
      <c r="E1429" s="1" t="str">
        <f t="shared" si="687"/>
        <v/>
      </c>
      <c r="F1429" s="32" t="str">
        <f t="shared" si="688"/>
        <v/>
      </c>
      <c r="G1429" s="1" t="str">
        <f t="shared" si="689"/>
        <v/>
      </c>
      <c r="H1429" s="1" t="str">
        <f t="shared" si="690"/>
        <v/>
      </c>
      <c r="I1429" s="1" t="str">
        <f t="shared" si="691"/>
        <v/>
      </c>
      <c r="J1429" s="1" t="str">
        <f t="shared" si="692"/>
        <v/>
      </c>
      <c r="K1429" s="1" t="str">
        <f t="shared" si="693"/>
        <v/>
      </c>
      <c r="L1429" s="1" t="str">
        <f ca="1">IF(COUNTBLANK($AO1429),IF(COUNTBLANK($D1429),"",OFFSET(ChannelSetup!$E$6,0,$D1429-1)),$AO1429)</f>
        <v/>
      </c>
      <c r="M1429" s="1" t="str">
        <f ca="1">IF(COUNTBLANK($AP1429),IF(COUNTBLANK($D1429),"",OFFSET(ChannelSetup!$E$7,0,$D1429-1)),$AP1429)</f>
        <v/>
      </c>
      <c r="N1429" s="1" t="str">
        <f ca="1">IF(COUNTBLANK($D1429),"",IF(COUNTBLANK($AI1429),OFFSET(ChannelSetup!$E$4,0,$D1429-1),$AI1429))</f>
        <v/>
      </c>
      <c r="O1429" s="1" t="str">
        <f t="shared" si="694"/>
        <v/>
      </c>
      <c r="Q1429" s="32">
        <f t="shared" si="698"/>
        <v>6</v>
      </c>
      <c r="R1429" s="32">
        <f t="shared" si="699"/>
        <v>4</v>
      </c>
      <c r="S1429" s="32">
        <f t="shared" si="700"/>
        <v>4</v>
      </c>
      <c r="T1429" s="32">
        <f t="shared" si="701"/>
        <v>2</v>
      </c>
      <c r="U1429" s="32">
        <f t="shared" si="702"/>
        <v>2</v>
      </c>
      <c r="V1429" s="32">
        <f t="shared" si="703"/>
        <v>2</v>
      </c>
      <c r="W1429" s="32">
        <f t="shared" si="704"/>
        <v>2</v>
      </c>
      <c r="X1429" s="32">
        <f t="shared" si="705"/>
        <v>2</v>
      </c>
      <c r="Y1429" s="32">
        <f t="shared" si="706"/>
        <v>2</v>
      </c>
      <c r="Z1429" s="32">
        <f t="shared" si="707"/>
        <v>2</v>
      </c>
      <c r="AA1429" s="32">
        <f t="shared" si="708"/>
        <v>2</v>
      </c>
      <c r="AB1429" s="32">
        <f t="shared" si="709"/>
        <v>2</v>
      </c>
      <c r="AD1429" s="64"/>
      <c r="AE1429" s="51"/>
      <c r="AF1429" s="51"/>
      <c r="AG1429" s="61"/>
      <c r="AH1429" s="62"/>
      <c r="AI1429" s="61"/>
      <c r="AJ1429" s="62"/>
      <c r="AK1429" s="61"/>
      <c r="AL1429" s="62"/>
      <c r="AM1429" s="60"/>
      <c r="AN1429" s="60"/>
      <c r="AO1429" s="60"/>
      <c r="AP1429" s="60"/>
      <c r="AQ1429" s="51"/>
      <c r="AT1429" s="39" t="str">
        <f t="shared" si="666"/>
        <v/>
      </c>
      <c r="AU1429" s="49" t="str">
        <f t="shared" si="667"/>
        <v/>
      </c>
      <c r="AV1429" s="41">
        <f t="shared" ca="1" si="679"/>
        <v>256</v>
      </c>
      <c r="AW1429" s="40">
        <f t="shared" ca="1" si="673"/>
        <v>1</v>
      </c>
      <c r="AX1429" s="41">
        <f t="shared" ca="1" si="668"/>
        <v>0</v>
      </c>
      <c r="AY1429" s="41">
        <f t="shared" ca="1" si="669"/>
        <v>0</v>
      </c>
      <c r="AZ1429" s="42">
        <f t="shared" ca="1" si="670"/>
        <v>1</v>
      </c>
      <c r="BA1429" s="47" t="str">
        <f t="shared" si="671"/>
        <v/>
      </c>
      <c r="BB1429" s="47" t="e">
        <f t="shared" si="672"/>
        <v>#VALUE!</v>
      </c>
      <c r="BC1429" s="47">
        <f t="shared" si="681"/>
        <v>0</v>
      </c>
      <c r="BD1429" s="47">
        <f t="shared" si="682"/>
        <v>0</v>
      </c>
      <c r="BE1429" s="47" t="e">
        <f t="shared" si="683"/>
        <v>#VALUE!</v>
      </c>
      <c r="BF1429" s="47" t="e">
        <f t="shared" si="684"/>
        <v>#VALUE!</v>
      </c>
      <c r="BG1429" s="47" t="e">
        <f t="shared" si="685"/>
        <v>#VALUE!</v>
      </c>
      <c r="BH1429" s="47" t="e">
        <f>MATCH($BA1429,NoteCommaRef!$B$4:$B$10,0)</f>
        <v>#N/A</v>
      </c>
      <c r="BI1429" s="47">
        <f>MATCH($BK1429,NoteCommaRef!$H$4:$H$1000,0)</f>
        <v>11</v>
      </c>
      <c r="BJ1429" s="47">
        <f>MATCH($BL1429,NoteCommaRef!$H$4:$H$1000,0)</f>
        <v>11</v>
      </c>
      <c r="BK1429" s="47">
        <f t="shared" si="674"/>
        <v>1</v>
      </c>
      <c r="BL1429" s="47">
        <f t="shared" si="675"/>
        <v>1</v>
      </c>
      <c r="BM1429" s="48">
        <f ca="1">IF(ISNA($BH1429),1,OFFSET(NoteCommaRef!$E$3,$BH1429,0))</f>
        <v>1</v>
      </c>
      <c r="BN1429" s="48">
        <f t="shared" si="676"/>
        <v>1</v>
      </c>
      <c r="BO1429" s="48">
        <f t="shared" si="677"/>
        <v>1</v>
      </c>
      <c r="BP1429" s="48">
        <f t="shared" si="678"/>
        <v>1</v>
      </c>
      <c r="BQ1429" s="48">
        <f ca="1">IF(ISNA($BI1429),1,OFFSET(NoteCommaRef!$K$3,$BI1429,0))</f>
        <v>1</v>
      </c>
      <c r="BR1429" s="48">
        <f ca="1">IF(ISNA($BJ1429),1,OFFSET(NoteCommaRef!$K$3,$BJ1429,0))</f>
        <v>1</v>
      </c>
    </row>
    <row r="1430" spans="3:70" x14ac:dyDescent="0.2">
      <c r="C1430" s="1" t="str">
        <f t="shared" si="696"/>
        <v/>
      </c>
      <c r="D1430" s="1" t="str">
        <f t="shared" si="697"/>
        <v/>
      </c>
      <c r="E1430" s="1" t="str">
        <f t="shared" si="687"/>
        <v/>
      </c>
      <c r="F1430" s="32" t="str">
        <f t="shared" si="688"/>
        <v/>
      </c>
      <c r="G1430" s="1" t="str">
        <f t="shared" si="689"/>
        <v/>
      </c>
      <c r="H1430" s="1" t="str">
        <f t="shared" si="690"/>
        <v/>
      </c>
      <c r="I1430" s="1" t="str">
        <f t="shared" si="691"/>
        <v/>
      </c>
      <c r="J1430" s="1" t="str">
        <f t="shared" si="692"/>
        <v/>
      </c>
      <c r="K1430" s="1" t="str">
        <f t="shared" si="693"/>
        <v/>
      </c>
      <c r="L1430" s="1" t="str">
        <f ca="1">IF(COUNTBLANK($AO1430),IF(COUNTBLANK($D1430),"",OFFSET(ChannelSetup!$E$6,0,$D1430-1)),$AO1430)</f>
        <v/>
      </c>
      <c r="M1430" s="1" t="str">
        <f ca="1">IF(COUNTBLANK($AP1430),IF(COUNTBLANK($D1430),"",OFFSET(ChannelSetup!$E$7,0,$D1430-1)),$AP1430)</f>
        <v/>
      </c>
      <c r="N1430" s="1" t="str">
        <f ca="1">IF(COUNTBLANK($D1430),"",IF(COUNTBLANK($AI1430),OFFSET(ChannelSetup!$E$4,0,$D1430-1),$AI1430))</f>
        <v/>
      </c>
      <c r="O1430" s="1" t="str">
        <f t="shared" si="694"/>
        <v/>
      </c>
      <c r="Q1430" s="32">
        <f t="shared" si="698"/>
        <v>6</v>
      </c>
      <c r="R1430" s="32">
        <f t="shared" si="699"/>
        <v>4</v>
      </c>
      <c r="S1430" s="32">
        <f t="shared" si="700"/>
        <v>4</v>
      </c>
      <c r="T1430" s="32">
        <f t="shared" si="701"/>
        <v>2</v>
      </c>
      <c r="U1430" s="32">
        <f t="shared" si="702"/>
        <v>2</v>
      </c>
      <c r="V1430" s="32">
        <f t="shared" si="703"/>
        <v>2</v>
      </c>
      <c r="W1430" s="32">
        <f t="shared" si="704"/>
        <v>2</v>
      </c>
      <c r="X1430" s="32">
        <f t="shared" si="705"/>
        <v>2</v>
      </c>
      <c r="Y1430" s="32">
        <f t="shared" si="706"/>
        <v>2</v>
      </c>
      <c r="Z1430" s="32">
        <f t="shared" si="707"/>
        <v>2</v>
      </c>
      <c r="AA1430" s="32">
        <f t="shared" si="708"/>
        <v>2</v>
      </c>
      <c r="AB1430" s="32">
        <f t="shared" si="709"/>
        <v>2</v>
      </c>
      <c r="AD1430" s="64"/>
      <c r="AE1430" s="51"/>
      <c r="AF1430" s="51"/>
      <c r="AG1430" s="61"/>
      <c r="AH1430" s="62"/>
      <c r="AI1430" s="61"/>
      <c r="AJ1430" s="62"/>
      <c r="AK1430" s="61"/>
      <c r="AL1430" s="62"/>
      <c r="AM1430" s="60"/>
      <c r="AN1430" s="60"/>
      <c r="AO1430" s="60"/>
      <c r="AP1430" s="60"/>
      <c r="AQ1430" s="51"/>
      <c r="AT1430" s="39" t="str">
        <f t="shared" ref="AT1430:AT1493" si="710">IF(OR(ISNA(BI1430),ISNA(BJ1430)),"ERR","")</f>
        <v/>
      </c>
      <c r="AU1430" s="49" t="str">
        <f t="shared" ref="AU1430:AU1493" si="711">""&amp;AG1430</f>
        <v/>
      </c>
      <c r="AV1430" s="41">
        <f t="shared" ca="1" si="679"/>
        <v>256</v>
      </c>
      <c r="AW1430" s="40">
        <f t="shared" ca="1" si="673"/>
        <v>1</v>
      </c>
      <c r="AX1430" s="41">
        <f t="shared" ref="AX1430:AX1493" ca="1" si="712">1200*LOG(AW1430,2)</f>
        <v>0</v>
      </c>
      <c r="AY1430" s="41">
        <f t="shared" ref="AY1430:AY1493" ca="1" si="713">MOD(AX1430,1200)</f>
        <v>0</v>
      </c>
      <c r="AZ1430" s="42">
        <f t="shared" ref="AZ1430:AZ1493" ca="1" si="714">AW1430</f>
        <v>1</v>
      </c>
      <c r="BA1430" s="47" t="str">
        <f t="shared" ref="BA1430:BA1493" si="715">LEFT(AU1430,1)</f>
        <v/>
      </c>
      <c r="BB1430" s="47" t="e">
        <f t="shared" ref="BB1430:BB1493" si="716">RIGHT(AU1430,1)-4</f>
        <v>#VALUE!</v>
      </c>
      <c r="BC1430" s="47">
        <f t="shared" si="681"/>
        <v>0</v>
      </c>
      <c r="BD1430" s="47">
        <f t="shared" si="682"/>
        <v>0</v>
      </c>
      <c r="BE1430" s="47" t="e">
        <f t="shared" si="683"/>
        <v>#VALUE!</v>
      </c>
      <c r="BF1430" s="47" t="e">
        <f t="shared" si="684"/>
        <v>#VALUE!</v>
      </c>
      <c r="BG1430" s="47" t="e">
        <f t="shared" si="685"/>
        <v>#VALUE!</v>
      </c>
      <c r="BH1430" s="47" t="e">
        <f>MATCH($BA1430,NoteCommaRef!$B$4:$B$10,0)</f>
        <v>#N/A</v>
      </c>
      <c r="BI1430" s="47">
        <f>MATCH($BK1430,NoteCommaRef!$H$4:$H$1000,0)</f>
        <v>11</v>
      </c>
      <c r="BJ1430" s="47">
        <f>MATCH($BL1430,NoteCommaRef!$H$4:$H$1000,0)</f>
        <v>11</v>
      </c>
      <c r="BK1430" s="47">
        <f t="shared" si="674"/>
        <v>1</v>
      </c>
      <c r="BL1430" s="47">
        <f t="shared" si="675"/>
        <v>1</v>
      </c>
      <c r="BM1430" s="48">
        <f ca="1">IF(ISNA($BH1430),1,OFFSET(NoteCommaRef!$E$3,$BH1430,0))</f>
        <v>1</v>
      </c>
      <c r="BN1430" s="48">
        <f t="shared" si="676"/>
        <v>1</v>
      </c>
      <c r="BO1430" s="48">
        <f t="shared" si="677"/>
        <v>1</v>
      </c>
      <c r="BP1430" s="48">
        <f t="shared" si="678"/>
        <v>1</v>
      </c>
      <c r="BQ1430" s="48">
        <f ca="1">IF(ISNA($BI1430),1,OFFSET(NoteCommaRef!$K$3,$BI1430,0))</f>
        <v>1</v>
      </c>
      <c r="BR1430" s="48">
        <f ca="1">IF(ISNA($BJ1430),1,OFFSET(NoteCommaRef!$K$3,$BJ1430,0))</f>
        <v>1</v>
      </c>
    </row>
    <row r="1431" spans="3:70" x14ac:dyDescent="0.2">
      <c r="C1431" s="1" t="str">
        <f t="shared" si="696"/>
        <v/>
      </c>
      <c r="D1431" s="1" t="str">
        <f t="shared" si="697"/>
        <v/>
      </c>
      <c r="E1431" s="1" t="str">
        <f t="shared" si="687"/>
        <v/>
      </c>
      <c r="F1431" s="32" t="str">
        <f t="shared" si="688"/>
        <v/>
      </c>
      <c r="G1431" s="1" t="str">
        <f t="shared" si="689"/>
        <v/>
      </c>
      <c r="H1431" s="1" t="str">
        <f t="shared" si="690"/>
        <v/>
      </c>
      <c r="I1431" s="1" t="str">
        <f t="shared" si="691"/>
        <v/>
      </c>
      <c r="J1431" s="1" t="str">
        <f t="shared" si="692"/>
        <v/>
      </c>
      <c r="K1431" s="1" t="str">
        <f t="shared" si="693"/>
        <v/>
      </c>
      <c r="L1431" s="1" t="str">
        <f ca="1">IF(COUNTBLANK($AO1431),IF(COUNTBLANK($D1431),"",OFFSET(ChannelSetup!$E$6,0,$D1431-1)),$AO1431)</f>
        <v/>
      </c>
      <c r="M1431" s="1" t="str">
        <f ca="1">IF(COUNTBLANK($AP1431),IF(COUNTBLANK($D1431),"",OFFSET(ChannelSetup!$E$7,0,$D1431-1)),$AP1431)</f>
        <v/>
      </c>
      <c r="N1431" s="1" t="str">
        <f ca="1">IF(COUNTBLANK($D1431),"",IF(COUNTBLANK($AI1431),OFFSET(ChannelSetup!$E$4,0,$D1431-1),$AI1431))</f>
        <v/>
      </c>
      <c r="O1431" s="1" t="str">
        <f t="shared" si="694"/>
        <v/>
      </c>
      <c r="Q1431" s="32">
        <f t="shared" si="698"/>
        <v>6</v>
      </c>
      <c r="R1431" s="32">
        <f t="shared" si="699"/>
        <v>4</v>
      </c>
      <c r="S1431" s="32">
        <f t="shared" si="700"/>
        <v>4</v>
      </c>
      <c r="T1431" s="32">
        <f t="shared" si="701"/>
        <v>2</v>
      </c>
      <c r="U1431" s="32">
        <f t="shared" si="702"/>
        <v>2</v>
      </c>
      <c r="V1431" s="32">
        <f t="shared" si="703"/>
        <v>2</v>
      </c>
      <c r="W1431" s="32">
        <f t="shared" si="704"/>
        <v>2</v>
      </c>
      <c r="X1431" s="32">
        <f t="shared" si="705"/>
        <v>2</v>
      </c>
      <c r="Y1431" s="32">
        <f t="shared" si="706"/>
        <v>2</v>
      </c>
      <c r="Z1431" s="32">
        <f t="shared" si="707"/>
        <v>2</v>
      </c>
      <c r="AA1431" s="32">
        <f t="shared" si="708"/>
        <v>2</v>
      </c>
      <c r="AB1431" s="32">
        <f t="shared" si="709"/>
        <v>2</v>
      </c>
      <c r="AD1431" s="64"/>
      <c r="AE1431" s="51"/>
      <c r="AF1431" s="51"/>
      <c r="AG1431" s="61"/>
      <c r="AH1431" s="62"/>
      <c r="AI1431" s="61"/>
      <c r="AJ1431" s="62"/>
      <c r="AK1431" s="61"/>
      <c r="AL1431" s="62"/>
      <c r="AM1431" s="60"/>
      <c r="AN1431" s="60"/>
      <c r="AO1431" s="60"/>
      <c r="AP1431" s="60"/>
      <c r="AQ1431" s="51"/>
      <c r="AT1431" s="39" t="str">
        <f t="shared" si="710"/>
        <v/>
      </c>
      <c r="AU1431" s="49" t="str">
        <f t="shared" si="711"/>
        <v/>
      </c>
      <c r="AV1431" s="41">
        <f t="shared" ca="1" si="679"/>
        <v>256</v>
      </c>
      <c r="AW1431" s="40">
        <f t="shared" ca="1" si="673"/>
        <v>1</v>
      </c>
      <c r="AX1431" s="41">
        <f t="shared" ca="1" si="712"/>
        <v>0</v>
      </c>
      <c r="AY1431" s="41">
        <f t="shared" ca="1" si="713"/>
        <v>0</v>
      </c>
      <c r="AZ1431" s="42">
        <f t="shared" ca="1" si="714"/>
        <v>1</v>
      </c>
      <c r="BA1431" s="47" t="str">
        <f t="shared" si="715"/>
        <v/>
      </c>
      <c r="BB1431" s="47" t="e">
        <f t="shared" si="716"/>
        <v>#VALUE!</v>
      </c>
      <c r="BC1431" s="47">
        <f t="shared" si="681"/>
        <v>0</v>
      </c>
      <c r="BD1431" s="47">
        <f t="shared" si="682"/>
        <v>0</v>
      </c>
      <c r="BE1431" s="47" t="e">
        <f t="shared" si="683"/>
        <v>#VALUE!</v>
      </c>
      <c r="BF1431" s="47" t="e">
        <f t="shared" si="684"/>
        <v>#VALUE!</v>
      </c>
      <c r="BG1431" s="47" t="e">
        <f t="shared" si="685"/>
        <v>#VALUE!</v>
      </c>
      <c r="BH1431" s="47" t="e">
        <f>MATCH($BA1431,NoteCommaRef!$B$4:$B$10,0)</f>
        <v>#N/A</v>
      </c>
      <c r="BI1431" s="47">
        <f>MATCH($BK1431,NoteCommaRef!$H$4:$H$1000,0)</f>
        <v>11</v>
      </c>
      <c r="BJ1431" s="47">
        <f>MATCH($BL1431,NoteCommaRef!$H$4:$H$1000,0)</f>
        <v>11</v>
      </c>
      <c r="BK1431" s="47">
        <f t="shared" si="674"/>
        <v>1</v>
      </c>
      <c r="BL1431" s="47">
        <f t="shared" si="675"/>
        <v>1</v>
      </c>
      <c r="BM1431" s="48">
        <f ca="1">IF(ISNA($BH1431),1,OFFSET(NoteCommaRef!$E$3,$BH1431,0))</f>
        <v>1</v>
      </c>
      <c r="BN1431" s="48">
        <f t="shared" si="676"/>
        <v>1</v>
      </c>
      <c r="BO1431" s="48">
        <f t="shared" si="677"/>
        <v>1</v>
      </c>
      <c r="BP1431" s="48">
        <f t="shared" si="678"/>
        <v>1</v>
      </c>
      <c r="BQ1431" s="48">
        <f ca="1">IF(ISNA($BI1431),1,OFFSET(NoteCommaRef!$K$3,$BI1431,0))</f>
        <v>1</v>
      </c>
      <c r="BR1431" s="48">
        <f ca="1">IF(ISNA($BJ1431),1,OFFSET(NoteCommaRef!$K$3,$BJ1431,0))</f>
        <v>1</v>
      </c>
    </row>
    <row r="1432" spans="3:70" x14ac:dyDescent="0.2">
      <c r="C1432" s="1" t="str">
        <f t="shared" si="696"/>
        <v/>
      </c>
      <c r="D1432" s="1" t="str">
        <f t="shared" si="697"/>
        <v/>
      </c>
      <c r="E1432" s="1" t="str">
        <f t="shared" si="687"/>
        <v/>
      </c>
      <c r="F1432" s="32" t="str">
        <f t="shared" si="688"/>
        <v/>
      </c>
      <c r="G1432" s="1" t="str">
        <f t="shared" si="689"/>
        <v/>
      </c>
      <c r="H1432" s="1" t="str">
        <f t="shared" si="690"/>
        <v/>
      </c>
      <c r="I1432" s="1" t="str">
        <f t="shared" si="691"/>
        <v/>
      </c>
      <c r="J1432" s="1" t="str">
        <f t="shared" si="692"/>
        <v/>
      </c>
      <c r="K1432" s="1" t="str">
        <f t="shared" si="693"/>
        <v/>
      </c>
      <c r="L1432" s="1" t="str">
        <f ca="1">IF(COUNTBLANK($AO1432),IF(COUNTBLANK($D1432),"",OFFSET(ChannelSetup!$E$6,0,$D1432-1)),$AO1432)</f>
        <v/>
      </c>
      <c r="M1432" s="1" t="str">
        <f ca="1">IF(COUNTBLANK($AP1432),IF(COUNTBLANK($D1432),"",OFFSET(ChannelSetup!$E$7,0,$D1432-1)),$AP1432)</f>
        <v/>
      </c>
      <c r="N1432" s="1" t="str">
        <f ca="1">IF(COUNTBLANK($D1432),"",IF(COUNTBLANK($AI1432),OFFSET(ChannelSetup!$E$4,0,$D1432-1),$AI1432))</f>
        <v/>
      </c>
      <c r="O1432" s="1" t="str">
        <f t="shared" si="694"/>
        <v/>
      </c>
      <c r="Q1432" s="32">
        <f t="shared" si="698"/>
        <v>6</v>
      </c>
      <c r="R1432" s="32">
        <f t="shared" si="699"/>
        <v>4</v>
      </c>
      <c r="S1432" s="32">
        <f t="shared" si="700"/>
        <v>4</v>
      </c>
      <c r="T1432" s="32">
        <f t="shared" si="701"/>
        <v>2</v>
      </c>
      <c r="U1432" s="32">
        <f t="shared" si="702"/>
        <v>2</v>
      </c>
      <c r="V1432" s="32">
        <f t="shared" si="703"/>
        <v>2</v>
      </c>
      <c r="W1432" s="32">
        <f t="shared" si="704"/>
        <v>2</v>
      </c>
      <c r="X1432" s="32">
        <f t="shared" si="705"/>
        <v>2</v>
      </c>
      <c r="Y1432" s="32">
        <f t="shared" si="706"/>
        <v>2</v>
      </c>
      <c r="Z1432" s="32">
        <f t="shared" si="707"/>
        <v>2</v>
      </c>
      <c r="AA1432" s="32">
        <f t="shared" si="708"/>
        <v>2</v>
      </c>
      <c r="AB1432" s="32">
        <f t="shared" si="709"/>
        <v>2</v>
      </c>
      <c r="AD1432" s="64"/>
      <c r="AE1432" s="51"/>
      <c r="AF1432" s="51"/>
      <c r="AG1432" s="61"/>
      <c r="AH1432" s="62"/>
      <c r="AI1432" s="61"/>
      <c r="AJ1432" s="62"/>
      <c r="AK1432" s="61"/>
      <c r="AL1432" s="62"/>
      <c r="AM1432" s="60"/>
      <c r="AN1432" s="60"/>
      <c r="AO1432" s="60"/>
      <c r="AP1432" s="60"/>
      <c r="AQ1432" s="51"/>
      <c r="AT1432" s="39" t="str">
        <f t="shared" si="710"/>
        <v/>
      </c>
      <c r="AU1432" s="49" t="str">
        <f t="shared" si="711"/>
        <v/>
      </c>
      <c r="AV1432" s="41">
        <f t="shared" ca="1" si="679"/>
        <v>256</v>
      </c>
      <c r="AW1432" s="40">
        <f t="shared" ca="1" si="673"/>
        <v>1</v>
      </c>
      <c r="AX1432" s="41">
        <f t="shared" ca="1" si="712"/>
        <v>0</v>
      </c>
      <c r="AY1432" s="41">
        <f t="shared" ca="1" si="713"/>
        <v>0</v>
      </c>
      <c r="AZ1432" s="42">
        <f t="shared" ca="1" si="714"/>
        <v>1</v>
      </c>
      <c r="BA1432" s="47" t="str">
        <f t="shared" si="715"/>
        <v/>
      </c>
      <c r="BB1432" s="47" t="e">
        <f t="shared" si="716"/>
        <v>#VALUE!</v>
      </c>
      <c r="BC1432" s="47">
        <f t="shared" si="681"/>
        <v>0</v>
      </c>
      <c r="BD1432" s="47">
        <f t="shared" si="682"/>
        <v>0</v>
      </c>
      <c r="BE1432" s="47" t="e">
        <f t="shared" si="683"/>
        <v>#VALUE!</v>
      </c>
      <c r="BF1432" s="47" t="e">
        <f t="shared" si="684"/>
        <v>#VALUE!</v>
      </c>
      <c r="BG1432" s="47" t="e">
        <f t="shared" si="685"/>
        <v>#VALUE!</v>
      </c>
      <c r="BH1432" s="47" t="e">
        <f>MATCH($BA1432,NoteCommaRef!$B$4:$B$10,0)</f>
        <v>#N/A</v>
      </c>
      <c r="BI1432" s="47">
        <f>MATCH($BK1432,NoteCommaRef!$H$4:$H$1000,0)</f>
        <v>11</v>
      </c>
      <c r="BJ1432" s="47">
        <f>MATCH($BL1432,NoteCommaRef!$H$4:$H$1000,0)</f>
        <v>11</v>
      </c>
      <c r="BK1432" s="47">
        <f t="shared" si="674"/>
        <v>1</v>
      </c>
      <c r="BL1432" s="47">
        <f t="shared" si="675"/>
        <v>1</v>
      </c>
      <c r="BM1432" s="48">
        <f ca="1">IF(ISNA($BH1432),1,OFFSET(NoteCommaRef!$E$3,$BH1432,0))</f>
        <v>1</v>
      </c>
      <c r="BN1432" s="48">
        <f t="shared" si="676"/>
        <v>1</v>
      </c>
      <c r="BO1432" s="48">
        <f t="shared" si="677"/>
        <v>1</v>
      </c>
      <c r="BP1432" s="48">
        <f t="shared" si="678"/>
        <v>1</v>
      </c>
      <c r="BQ1432" s="48">
        <f ca="1">IF(ISNA($BI1432),1,OFFSET(NoteCommaRef!$K$3,$BI1432,0))</f>
        <v>1</v>
      </c>
      <c r="BR1432" s="48">
        <f ca="1">IF(ISNA($BJ1432),1,OFFSET(NoteCommaRef!$K$3,$BJ1432,0))</f>
        <v>1</v>
      </c>
    </row>
    <row r="1433" spans="3:70" x14ac:dyDescent="0.2">
      <c r="C1433" s="1" t="str">
        <f t="shared" si="696"/>
        <v/>
      </c>
      <c r="D1433" s="1" t="str">
        <f t="shared" si="697"/>
        <v/>
      </c>
      <c r="E1433" s="1" t="str">
        <f t="shared" si="687"/>
        <v/>
      </c>
      <c r="F1433" s="32" t="str">
        <f t="shared" si="688"/>
        <v/>
      </c>
      <c r="G1433" s="1" t="str">
        <f t="shared" si="689"/>
        <v/>
      </c>
      <c r="H1433" s="1" t="str">
        <f t="shared" si="690"/>
        <v/>
      </c>
      <c r="I1433" s="1" t="str">
        <f t="shared" si="691"/>
        <v/>
      </c>
      <c r="J1433" s="1" t="str">
        <f t="shared" si="692"/>
        <v/>
      </c>
      <c r="K1433" s="1" t="str">
        <f t="shared" si="693"/>
        <v/>
      </c>
      <c r="L1433" s="1" t="str">
        <f ca="1">IF(COUNTBLANK($AO1433),IF(COUNTBLANK($D1433),"",OFFSET(ChannelSetup!$E$6,0,$D1433-1)),$AO1433)</f>
        <v/>
      </c>
      <c r="M1433" s="1" t="str">
        <f ca="1">IF(COUNTBLANK($AP1433),IF(COUNTBLANK($D1433),"",OFFSET(ChannelSetup!$E$7,0,$D1433-1)),$AP1433)</f>
        <v/>
      </c>
      <c r="N1433" s="1" t="str">
        <f ca="1">IF(COUNTBLANK($D1433),"",IF(COUNTBLANK($AI1433),OFFSET(ChannelSetup!$E$4,0,$D1433-1),$AI1433))</f>
        <v/>
      </c>
      <c r="O1433" s="1" t="str">
        <f t="shared" si="694"/>
        <v/>
      </c>
      <c r="Q1433" s="32">
        <f t="shared" si="698"/>
        <v>6</v>
      </c>
      <c r="R1433" s="32">
        <f t="shared" si="699"/>
        <v>4</v>
      </c>
      <c r="S1433" s="32">
        <f t="shared" si="700"/>
        <v>4</v>
      </c>
      <c r="T1433" s="32">
        <f t="shared" si="701"/>
        <v>2</v>
      </c>
      <c r="U1433" s="32">
        <f t="shared" si="702"/>
        <v>2</v>
      </c>
      <c r="V1433" s="32">
        <f t="shared" si="703"/>
        <v>2</v>
      </c>
      <c r="W1433" s="32">
        <f t="shared" si="704"/>
        <v>2</v>
      </c>
      <c r="X1433" s="32">
        <f t="shared" si="705"/>
        <v>2</v>
      </c>
      <c r="Y1433" s="32">
        <f t="shared" si="706"/>
        <v>2</v>
      </c>
      <c r="Z1433" s="32">
        <f t="shared" si="707"/>
        <v>2</v>
      </c>
      <c r="AA1433" s="32">
        <f t="shared" si="708"/>
        <v>2</v>
      </c>
      <c r="AB1433" s="32">
        <f t="shared" si="709"/>
        <v>2</v>
      </c>
      <c r="AD1433" s="64"/>
      <c r="AE1433" s="51"/>
      <c r="AF1433" s="51"/>
      <c r="AG1433" s="61"/>
      <c r="AH1433" s="62"/>
      <c r="AI1433" s="61"/>
      <c r="AJ1433" s="62"/>
      <c r="AK1433" s="61"/>
      <c r="AL1433" s="62"/>
      <c r="AM1433" s="60"/>
      <c r="AN1433" s="60"/>
      <c r="AO1433" s="60"/>
      <c r="AP1433" s="60"/>
      <c r="AQ1433" s="51"/>
      <c r="AT1433" s="39" t="str">
        <f t="shared" si="710"/>
        <v/>
      </c>
      <c r="AU1433" s="49" t="str">
        <f t="shared" si="711"/>
        <v/>
      </c>
      <c r="AV1433" s="41">
        <f t="shared" ca="1" si="679"/>
        <v>256</v>
      </c>
      <c r="AW1433" s="40">
        <f t="shared" ca="1" si="673"/>
        <v>1</v>
      </c>
      <c r="AX1433" s="41">
        <f t="shared" ca="1" si="712"/>
        <v>0</v>
      </c>
      <c r="AY1433" s="41">
        <f t="shared" ca="1" si="713"/>
        <v>0</v>
      </c>
      <c r="AZ1433" s="42">
        <f t="shared" ca="1" si="714"/>
        <v>1</v>
      </c>
      <c r="BA1433" s="47" t="str">
        <f t="shared" si="715"/>
        <v/>
      </c>
      <c r="BB1433" s="47" t="e">
        <f t="shared" si="716"/>
        <v>#VALUE!</v>
      </c>
      <c r="BC1433" s="47">
        <f t="shared" si="681"/>
        <v>0</v>
      </c>
      <c r="BD1433" s="47">
        <f t="shared" si="682"/>
        <v>0</v>
      </c>
      <c r="BE1433" s="47" t="e">
        <f t="shared" si="683"/>
        <v>#VALUE!</v>
      </c>
      <c r="BF1433" s="47" t="e">
        <f t="shared" si="684"/>
        <v>#VALUE!</v>
      </c>
      <c r="BG1433" s="47" t="e">
        <f t="shared" si="685"/>
        <v>#VALUE!</v>
      </c>
      <c r="BH1433" s="47" t="e">
        <f>MATCH($BA1433,NoteCommaRef!$B$4:$B$10,0)</f>
        <v>#N/A</v>
      </c>
      <c r="BI1433" s="47">
        <f>MATCH($BK1433,NoteCommaRef!$H$4:$H$1000,0)</f>
        <v>11</v>
      </c>
      <c r="BJ1433" s="47">
        <f>MATCH($BL1433,NoteCommaRef!$H$4:$H$1000,0)</f>
        <v>11</v>
      </c>
      <c r="BK1433" s="47">
        <f t="shared" si="674"/>
        <v>1</v>
      </c>
      <c r="BL1433" s="47">
        <f t="shared" si="675"/>
        <v>1</v>
      </c>
      <c r="BM1433" s="48">
        <f ca="1">IF(ISNA($BH1433),1,OFFSET(NoteCommaRef!$E$3,$BH1433,0))</f>
        <v>1</v>
      </c>
      <c r="BN1433" s="48">
        <f t="shared" si="676"/>
        <v>1</v>
      </c>
      <c r="BO1433" s="48">
        <f t="shared" si="677"/>
        <v>1</v>
      </c>
      <c r="BP1433" s="48">
        <f t="shared" si="678"/>
        <v>1</v>
      </c>
      <c r="BQ1433" s="48">
        <f ca="1">IF(ISNA($BI1433),1,OFFSET(NoteCommaRef!$K$3,$BI1433,0))</f>
        <v>1</v>
      </c>
      <c r="BR1433" s="48">
        <f ca="1">IF(ISNA($BJ1433),1,OFFSET(NoteCommaRef!$K$3,$BJ1433,0))</f>
        <v>1</v>
      </c>
    </row>
    <row r="1434" spans="3:70" x14ac:dyDescent="0.2">
      <c r="C1434" s="1" t="str">
        <f t="shared" si="696"/>
        <v/>
      </c>
      <c r="D1434" s="1" t="str">
        <f t="shared" si="697"/>
        <v/>
      </c>
      <c r="E1434" s="1" t="str">
        <f t="shared" si="687"/>
        <v/>
      </c>
      <c r="F1434" s="32" t="str">
        <f t="shared" si="688"/>
        <v/>
      </c>
      <c r="G1434" s="1" t="str">
        <f t="shared" si="689"/>
        <v/>
      </c>
      <c r="H1434" s="1" t="str">
        <f t="shared" si="690"/>
        <v/>
      </c>
      <c r="I1434" s="1" t="str">
        <f t="shared" si="691"/>
        <v/>
      </c>
      <c r="J1434" s="1" t="str">
        <f t="shared" si="692"/>
        <v/>
      </c>
      <c r="K1434" s="1" t="str">
        <f t="shared" si="693"/>
        <v/>
      </c>
      <c r="L1434" s="1" t="str">
        <f ca="1">IF(COUNTBLANK($AO1434),IF(COUNTBLANK($D1434),"",OFFSET(ChannelSetup!$E$6,0,$D1434-1)),$AO1434)</f>
        <v/>
      </c>
      <c r="M1434" s="1" t="str">
        <f ca="1">IF(COUNTBLANK($AP1434),IF(COUNTBLANK($D1434),"",OFFSET(ChannelSetup!$E$7,0,$D1434-1)),$AP1434)</f>
        <v/>
      </c>
      <c r="N1434" s="1" t="str">
        <f ca="1">IF(COUNTBLANK($D1434),"",IF(COUNTBLANK($AI1434),OFFSET(ChannelSetup!$E$4,0,$D1434-1),$AI1434))</f>
        <v/>
      </c>
      <c r="O1434" s="1" t="str">
        <f t="shared" si="694"/>
        <v/>
      </c>
      <c r="Q1434" s="32">
        <f t="shared" si="698"/>
        <v>6</v>
      </c>
      <c r="R1434" s="32">
        <f t="shared" si="699"/>
        <v>4</v>
      </c>
      <c r="S1434" s="32">
        <f t="shared" si="700"/>
        <v>4</v>
      </c>
      <c r="T1434" s="32">
        <f t="shared" si="701"/>
        <v>2</v>
      </c>
      <c r="U1434" s="32">
        <f t="shared" si="702"/>
        <v>2</v>
      </c>
      <c r="V1434" s="32">
        <f t="shared" si="703"/>
        <v>2</v>
      </c>
      <c r="W1434" s="32">
        <f t="shared" si="704"/>
        <v>2</v>
      </c>
      <c r="X1434" s="32">
        <f t="shared" si="705"/>
        <v>2</v>
      </c>
      <c r="Y1434" s="32">
        <f t="shared" si="706"/>
        <v>2</v>
      </c>
      <c r="Z1434" s="32">
        <f t="shared" si="707"/>
        <v>2</v>
      </c>
      <c r="AA1434" s="32">
        <f t="shared" si="708"/>
        <v>2</v>
      </c>
      <c r="AB1434" s="32">
        <f t="shared" si="709"/>
        <v>2</v>
      </c>
      <c r="AD1434" s="64"/>
      <c r="AE1434" s="51"/>
      <c r="AF1434" s="51"/>
      <c r="AG1434" s="61"/>
      <c r="AH1434" s="62"/>
      <c r="AI1434" s="61"/>
      <c r="AJ1434" s="62"/>
      <c r="AK1434" s="61"/>
      <c r="AL1434" s="62"/>
      <c r="AM1434" s="60"/>
      <c r="AN1434" s="60"/>
      <c r="AO1434" s="60"/>
      <c r="AP1434" s="60"/>
      <c r="AQ1434" s="51"/>
      <c r="AT1434" s="39" t="str">
        <f t="shared" si="710"/>
        <v/>
      </c>
      <c r="AU1434" s="49" t="str">
        <f t="shared" si="711"/>
        <v/>
      </c>
      <c r="AV1434" s="41">
        <f t="shared" ca="1" si="679"/>
        <v>256</v>
      </c>
      <c r="AW1434" s="40">
        <f t="shared" ca="1" si="673"/>
        <v>1</v>
      </c>
      <c r="AX1434" s="41">
        <f t="shared" ca="1" si="712"/>
        <v>0</v>
      </c>
      <c r="AY1434" s="41">
        <f t="shared" ca="1" si="713"/>
        <v>0</v>
      </c>
      <c r="AZ1434" s="42">
        <f t="shared" ca="1" si="714"/>
        <v>1</v>
      </c>
      <c r="BA1434" s="47" t="str">
        <f t="shared" si="715"/>
        <v/>
      </c>
      <c r="BB1434" s="47" t="e">
        <f t="shared" si="716"/>
        <v>#VALUE!</v>
      </c>
      <c r="BC1434" s="47">
        <f t="shared" si="681"/>
        <v>0</v>
      </c>
      <c r="BD1434" s="47">
        <f t="shared" si="682"/>
        <v>0</v>
      </c>
      <c r="BE1434" s="47" t="e">
        <f t="shared" si="683"/>
        <v>#VALUE!</v>
      </c>
      <c r="BF1434" s="47" t="e">
        <f t="shared" si="684"/>
        <v>#VALUE!</v>
      </c>
      <c r="BG1434" s="47" t="e">
        <f t="shared" si="685"/>
        <v>#VALUE!</v>
      </c>
      <c r="BH1434" s="47" t="e">
        <f>MATCH($BA1434,NoteCommaRef!$B$4:$B$10,0)</f>
        <v>#N/A</v>
      </c>
      <c r="BI1434" s="47">
        <f>MATCH($BK1434,NoteCommaRef!$H$4:$H$1000,0)</f>
        <v>11</v>
      </c>
      <c r="BJ1434" s="47">
        <f>MATCH($BL1434,NoteCommaRef!$H$4:$H$1000,0)</f>
        <v>11</v>
      </c>
      <c r="BK1434" s="47">
        <f t="shared" si="674"/>
        <v>1</v>
      </c>
      <c r="BL1434" s="47">
        <f t="shared" si="675"/>
        <v>1</v>
      </c>
      <c r="BM1434" s="48">
        <f ca="1">IF(ISNA($BH1434),1,OFFSET(NoteCommaRef!$E$3,$BH1434,0))</f>
        <v>1</v>
      </c>
      <c r="BN1434" s="48">
        <f t="shared" si="676"/>
        <v>1</v>
      </c>
      <c r="BO1434" s="48">
        <f t="shared" si="677"/>
        <v>1</v>
      </c>
      <c r="BP1434" s="48">
        <f t="shared" si="678"/>
        <v>1</v>
      </c>
      <c r="BQ1434" s="48">
        <f ca="1">IF(ISNA($BI1434),1,OFFSET(NoteCommaRef!$K$3,$BI1434,0))</f>
        <v>1</v>
      </c>
      <c r="BR1434" s="48">
        <f ca="1">IF(ISNA($BJ1434),1,OFFSET(NoteCommaRef!$K$3,$BJ1434,0))</f>
        <v>1</v>
      </c>
    </row>
    <row r="1435" spans="3:70" x14ac:dyDescent="0.2">
      <c r="C1435" s="1" t="str">
        <f t="shared" si="696"/>
        <v/>
      </c>
      <c r="D1435" s="1" t="str">
        <f t="shared" si="697"/>
        <v/>
      </c>
      <c r="E1435" s="1" t="str">
        <f t="shared" si="687"/>
        <v/>
      </c>
      <c r="F1435" s="32" t="str">
        <f t="shared" si="688"/>
        <v/>
      </c>
      <c r="G1435" s="1" t="str">
        <f t="shared" si="689"/>
        <v/>
      </c>
      <c r="H1435" s="1" t="str">
        <f t="shared" si="690"/>
        <v/>
      </c>
      <c r="I1435" s="1" t="str">
        <f t="shared" si="691"/>
        <v/>
      </c>
      <c r="J1435" s="1" t="str">
        <f t="shared" si="692"/>
        <v/>
      </c>
      <c r="K1435" s="1" t="str">
        <f t="shared" si="693"/>
        <v/>
      </c>
      <c r="L1435" s="1" t="str">
        <f ca="1">IF(COUNTBLANK($AO1435),IF(COUNTBLANK($D1435),"",OFFSET(ChannelSetup!$E$6,0,$D1435-1)),$AO1435)</f>
        <v/>
      </c>
      <c r="M1435" s="1" t="str">
        <f ca="1">IF(COUNTBLANK($AP1435),IF(COUNTBLANK($D1435),"",OFFSET(ChannelSetup!$E$7,0,$D1435-1)),$AP1435)</f>
        <v/>
      </c>
      <c r="N1435" s="1" t="str">
        <f ca="1">IF(COUNTBLANK($D1435),"",IF(COUNTBLANK($AI1435),OFFSET(ChannelSetup!$E$4,0,$D1435-1),$AI1435))</f>
        <v/>
      </c>
      <c r="O1435" s="1" t="str">
        <f t="shared" si="694"/>
        <v/>
      </c>
      <c r="Q1435" s="32">
        <f t="shared" si="698"/>
        <v>6</v>
      </c>
      <c r="R1435" s="32">
        <f t="shared" si="699"/>
        <v>4</v>
      </c>
      <c r="S1435" s="32">
        <f t="shared" si="700"/>
        <v>4</v>
      </c>
      <c r="T1435" s="32">
        <f t="shared" si="701"/>
        <v>2</v>
      </c>
      <c r="U1435" s="32">
        <f t="shared" si="702"/>
        <v>2</v>
      </c>
      <c r="V1435" s="32">
        <f t="shared" si="703"/>
        <v>2</v>
      </c>
      <c r="W1435" s="32">
        <f t="shared" si="704"/>
        <v>2</v>
      </c>
      <c r="X1435" s="32">
        <f t="shared" si="705"/>
        <v>2</v>
      </c>
      <c r="Y1435" s="32">
        <f t="shared" si="706"/>
        <v>2</v>
      </c>
      <c r="Z1435" s="32">
        <f t="shared" si="707"/>
        <v>2</v>
      </c>
      <c r="AA1435" s="32">
        <f t="shared" si="708"/>
        <v>2</v>
      </c>
      <c r="AB1435" s="32">
        <f t="shared" si="709"/>
        <v>2</v>
      </c>
      <c r="AD1435" s="64"/>
      <c r="AE1435" s="51"/>
      <c r="AF1435" s="51"/>
      <c r="AG1435" s="61"/>
      <c r="AH1435" s="62"/>
      <c r="AI1435" s="61"/>
      <c r="AJ1435" s="62"/>
      <c r="AK1435" s="61"/>
      <c r="AL1435" s="62"/>
      <c r="AM1435" s="60"/>
      <c r="AN1435" s="60"/>
      <c r="AO1435" s="60"/>
      <c r="AP1435" s="60"/>
      <c r="AQ1435" s="51"/>
      <c r="AT1435" s="39" t="str">
        <f t="shared" si="710"/>
        <v/>
      </c>
      <c r="AU1435" s="49" t="str">
        <f t="shared" si="711"/>
        <v/>
      </c>
      <c r="AV1435" s="41">
        <f t="shared" ca="1" si="679"/>
        <v>256</v>
      </c>
      <c r="AW1435" s="40">
        <f t="shared" ca="1" si="673"/>
        <v>1</v>
      </c>
      <c r="AX1435" s="41">
        <f t="shared" ca="1" si="712"/>
        <v>0</v>
      </c>
      <c r="AY1435" s="41">
        <f t="shared" ca="1" si="713"/>
        <v>0</v>
      </c>
      <c r="AZ1435" s="42">
        <f t="shared" ca="1" si="714"/>
        <v>1</v>
      </c>
      <c r="BA1435" s="47" t="str">
        <f t="shared" si="715"/>
        <v/>
      </c>
      <c r="BB1435" s="47" t="e">
        <f t="shared" si="716"/>
        <v>#VALUE!</v>
      </c>
      <c r="BC1435" s="47">
        <f t="shared" si="681"/>
        <v>0</v>
      </c>
      <c r="BD1435" s="47">
        <f t="shared" si="682"/>
        <v>0</v>
      </c>
      <c r="BE1435" s="47" t="e">
        <f t="shared" si="683"/>
        <v>#VALUE!</v>
      </c>
      <c r="BF1435" s="47" t="e">
        <f t="shared" si="684"/>
        <v>#VALUE!</v>
      </c>
      <c r="BG1435" s="47" t="e">
        <f t="shared" si="685"/>
        <v>#VALUE!</v>
      </c>
      <c r="BH1435" s="47" t="e">
        <f>MATCH($BA1435,NoteCommaRef!$B$4:$B$10,0)</f>
        <v>#N/A</v>
      </c>
      <c r="BI1435" s="47">
        <f>MATCH($BK1435,NoteCommaRef!$H$4:$H$1000,0)</f>
        <v>11</v>
      </c>
      <c r="BJ1435" s="47">
        <f>MATCH($BL1435,NoteCommaRef!$H$4:$H$1000,0)</f>
        <v>11</v>
      </c>
      <c r="BK1435" s="47">
        <f t="shared" si="674"/>
        <v>1</v>
      </c>
      <c r="BL1435" s="47">
        <f t="shared" si="675"/>
        <v>1</v>
      </c>
      <c r="BM1435" s="48">
        <f ca="1">IF(ISNA($BH1435),1,OFFSET(NoteCommaRef!$E$3,$BH1435,0))</f>
        <v>1</v>
      </c>
      <c r="BN1435" s="48">
        <f t="shared" si="676"/>
        <v>1</v>
      </c>
      <c r="BO1435" s="48">
        <f t="shared" si="677"/>
        <v>1</v>
      </c>
      <c r="BP1435" s="48">
        <f t="shared" si="678"/>
        <v>1</v>
      </c>
      <c r="BQ1435" s="48">
        <f ca="1">IF(ISNA($BI1435),1,OFFSET(NoteCommaRef!$K$3,$BI1435,0))</f>
        <v>1</v>
      </c>
      <c r="BR1435" s="48">
        <f ca="1">IF(ISNA($BJ1435),1,OFFSET(NoteCommaRef!$K$3,$BJ1435,0))</f>
        <v>1</v>
      </c>
    </row>
    <row r="1436" spans="3:70" x14ac:dyDescent="0.2">
      <c r="C1436" s="1" t="str">
        <f t="shared" si="696"/>
        <v/>
      </c>
      <c r="D1436" s="1" t="str">
        <f t="shared" si="697"/>
        <v/>
      </c>
      <c r="E1436" s="1" t="str">
        <f t="shared" si="687"/>
        <v/>
      </c>
      <c r="F1436" s="32" t="str">
        <f t="shared" si="688"/>
        <v/>
      </c>
      <c r="G1436" s="1" t="str">
        <f t="shared" si="689"/>
        <v/>
      </c>
      <c r="H1436" s="1" t="str">
        <f t="shared" si="690"/>
        <v/>
      </c>
      <c r="I1436" s="1" t="str">
        <f t="shared" si="691"/>
        <v/>
      </c>
      <c r="J1436" s="1" t="str">
        <f t="shared" si="692"/>
        <v/>
      </c>
      <c r="K1436" s="1" t="str">
        <f t="shared" si="693"/>
        <v/>
      </c>
      <c r="L1436" s="1" t="str">
        <f ca="1">IF(COUNTBLANK($AO1436),IF(COUNTBLANK($D1436),"",OFFSET(ChannelSetup!$E$6,0,$D1436-1)),$AO1436)</f>
        <v/>
      </c>
      <c r="M1436" s="1" t="str">
        <f ca="1">IF(COUNTBLANK($AP1436),IF(COUNTBLANK($D1436),"",OFFSET(ChannelSetup!$E$7,0,$D1436-1)),$AP1436)</f>
        <v/>
      </c>
      <c r="N1436" s="1" t="str">
        <f ca="1">IF(COUNTBLANK($D1436),"",IF(COUNTBLANK($AI1436),OFFSET(ChannelSetup!$E$4,0,$D1436-1),$AI1436))</f>
        <v/>
      </c>
      <c r="O1436" s="1" t="str">
        <f t="shared" si="694"/>
        <v/>
      </c>
      <c r="Q1436" s="32">
        <f t="shared" si="698"/>
        <v>6</v>
      </c>
      <c r="R1436" s="32">
        <f t="shared" si="699"/>
        <v>4</v>
      </c>
      <c r="S1436" s="32">
        <f t="shared" si="700"/>
        <v>4</v>
      </c>
      <c r="T1436" s="32">
        <f t="shared" si="701"/>
        <v>2</v>
      </c>
      <c r="U1436" s="32">
        <f t="shared" si="702"/>
        <v>2</v>
      </c>
      <c r="V1436" s="32">
        <f t="shared" si="703"/>
        <v>2</v>
      </c>
      <c r="W1436" s="32">
        <f t="shared" si="704"/>
        <v>2</v>
      </c>
      <c r="X1436" s="32">
        <f t="shared" si="705"/>
        <v>2</v>
      </c>
      <c r="Y1436" s="32">
        <f t="shared" si="706"/>
        <v>2</v>
      </c>
      <c r="Z1436" s="32">
        <f t="shared" si="707"/>
        <v>2</v>
      </c>
      <c r="AA1436" s="32">
        <f t="shared" si="708"/>
        <v>2</v>
      </c>
      <c r="AB1436" s="32">
        <f t="shared" si="709"/>
        <v>2</v>
      </c>
      <c r="AD1436" s="64"/>
      <c r="AE1436" s="51"/>
      <c r="AF1436" s="51"/>
      <c r="AG1436" s="61"/>
      <c r="AH1436" s="62"/>
      <c r="AI1436" s="61"/>
      <c r="AJ1436" s="62"/>
      <c r="AK1436" s="61"/>
      <c r="AL1436" s="62"/>
      <c r="AM1436" s="60"/>
      <c r="AN1436" s="60"/>
      <c r="AO1436" s="60"/>
      <c r="AP1436" s="60"/>
      <c r="AQ1436" s="51"/>
      <c r="AT1436" s="39" t="str">
        <f t="shared" si="710"/>
        <v/>
      </c>
      <c r="AU1436" s="49" t="str">
        <f t="shared" si="711"/>
        <v/>
      </c>
      <c r="AV1436" s="41">
        <f t="shared" ca="1" si="679"/>
        <v>256</v>
      </c>
      <c r="AW1436" s="40">
        <f t="shared" ca="1" si="673"/>
        <v>1</v>
      </c>
      <c r="AX1436" s="41">
        <f t="shared" ca="1" si="712"/>
        <v>0</v>
      </c>
      <c r="AY1436" s="41">
        <f t="shared" ca="1" si="713"/>
        <v>0</v>
      </c>
      <c r="AZ1436" s="42">
        <f t="shared" ca="1" si="714"/>
        <v>1</v>
      </c>
      <c r="BA1436" s="47" t="str">
        <f t="shared" si="715"/>
        <v/>
      </c>
      <c r="BB1436" s="47" t="e">
        <f t="shared" si="716"/>
        <v>#VALUE!</v>
      </c>
      <c r="BC1436" s="47">
        <f t="shared" si="681"/>
        <v>0</v>
      </c>
      <c r="BD1436" s="47">
        <f t="shared" si="682"/>
        <v>0</v>
      </c>
      <c r="BE1436" s="47" t="e">
        <f t="shared" si="683"/>
        <v>#VALUE!</v>
      </c>
      <c r="BF1436" s="47" t="e">
        <f t="shared" si="684"/>
        <v>#VALUE!</v>
      </c>
      <c r="BG1436" s="47" t="e">
        <f t="shared" si="685"/>
        <v>#VALUE!</v>
      </c>
      <c r="BH1436" s="47" t="e">
        <f>MATCH($BA1436,NoteCommaRef!$B$4:$B$10,0)</f>
        <v>#N/A</v>
      </c>
      <c r="BI1436" s="47">
        <f>MATCH($BK1436,NoteCommaRef!$H$4:$H$1000,0)</f>
        <v>11</v>
      </c>
      <c r="BJ1436" s="47">
        <f>MATCH($BL1436,NoteCommaRef!$H$4:$H$1000,0)</f>
        <v>11</v>
      </c>
      <c r="BK1436" s="47">
        <f t="shared" si="674"/>
        <v>1</v>
      </c>
      <c r="BL1436" s="47">
        <f t="shared" si="675"/>
        <v>1</v>
      </c>
      <c r="BM1436" s="48">
        <f ca="1">IF(ISNA($BH1436),1,OFFSET(NoteCommaRef!$E$3,$BH1436,0))</f>
        <v>1</v>
      </c>
      <c r="BN1436" s="48">
        <f t="shared" si="676"/>
        <v>1</v>
      </c>
      <c r="BO1436" s="48">
        <f t="shared" si="677"/>
        <v>1</v>
      </c>
      <c r="BP1436" s="48">
        <f t="shared" si="678"/>
        <v>1</v>
      </c>
      <c r="BQ1436" s="48">
        <f ca="1">IF(ISNA($BI1436),1,OFFSET(NoteCommaRef!$K$3,$BI1436,0))</f>
        <v>1</v>
      </c>
      <c r="BR1436" s="48">
        <f ca="1">IF(ISNA($BJ1436),1,OFFSET(NoteCommaRef!$K$3,$BJ1436,0))</f>
        <v>1</v>
      </c>
    </row>
    <row r="1437" spans="3:70" x14ac:dyDescent="0.2">
      <c r="C1437" s="1" t="str">
        <f t="shared" si="696"/>
        <v/>
      </c>
      <c r="D1437" s="1" t="str">
        <f t="shared" si="697"/>
        <v/>
      </c>
      <c r="E1437" s="1" t="str">
        <f t="shared" si="687"/>
        <v/>
      </c>
      <c r="F1437" s="32" t="str">
        <f t="shared" si="688"/>
        <v/>
      </c>
      <c r="G1437" s="1" t="str">
        <f t="shared" si="689"/>
        <v/>
      </c>
      <c r="H1437" s="1" t="str">
        <f t="shared" si="690"/>
        <v/>
      </c>
      <c r="I1437" s="1" t="str">
        <f t="shared" si="691"/>
        <v/>
      </c>
      <c r="J1437" s="1" t="str">
        <f t="shared" si="692"/>
        <v/>
      </c>
      <c r="K1437" s="1" t="str">
        <f t="shared" si="693"/>
        <v/>
      </c>
      <c r="L1437" s="1" t="str">
        <f ca="1">IF(COUNTBLANK($AO1437),IF(COUNTBLANK($D1437),"",OFFSET(ChannelSetup!$E$6,0,$D1437-1)),$AO1437)</f>
        <v/>
      </c>
      <c r="M1437" s="1" t="str">
        <f ca="1">IF(COUNTBLANK($AP1437),IF(COUNTBLANK($D1437),"",OFFSET(ChannelSetup!$E$7,0,$D1437-1)),$AP1437)</f>
        <v/>
      </c>
      <c r="N1437" s="1" t="str">
        <f ca="1">IF(COUNTBLANK($D1437),"",IF(COUNTBLANK($AI1437),OFFSET(ChannelSetup!$E$4,0,$D1437-1),$AI1437))</f>
        <v/>
      </c>
      <c r="O1437" s="1" t="str">
        <f t="shared" si="694"/>
        <v/>
      </c>
      <c r="Q1437" s="32">
        <f t="shared" si="698"/>
        <v>6</v>
      </c>
      <c r="R1437" s="32">
        <f t="shared" si="699"/>
        <v>4</v>
      </c>
      <c r="S1437" s="32">
        <f t="shared" si="700"/>
        <v>4</v>
      </c>
      <c r="T1437" s="32">
        <f t="shared" si="701"/>
        <v>2</v>
      </c>
      <c r="U1437" s="32">
        <f t="shared" si="702"/>
        <v>2</v>
      </c>
      <c r="V1437" s="32">
        <f t="shared" si="703"/>
        <v>2</v>
      </c>
      <c r="W1437" s="32">
        <f t="shared" si="704"/>
        <v>2</v>
      </c>
      <c r="X1437" s="32">
        <f t="shared" si="705"/>
        <v>2</v>
      </c>
      <c r="Y1437" s="32">
        <f t="shared" si="706"/>
        <v>2</v>
      </c>
      <c r="Z1437" s="32">
        <f t="shared" si="707"/>
        <v>2</v>
      </c>
      <c r="AA1437" s="32">
        <f t="shared" si="708"/>
        <v>2</v>
      </c>
      <c r="AB1437" s="32">
        <f t="shared" si="709"/>
        <v>2</v>
      </c>
      <c r="AD1437" s="64"/>
      <c r="AE1437" s="51"/>
      <c r="AF1437" s="51"/>
      <c r="AG1437" s="61"/>
      <c r="AH1437" s="62"/>
      <c r="AI1437" s="61"/>
      <c r="AJ1437" s="62"/>
      <c r="AK1437" s="61"/>
      <c r="AL1437" s="62"/>
      <c r="AM1437" s="60"/>
      <c r="AN1437" s="60"/>
      <c r="AO1437" s="60"/>
      <c r="AP1437" s="60"/>
      <c r="AQ1437" s="51"/>
      <c r="AT1437" s="39" t="str">
        <f t="shared" si="710"/>
        <v/>
      </c>
      <c r="AU1437" s="49" t="str">
        <f t="shared" si="711"/>
        <v/>
      </c>
      <c r="AV1437" s="41">
        <f t="shared" ca="1" si="679"/>
        <v>256</v>
      </c>
      <c r="AW1437" s="40">
        <f t="shared" ca="1" si="673"/>
        <v>1</v>
      </c>
      <c r="AX1437" s="41">
        <f t="shared" ca="1" si="712"/>
        <v>0</v>
      </c>
      <c r="AY1437" s="41">
        <f t="shared" ca="1" si="713"/>
        <v>0</v>
      </c>
      <c r="AZ1437" s="42">
        <f t="shared" ca="1" si="714"/>
        <v>1</v>
      </c>
      <c r="BA1437" s="47" t="str">
        <f t="shared" si="715"/>
        <v/>
      </c>
      <c r="BB1437" s="47" t="e">
        <f t="shared" si="716"/>
        <v>#VALUE!</v>
      </c>
      <c r="BC1437" s="47">
        <f t="shared" si="681"/>
        <v>0</v>
      </c>
      <c r="BD1437" s="47">
        <f t="shared" si="682"/>
        <v>0</v>
      </c>
      <c r="BE1437" s="47" t="e">
        <f t="shared" si="683"/>
        <v>#VALUE!</v>
      </c>
      <c r="BF1437" s="47" t="e">
        <f t="shared" si="684"/>
        <v>#VALUE!</v>
      </c>
      <c r="BG1437" s="47" t="e">
        <f t="shared" si="685"/>
        <v>#VALUE!</v>
      </c>
      <c r="BH1437" s="47" t="e">
        <f>MATCH($BA1437,NoteCommaRef!$B$4:$B$10,0)</f>
        <v>#N/A</v>
      </c>
      <c r="BI1437" s="47">
        <f>MATCH($BK1437,NoteCommaRef!$H$4:$H$1000,0)</f>
        <v>11</v>
      </c>
      <c r="BJ1437" s="47">
        <f>MATCH($BL1437,NoteCommaRef!$H$4:$H$1000,0)</f>
        <v>11</v>
      </c>
      <c r="BK1437" s="47">
        <f t="shared" si="674"/>
        <v>1</v>
      </c>
      <c r="BL1437" s="47">
        <f t="shared" si="675"/>
        <v>1</v>
      </c>
      <c r="BM1437" s="48">
        <f ca="1">IF(ISNA($BH1437),1,OFFSET(NoteCommaRef!$E$3,$BH1437,0))</f>
        <v>1</v>
      </c>
      <c r="BN1437" s="48">
        <f t="shared" si="676"/>
        <v>1</v>
      </c>
      <c r="BO1437" s="48">
        <f t="shared" si="677"/>
        <v>1</v>
      </c>
      <c r="BP1437" s="48">
        <f t="shared" si="678"/>
        <v>1</v>
      </c>
      <c r="BQ1437" s="48">
        <f ca="1">IF(ISNA($BI1437),1,OFFSET(NoteCommaRef!$K$3,$BI1437,0))</f>
        <v>1</v>
      </c>
      <c r="BR1437" s="48">
        <f ca="1">IF(ISNA($BJ1437),1,OFFSET(NoteCommaRef!$K$3,$BJ1437,0))</f>
        <v>1</v>
      </c>
    </row>
    <row r="1438" spans="3:70" x14ac:dyDescent="0.2">
      <c r="C1438" s="1" t="str">
        <f t="shared" si="696"/>
        <v/>
      </c>
      <c r="D1438" s="1" t="str">
        <f t="shared" si="697"/>
        <v/>
      </c>
      <c r="E1438" s="1" t="str">
        <f t="shared" si="687"/>
        <v/>
      </c>
      <c r="F1438" s="32" t="str">
        <f t="shared" si="688"/>
        <v/>
      </c>
      <c r="G1438" s="1" t="str">
        <f t="shared" si="689"/>
        <v/>
      </c>
      <c r="H1438" s="1" t="str">
        <f t="shared" si="690"/>
        <v/>
      </c>
      <c r="I1438" s="1" t="str">
        <f t="shared" si="691"/>
        <v/>
      </c>
      <c r="J1438" s="1" t="str">
        <f t="shared" si="692"/>
        <v/>
      </c>
      <c r="K1438" s="1" t="str">
        <f t="shared" si="693"/>
        <v/>
      </c>
      <c r="L1438" s="1" t="str">
        <f ca="1">IF(COUNTBLANK($AO1438),IF(COUNTBLANK($D1438),"",OFFSET(ChannelSetup!$E$6,0,$D1438-1)),$AO1438)</f>
        <v/>
      </c>
      <c r="M1438" s="1" t="str">
        <f ca="1">IF(COUNTBLANK($AP1438),IF(COUNTBLANK($D1438),"",OFFSET(ChannelSetup!$E$7,0,$D1438-1)),$AP1438)</f>
        <v/>
      </c>
      <c r="N1438" s="1" t="str">
        <f ca="1">IF(COUNTBLANK($D1438),"",IF(COUNTBLANK($AI1438),OFFSET(ChannelSetup!$E$4,0,$D1438-1),$AI1438))</f>
        <v/>
      </c>
      <c r="O1438" s="1" t="str">
        <f t="shared" si="694"/>
        <v/>
      </c>
      <c r="Q1438" s="32">
        <f t="shared" si="698"/>
        <v>6</v>
      </c>
      <c r="R1438" s="32">
        <f t="shared" si="699"/>
        <v>4</v>
      </c>
      <c r="S1438" s="32">
        <f t="shared" si="700"/>
        <v>4</v>
      </c>
      <c r="T1438" s="32">
        <f t="shared" si="701"/>
        <v>2</v>
      </c>
      <c r="U1438" s="32">
        <f t="shared" si="702"/>
        <v>2</v>
      </c>
      <c r="V1438" s="32">
        <f t="shared" si="703"/>
        <v>2</v>
      </c>
      <c r="W1438" s="32">
        <f t="shared" si="704"/>
        <v>2</v>
      </c>
      <c r="X1438" s="32">
        <f t="shared" si="705"/>
        <v>2</v>
      </c>
      <c r="Y1438" s="32">
        <f t="shared" si="706"/>
        <v>2</v>
      </c>
      <c r="Z1438" s="32">
        <f t="shared" si="707"/>
        <v>2</v>
      </c>
      <c r="AA1438" s="32">
        <f t="shared" si="708"/>
        <v>2</v>
      </c>
      <c r="AB1438" s="32">
        <f t="shared" si="709"/>
        <v>2</v>
      </c>
      <c r="AD1438" s="64"/>
      <c r="AE1438" s="51"/>
      <c r="AF1438" s="51"/>
      <c r="AG1438" s="61"/>
      <c r="AH1438" s="62"/>
      <c r="AI1438" s="61"/>
      <c r="AJ1438" s="62"/>
      <c r="AK1438" s="61"/>
      <c r="AL1438" s="62"/>
      <c r="AM1438" s="60"/>
      <c r="AN1438" s="60"/>
      <c r="AO1438" s="60"/>
      <c r="AP1438" s="60"/>
      <c r="AQ1438" s="51"/>
      <c r="AT1438" s="39" t="str">
        <f t="shared" si="710"/>
        <v/>
      </c>
      <c r="AU1438" s="49" t="str">
        <f t="shared" si="711"/>
        <v/>
      </c>
      <c r="AV1438" s="41">
        <f t="shared" ca="1" si="679"/>
        <v>256</v>
      </c>
      <c r="AW1438" s="40">
        <f t="shared" ca="1" si="673"/>
        <v>1</v>
      </c>
      <c r="AX1438" s="41">
        <f t="shared" ca="1" si="712"/>
        <v>0</v>
      </c>
      <c r="AY1438" s="41">
        <f t="shared" ca="1" si="713"/>
        <v>0</v>
      </c>
      <c r="AZ1438" s="42">
        <f t="shared" ca="1" si="714"/>
        <v>1</v>
      </c>
      <c r="BA1438" s="47" t="str">
        <f t="shared" si="715"/>
        <v/>
      </c>
      <c r="BB1438" s="47" t="e">
        <f t="shared" si="716"/>
        <v>#VALUE!</v>
      </c>
      <c r="BC1438" s="47">
        <f t="shared" si="681"/>
        <v>0</v>
      </c>
      <c r="BD1438" s="47">
        <f t="shared" si="682"/>
        <v>0</v>
      </c>
      <c r="BE1438" s="47" t="e">
        <f t="shared" si="683"/>
        <v>#VALUE!</v>
      </c>
      <c r="BF1438" s="47" t="e">
        <f t="shared" si="684"/>
        <v>#VALUE!</v>
      </c>
      <c r="BG1438" s="47" t="e">
        <f t="shared" si="685"/>
        <v>#VALUE!</v>
      </c>
      <c r="BH1438" s="47" t="e">
        <f>MATCH($BA1438,NoteCommaRef!$B$4:$B$10,0)</f>
        <v>#N/A</v>
      </c>
      <c r="BI1438" s="47">
        <f>MATCH($BK1438,NoteCommaRef!$H$4:$H$1000,0)</f>
        <v>11</v>
      </c>
      <c r="BJ1438" s="47">
        <f>MATCH($BL1438,NoteCommaRef!$H$4:$H$1000,0)</f>
        <v>11</v>
      </c>
      <c r="BK1438" s="47">
        <f t="shared" si="674"/>
        <v>1</v>
      </c>
      <c r="BL1438" s="47">
        <f t="shared" si="675"/>
        <v>1</v>
      </c>
      <c r="BM1438" s="48">
        <f ca="1">IF(ISNA($BH1438),1,OFFSET(NoteCommaRef!$E$3,$BH1438,0))</f>
        <v>1</v>
      </c>
      <c r="BN1438" s="48">
        <f t="shared" si="676"/>
        <v>1</v>
      </c>
      <c r="BO1438" s="48">
        <f t="shared" si="677"/>
        <v>1</v>
      </c>
      <c r="BP1438" s="48">
        <f t="shared" si="678"/>
        <v>1</v>
      </c>
      <c r="BQ1438" s="48">
        <f ca="1">IF(ISNA($BI1438),1,OFFSET(NoteCommaRef!$K$3,$BI1438,0))</f>
        <v>1</v>
      </c>
      <c r="BR1438" s="48">
        <f ca="1">IF(ISNA($BJ1438),1,OFFSET(NoteCommaRef!$K$3,$BJ1438,0))</f>
        <v>1</v>
      </c>
    </row>
    <row r="1439" spans="3:70" x14ac:dyDescent="0.2">
      <c r="C1439" s="1" t="str">
        <f t="shared" si="696"/>
        <v/>
      </c>
      <c r="D1439" s="1" t="str">
        <f t="shared" si="697"/>
        <v/>
      </c>
      <c r="E1439" s="1" t="str">
        <f t="shared" si="687"/>
        <v/>
      </c>
      <c r="F1439" s="32" t="str">
        <f t="shared" si="688"/>
        <v/>
      </c>
      <c r="G1439" s="1" t="str">
        <f t="shared" si="689"/>
        <v/>
      </c>
      <c r="H1439" s="1" t="str">
        <f t="shared" si="690"/>
        <v/>
      </c>
      <c r="I1439" s="1" t="str">
        <f t="shared" si="691"/>
        <v/>
      </c>
      <c r="J1439" s="1" t="str">
        <f t="shared" si="692"/>
        <v/>
      </c>
      <c r="K1439" s="1" t="str">
        <f t="shared" si="693"/>
        <v/>
      </c>
      <c r="L1439" s="1" t="str">
        <f ca="1">IF(COUNTBLANK($AO1439),IF(COUNTBLANK($D1439),"",OFFSET(ChannelSetup!$E$6,0,$D1439-1)),$AO1439)</f>
        <v/>
      </c>
      <c r="M1439" s="1" t="str">
        <f ca="1">IF(COUNTBLANK($AP1439),IF(COUNTBLANK($D1439),"",OFFSET(ChannelSetup!$E$7,0,$D1439-1)),$AP1439)</f>
        <v/>
      </c>
      <c r="N1439" s="1" t="str">
        <f ca="1">IF(COUNTBLANK($D1439),"",IF(COUNTBLANK($AI1439),OFFSET(ChannelSetup!$E$4,0,$D1439-1),$AI1439))</f>
        <v/>
      </c>
      <c r="O1439" s="1" t="str">
        <f t="shared" si="694"/>
        <v/>
      </c>
      <c r="Q1439" s="32">
        <f t="shared" si="698"/>
        <v>6</v>
      </c>
      <c r="R1439" s="32">
        <f t="shared" si="699"/>
        <v>4</v>
      </c>
      <c r="S1439" s="32">
        <f t="shared" si="700"/>
        <v>4</v>
      </c>
      <c r="T1439" s="32">
        <f t="shared" si="701"/>
        <v>2</v>
      </c>
      <c r="U1439" s="32">
        <f t="shared" si="702"/>
        <v>2</v>
      </c>
      <c r="V1439" s="32">
        <f t="shared" si="703"/>
        <v>2</v>
      </c>
      <c r="W1439" s="32">
        <f t="shared" si="704"/>
        <v>2</v>
      </c>
      <c r="X1439" s="32">
        <f t="shared" si="705"/>
        <v>2</v>
      </c>
      <c r="Y1439" s="32">
        <f t="shared" si="706"/>
        <v>2</v>
      </c>
      <c r="Z1439" s="32">
        <f t="shared" si="707"/>
        <v>2</v>
      </c>
      <c r="AA1439" s="32">
        <f t="shared" si="708"/>
        <v>2</v>
      </c>
      <c r="AB1439" s="32">
        <f t="shared" si="709"/>
        <v>2</v>
      </c>
      <c r="AD1439" s="64"/>
      <c r="AE1439" s="51"/>
      <c r="AF1439" s="51"/>
      <c r="AG1439" s="61"/>
      <c r="AH1439" s="62"/>
      <c r="AI1439" s="61"/>
      <c r="AJ1439" s="62"/>
      <c r="AK1439" s="61"/>
      <c r="AL1439" s="62"/>
      <c r="AM1439" s="60"/>
      <c r="AN1439" s="60"/>
      <c r="AO1439" s="60"/>
      <c r="AP1439" s="60"/>
      <c r="AQ1439" s="51"/>
      <c r="AT1439" s="39" t="str">
        <f t="shared" si="710"/>
        <v/>
      </c>
      <c r="AU1439" s="49" t="str">
        <f t="shared" si="711"/>
        <v/>
      </c>
      <c r="AV1439" s="41">
        <f t="shared" ca="1" si="679"/>
        <v>256</v>
      </c>
      <c r="AW1439" s="40">
        <f t="shared" ca="1" si="673"/>
        <v>1</v>
      </c>
      <c r="AX1439" s="41">
        <f t="shared" ca="1" si="712"/>
        <v>0</v>
      </c>
      <c r="AY1439" s="41">
        <f t="shared" ca="1" si="713"/>
        <v>0</v>
      </c>
      <c r="AZ1439" s="42">
        <f t="shared" ca="1" si="714"/>
        <v>1</v>
      </c>
      <c r="BA1439" s="47" t="str">
        <f t="shared" si="715"/>
        <v/>
      </c>
      <c r="BB1439" s="47" t="e">
        <f t="shared" si="716"/>
        <v>#VALUE!</v>
      </c>
      <c r="BC1439" s="47">
        <f t="shared" si="681"/>
        <v>0</v>
      </c>
      <c r="BD1439" s="47">
        <f t="shared" si="682"/>
        <v>0</v>
      </c>
      <c r="BE1439" s="47" t="e">
        <f t="shared" si="683"/>
        <v>#VALUE!</v>
      </c>
      <c r="BF1439" s="47" t="e">
        <f t="shared" si="684"/>
        <v>#VALUE!</v>
      </c>
      <c r="BG1439" s="47" t="e">
        <f t="shared" si="685"/>
        <v>#VALUE!</v>
      </c>
      <c r="BH1439" s="47" t="e">
        <f>MATCH($BA1439,NoteCommaRef!$B$4:$B$10,0)</f>
        <v>#N/A</v>
      </c>
      <c r="BI1439" s="47">
        <f>MATCH($BK1439,NoteCommaRef!$H$4:$H$1000,0)</f>
        <v>11</v>
      </c>
      <c r="BJ1439" s="47">
        <f>MATCH($BL1439,NoteCommaRef!$H$4:$H$1000,0)</f>
        <v>11</v>
      </c>
      <c r="BK1439" s="47">
        <f t="shared" si="674"/>
        <v>1</v>
      </c>
      <c r="BL1439" s="47">
        <f t="shared" si="675"/>
        <v>1</v>
      </c>
      <c r="BM1439" s="48">
        <f ca="1">IF(ISNA($BH1439),1,OFFSET(NoteCommaRef!$E$3,$BH1439,0))</f>
        <v>1</v>
      </c>
      <c r="BN1439" s="48">
        <f t="shared" si="676"/>
        <v>1</v>
      </c>
      <c r="BO1439" s="48">
        <f t="shared" si="677"/>
        <v>1</v>
      </c>
      <c r="BP1439" s="48">
        <f t="shared" si="678"/>
        <v>1</v>
      </c>
      <c r="BQ1439" s="48">
        <f ca="1">IF(ISNA($BI1439),1,OFFSET(NoteCommaRef!$K$3,$BI1439,0))</f>
        <v>1</v>
      </c>
      <c r="BR1439" s="48">
        <f ca="1">IF(ISNA($BJ1439),1,OFFSET(NoteCommaRef!$K$3,$BJ1439,0))</f>
        <v>1</v>
      </c>
    </row>
    <row r="1440" spans="3:70" x14ac:dyDescent="0.2">
      <c r="C1440" s="1" t="str">
        <f t="shared" si="696"/>
        <v/>
      </c>
      <c r="D1440" s="1" t="str">
        <f t="shared" si="697"/>
        <v/>
      </c>
      <c r="E1440" s="1" t="str">
        <f t="shared" si="687"/>
        <v/>
      </c>
      <c r="F1440" s="32" t="str">
        <f t="shared" si="688"/>
        <v/>
      </c>
      <c r="G1440" s="1" t="str">
        <f t="shared" si="689"/>
        <v/>
      </c>
      <c r="H1440" s="1" t="str">
        <f t="shared" si="690"/>
        <v/>
      </c>
      <c r="I1440" s="1" t="str">
        <f t="shared" si="691"/>
        <v/>
      </c>
      <c r="J1440" s="1" t="str">
        <f t="shared" si="692"/>
        <v/>
      </c>
      <c r="K1440" s="1" t="str">
        <f t="shared" si="693"/>
        <v/>
      </c>
      <c r="L1440" s="1" t="str">
        <f ca="1">IF(COUNTBLANK($AO1440),IF(COUNTBLANK($D1440),"",OFFSET(ChannelSetup!$E$6,0,$D1440-1)),$AO1440)</f>
        <v/>
      </c>
      <c r="M1440" s="1" t="str">
        <f ca="1">IF(COUNTBLANK($AP1440),IF(COUNTBLANK($D1440),"",OFFSET(ChannelSetup!$E$7,0,$D1440-1)),$AP1440)</f>
        <v/>
      </c>
      <c r="N1440" s="1" t="str">
        <f ca="1">IF(COUNTBLANK($D1440),"",IF(COUNTBLANK($AI1440),OFFSET(ChannelSetup!$E$4,0,$D1440-1),$AI1440))</f>
        <v/>
      </c>
      <c r="O1440" s="1" t="str">
        <f t="shared" si="694"/>
        <v/>
      </c>
      <c r="Q1440" s="32">
        <f t="shared" si="698"/>
        <v>6</v>
      </c>
      <c r="R1440" s="32">
        <f t="shared" si="699"/>
        <v>4</v>
      </c>
      <c r="S1440" s="32">
        <f t="shared" si="700"/>
        <v>4</v>
      </c>
      <c r="T1440" s="32">
        <f t="shared" si="701"/>
        <v>2</v>
      </c>
      <c r="U1440" s="32">
        <f t="shared" si="702"/>
        <v>2</v>
      </c>
      <c r="V1440" s="32">
        <f t="shared" si="703"/>
        <v>2</v>
      </c>
      <c r="W1440" s="32">
        <f t="shared" si="704"/>
        <v>2</v>
      </c>
      <c r="X1440" s="32">
        <f t="shared" si="705"/>
        <v>2</v>
      </c>
      <c r="Y1440" s="32">
        <f t="shared" si="706"/>
        <v>2</v>
      </c>
      <c r="Z1440" s="32">
        <f t="shared" si="707"/>
        <v>2</v>
      </c>
      <c r="AA1440" s="32">
        <f t="shared" si="708"/>
        <v>2</v>
      </c>
      <c r="AB1440" s="32">
        <f t="shared" si="709"/>
        <v>2</v>
      </c>
      <c r="AD1440" s="64"/>
      <c r="AE1440" s="51"/>
      <c r="AF1440" s="51"/>
      <c r="AG1440" s="61"/>
      <c r="AH1440" s="62"/>
      <c r="AI1440" s="61"/>
      <c r="AJ1440" s="62"/>
      <c r="AK1440" s="61"/>
      <c r="AL1440" s="62"/>
      <c r="AM1440" s="60"/>
      <c r="AN1440" s="60"/>
      <c r="AO1440" s="60"/>
      <c r="AP1440" s="60"/>
      <c r="AQ1440" s="51"/>
      <c r="AT1440" s="39" t="str">
        <f t="shared" si="710"/>
        <v/>
      </c>
      <c r="AU1440" s="49" t="str">
        <f t="shared" si="711"/>
        <v/>
      </c>
      <c r="AV1440" s="41">
        <f t="shared" ca="1" si="679"/>
        <v>256</v>
      </c>
      <c r="AW1440" s="40">
        <f t="shared" ca="1" si="673"/>
        <v>1</v>
      </c>
      <c r="AX1440" s="41">
        <f t="shared" ca="1" si="712"/>
        <v>0</v>
      </c>
      <c r="AY1440" s="41">
        <f t="shared" ca="1" si="713"/>
        <v>0</v>
      </c>
      <c r="AZ1440" s="42">
        <f t="shared" ca="1" si="714"/>
        <v>1</v>
      </c>
      <c r="BA1440" s="47" t="str">
        <f t="shared" si="715"/>
        <v/>
      </c>
      <c r="BB1440" s="47" t="e">
        <f t="shared" si="716"/>
        <v>#VALUE!</v>
      </c>
      <c r="BC1440" s="47">
        <f t="shared" si="681"/>
        <v>0</v>
      </c>
      <c r="BD1440" s="47">
        <f t="shared" si="682"/>
        <v>0</v>
      </c>
      <c r="BE1440" s="47" t="e">
        <f t="shared" si="683"/>
        <v>#VALUE!</v>
      </c>
      <c r="BF1440" s="47" t="e">
        <f t="shared" si="684"/>
        <v>#VALUE!</v>
      </c>
      <c r="BG1440" s="47" t="e">
        <f t="shared" si="685"/>
        <v>#VALUE!</v>
      </c>
      <c r="BH1440" s="47" t="e">
        <f>MATCH($BA1440,NoteCommaRef!$B$4:$B$10,0)</f>
        <v>#N/A</v>
      </c>
      <c r="BI1440" s="47">
        <f>MATCH($BK1440,NoteCommaRef!$H$4:$H$1000,0)</f>
        <v>11</v>
      </c>
      <c r="BJ1440" s="47">
        <f>MATCH($BL1440,NoteCommaRef!$H$4:$H$1000,0)</f>
        <v>11</v>
      </c>
      <c r="BK1440" s="47">
        <f t="shared" si="674"/>
        <v>1</v>
      </c>
      <c r="BL1440" s="47">
        <f t="shared" si="675"/>
        <v>1</v>
      </c>
      <c r="BM1440" s="48">
        <f ca="1">IF(ISNA($BH1440),1,OFFSET(NoteCommaRef!$E$3,$BH1440,0))</f>
        <v>1</v>
      </c>
      <c r="BN1440" s="48">
        <f t="shared" si="676"/>
        <v>1</v>
      </c>
      <c r="BO1440" s="48">
        <f t="shared" si="677"/>
        <v>1</v>
      </c>
      <c r="BP1440" s="48">
        <f t="shared" si="678"/>
        <v>1</v>
      </c>
      <c r="BQ1440" s="48">
        <f ca="1">IF(ISNA($BI1440),1,OFFSET(NoteCommaRef!$K$3,$BI1440,0))</f>
        <v>1</v>
      </c>
      <c r="BR1440" s="48">
        <f ca="1">IF(ISNA($BJ1440),1,OFFSET(NoteCommaRef!$K$3,$BJ1440,0))</f>
        <v>1</v>
      </c>
    </row>
    <row r="1441" spans="3:70" x14ac:dyDescent="0.2">
      <c r="C1441" s="1" t="str">
        <f t="shared" si="696"/>
        <v/>
      </c>
      <c r="D1441" s="1" t="str">
        <f t="shared" si="697"/>
        <v/>
      </c>
      <c r="E1441" s="1" t="str">
        <f t="shared" si="687"/>
        <v/>
      </c>
      <c r="F1441" s="32" t="str">
        <f t="shared" si="688"/>
        <v/>
      </c>
      <c r="G1441" s="1" t="str">
        <f t="shared" si="689"/>
        <v/>
      </c>
      <c r="H1441" s="1" t="str">
        <f t="shared" si="690"/>
        <v/>
      </c>
      <c r="I1441" s="1" t="str">
        <f t="shared" si="691"/>
        <v/>
      </c>
      <c r="J1441" s="1" t="str">
        <f t="shared" si="692"/>
        <v/>
      </c>
      <c r="K1441" s="1" t="str">
        <f t="shared" si="693"/>
        <v/>
      </c>
      <c r="L1441" s="1" t="str">
        <f ca="1">IF(COUNTBLANK($AO1441),IF(COUNTBLANK($D1441),"",OFFSET(ChannelSetup!$E$6,0,$D1441-1)),$AO1441)</f>
        <v/>
      </c>
      <c r="M1441" s="1" t="str">
        <f ca="1">IF(COUNTBLANK($AP1441),IF(COUNTBLANK($D1441),"",OFFSET(ChannelSetup!$E$7,0,$D1441-1)),$AP1441)</f>
        <v/>
      </c>
      <c r="N1441" s="1" t="str">
        <f ca="1">IF(COUNTBLANK($D1441),"",IF(COUNTBLANK($AI1441),OFFSET(ChannelSetup!$E$4,0,$D1441-1),$AI1441))</f>
        <v/>
      </c>
      <c r="O1441" s="1" t="str">
        <f t="shared" si="694"/>
        <v/>
      </c>
      <c r="Q1441" s="32">
        <f t="shared" si="698"/>
        <v>6</v>
      </c>
      <c r="R1441" s="32">
        <f t="shared" si="699"/>
        <v>4</v>
      </c>
      <c r="S1441" s="32">
        <f t="shared" si="700"/>
        <v>4</v>
      </c>
      <c r="T1441" s="32">
        <f t="shared" si="701"/>
        <v>2</v>
      </c>
      <c r="U1441" s="32">
        <f t="shared" si="702"/>
        <v>2</v>
      </c>
      <c r="V1441" s="32">
        <f t="shared" si="703"/>
        <v>2</v>
      </c>
      <c r="W1441" s="32">
        <f t="shared" si="704"/>
        <v>2</v>
      </c>
      <c r="X1441" s="32">
        <f t="shared" si="705"/>
        <v>2</v>
      </c>
      <c r="Y1441" s="32">
        <f t="shared" si="706"/>
        <v>2</v>
      </c>
      <c r="Z1441" s="32">
        <f t="shared" si="707"/>
        <v>2</v>
      </c>
      <c r="AA1441" s="32">
        <f t="shared" si="708"/>
        <v>2</v>
      </c>
      <c r="AB1441" s="32">
        <f t="shared" si="709"/>
        <v>2</v>
      </c>
      <c r="AD1441" s="64"/>
      <c r="AE1441" s="51"/>
      <c r="AF1441" s="51"/>
      <c r="AG1441" s="61"/>
      <c r="AH1441" s="62"/>
      <c r="AI1441" s="61"/>
      <c r="AJ1441" s="62"/>
      <c r="AK1441" s="61"/>
      <c r="AL1441" s="62"/>
      <c r="AM1441" s="60"/>
      <c r="AN1441" s="60"/>
      <c r="AO1441" s="60"/>
      <c r="AP1441" s="60"/>
      <c r="AQ1441" s="51"/>
      <c r="AT1441" s="39" t="str">
        <f t="shared" si="710"/>
        <v/>
      </c>
      <c r="AU1441" s="49" t="str">
        <f t="shared" si="711"/>
        <v/>
      </c>
      <c r="AV1441" s="41">
        <f t="shared" ca="1" si="679"/>
        <v>256</v>
      </c>
      <c r="AW1441" s="40">
        <f t="shared" ca="1" si="673"/>
        <v>1</v>
      </c>
      <c r="AX1441" s="41">
        <f t="shared" ca="1" si="712"/>
        <v>0</v>
      </c>
      <c r="AY1441" s="41">
        <f t="shared" ca="1" si="713"/>
        <v>0</v>
      </c>
      <c r="AZ1441" s="42">
        <f t="shared" ca="1" si="714"/>
        <v>1</v>
      </c>
      <c r="BA1441" s="47" t="str">
        <f t="shared" si="715"/>
        <v/>
      </c>
      <c r="BB1441" s="47" t="e">
        <f t="shared" si="716"/>
        <v>#VALUE!</v>
      </c>
      <c r="BC1441" s="47">
        <f t="shared" si="681"/>
        <v>0</v>
      </c>
      <c r="BD1441" s="47">
        <f t="shared" si="682"/>
        <v>0</v>
      </c>
      <c r="BE1441" s="47" t="e">
        <f t="shared" si="683"/>
        <v>#VALUE!</v>
      </c>
      <c r="BF1441" s="47" t="e">
        <f t="shared" si="684"/>
        <v>#VALUE!</v>
      </c>
      <c r="BG1441" s="47" t="e">
        <f t="shared" si="685"/>
        <v>#VALUE!</v>
      </c>
      <c r="BH1441" s="47" t="e">
        <f>MATCH($BA1441,NoteCommaRef!$B$4:$B$10,0)</f>
        <v>#N/A</v>
      </c>
      <c r="BI1441" s="47">
        <f>MATCH($BK1441,NoteCommaRef!$H$4:$H$1000,0)</f>
        <v>11</v>
      </c>
      <c r="BJ1441" s="47">
        <f>MATCH($BL1441,NoteCommaRef!$H$4:$H$1000,0)</f>
        <v>11</v>
      </c>
      <c r="BK1441" s="47">
        <f t="shared" si="674"/>
        <v>1</v>
      </c>
      <c r="BL1441" s="47">
        <f t="shared" si="675"/>
        <v>1</v>
      </c>
      <c r="BM1441" s="48">
        <f ca="1">IF(ISNA($BH1441),1,OFFSET(NoteCommaRef!$E$3,$BH1441,0))</f>
        <v>1</v>
      </c>
      <c r="BN1441" s="48">
        <f t="shared" si="676"/>
        <v>1</v>
      </c>
      <c r="BO1441" s="48">
        <f t="shared" si="677"/>
        <v>1</v>
      </c>
      <c r="BP1441" s="48">
        <f t="shared" si="678"/>
        <v>1</v>
      </c>
      <c r="BQ1441" s="48">
        <f ca="1">IF(ISNA($BI1441),1,OFFSET(NoteCommaRef!$K$3,$BI1441,0))</f>
        <v>1</v>
      </c>
      <c r="BR1441" s="48">
        <f ca="1">IF(ISNA($BJ1441),1,OFFSET(NoteCommaRef!$K$3,$BJ1441,0))</f>
        <v>1</v>
      </c>
    </row>
    <row r="1442" spans="3:70" x14ac:dyDescent="0.2">
      <c r="C1442" s="1" t="str">
        <f t="shared" si="696"/>
        <v/>
      </c>
      <c r="D1442" s="1" t="str">
        <f t="shared" si="697"/>
        <v/>
      </c>
      <c r="E1442" s="1" t="str">
        <f t="shared" si="687"/>
        <v/>
      </c>
      <c r="F1442" s="32" t="str">
        <f t="shared" si="688"/>
        <v/>
      </c>
      <c r="G1442" s="1" t="str">
        <f t="shared" si="689"/>
        <v/>
      </c>
      <c r="H1442" s="1" t="str">
        <f t="shared" si="690"/>
        <v/>
      </c>
      <c r="I1442" s="1" t="str">
        <f t="shared" si="691"/>
        <v/>
      </c>
      <c r="J1442" s="1" t="str">
        <f t="shared" si="692"/>
        <v/>
      </c>
      <c r="K1442" s="1" t="str">
        <f t="shared" si="693"/>
        <v/>
      </c>
      <c r="L1442" s="1" t="str">
        <f ca="1">IF(COUNTBLANK($AO1442),IF(COUNTBLANK($D1442),"",OFFSET(ChannelSetup!$E$6,0,$D1442-1)),$AO1442)</f>
        <v/>
      </c>
      <c r="M1442" s="1" t="str">
        <f ca="1">IF(COUNTBLANK($AP1442),IF(COUNTBLANK($D1442),"",OFFSET(ChannelSetup!$E$7,0,$D1442-1)),$AP1442)</f>
        <v/>
      </c>
      <c r="N1442" s="1" t="str">
        <f ca="1">IF(COUNTBLANK($D1442),"",IF(COUNTBLANK($AI1442),OFFSET(ChannelSetup!$E$4,0,$D1442-1),$AI1442))</f>
        <v/>
      </c>
      <c r="O1442" s="1" t="str">
        <f t="shared" si="694"/>
        <v/>
      </c>
      <c r="Q1442" s="32">
        <f t="shared" si="698"/>
        <v>6</v>
      </c>
      <c r="R1442" s="32">
        <f t="shared" si="699"/>
        <v>4</v>
      </c>
      <c r="S1442" s="32">
        <f t="shared" si="700"/>
        <v>4</v>
      </c>
      <c r="T1442" s="32">
        <f t="shared" si="701"/>
        <v>2</v>
      </c>
      <c r="U1442" s="32">
        <f t="shared" si="702"/>
        <v>2</v>
      </c>
      <c r="V1442" s="32">
        <f t="shared" si="703"/>
        <v>2</v>
      </c>
      <c r="W1442" s="32">
        <f t="shared" si="704"/>
        <v>2</v>
      </c>
      <c r="X1442" s="32">
        <f t="shared" si="705"/>
        <v>2</v>
      </c>
      <c r="Y1442" s="32">
        <f t="shared" si="706"/>
        <v>2</v>
      </c>
      <c r="Z1442" s="32">
        <f t="shared" si="707"/>
        <v>2</v>
      </c>
      <c r="AA1442" s="32">
        <f t="shared" si="708"/>
        <v>2</v>
      </c>
      <c r="AB1442" s="32">
        <f t="shared" si="709"/>
        <v>2</v>
      </c>
      <c r="AD1442" s="64"/>
      <c r="AE1442" s="51"/>
      <c r="AF1442" s="51"/>
      <c r="AG1442" s="61"/>
      <c r="AH1442" s="62"/>
      <c r="AI1442" s="61"/>
      <c r="AJ1442" s="62"/>
      <c r="AK1442" s="61"/>
      <c r="AL1442" s="62"/>
      <c r="AM1442" s="60"/>
      <c r="AN1442" s="60"/>
      <c r="AO1442" s="60"/>
      <c r="AP1442" s="60"/>
      <c r="AQ1442" s="51"/>
      <c r="AT1442" s="39" t="str">
        <f t="shared" si="710"/>
        <v/>
      </c>
      <c r="AU1442" s="49" t="str">
        <f t="shared" si="711"/>
        <v/>
      </c>
      <c r="AV1442" s="41">
        <f t="shared" ca="1" si="679"/>
        <v>256</v>
      </c>
      <c r="AW1442" s="40">
        <f t="shared" ca="1" si="673"/>
        <v>1</v>
      </c>
      <c r="AX1442" s="41">
        <f t="shared" ca="1" si="712"/>
        <v>0</v>
      </c>
      <c r="AY1442" s="41">
        <f t="shared" ca="1" si="713"/>
        <v>0</v>
      </c>
      <c r="AZ1442" s="42">
        <f t="shared" ca="1" si="714"/>
        <v>1</v>
      </c>
      <c r="BA1442" s="47" t="str">
        <f t="shared" si="715"/>
        <v/>
      </c>
      <c r="BB1442" s="47" t="e">
        <f t="shared" si="716"/>
        <v>#VALUE!</v>
      </c>
      <c r="BC1442" s="47">
        <f t="shared" si="681"/>
        <v>0</v>
      </c>
      <c r="BD1442" s="47">
        <f t="shared" si="682"/>
        <v>0</v>
      </c>
      <c r="BE1442" s="47" t="e">
        <f t="shared" si="683"/>
        <v>#VALUE!</v>
      </c>
      <c r="BF1442" s="47" t="e">
        <f t="shared" si="684"/>
        <v>#VALUE!</v>
      </c>
      <c r="BG1442" s="47" t="e">
        <f t="shared" si="685"/>
        <v>#VALUE!</v>
      </c>
      <c r="BH1442" s="47" t="e">
        <f>MATCH($BA1442,NoteCommaRef!$B$4:$B$10,0)</f>
        <v>#N/A</v>
      </c>
      <c r="BI1442" s="47">
        <f>MATCH($BK1442,NoteCommaRef!$H$4:$H$1000,0)</f>
        <v>11</v>
      </c>
      <c r="BJ1442" s="47">
        <f>MATCH($BL1442,NoteCommaRef!$H$4:$H$1000,0)</f>
        <v>11</v>
      </c>
      <c r="BK1442" s="47">
        <f t="shared" si="674"/>
        <v>1</v>
      </c>
      <c r="BL1442" s="47">
        <f t="shared" si="675"/>
        <v>1</v>
      </c>
      <c r="BM1442" s="48">
        <f ca="1">IF(ISNA($BH1442),1,OFFSET(NoteCommaRef!$E$3,$BH1442,0))</f>
        <v>1</v>
      </c>
      <c r="BN1442" s="48">
        <f t="shared" si="676"/>
        <v>1</v>
      </c>
      <c r="BO1442" s="48">
        <f t="shared" si="677"/>
        <v>1</v>
      </c>
      <c r="BP1442" s="48">
        <f t="shared" si="678"/>
        <v>1</v>
      </c>
      <c r="BQ1442" s="48">
        <f ca="1">IF(ISNA($BI1442),1,OFFSET(NoteCommaRef!$K$3,$BI1442,0))</f>
        <v>1</v>
      </c>
      <c r="BR1442" s="48">
        <f ca="1">IF(ISNA($BJ1442),1,OFFSET(NoteCommaRef!$K$3,$BJ1442,0))</f>
        <v>1</v>
      </c>
    </row>
    <row r="1443" spans="3:70" x14ac:dyDescent="0.2">
      <c r="C1443" s="1" t="str">
        <f t="shared" si="696"/>
        <v/>
      </c>
      <c r="D1443" s="1" t="str">
        <f t="shared" si="697"/>
        <v/>
      </c>
      <c r="E1443" s="1" t="str">
        <f t="shared" si="687"/>
        <v/>
      </c>
      <c r="F1443" s="32" t="str">
        <f t="shared" si="688"/>
        <v/>
      </c>
      <c r="G1443" s="1" t="str">
        <f t="shared" si="689"/>
        <v/>
      </c>
      <c r="H1443" s="1" t="str">
        <f t="shared" si="690"/>
        <v/>
      </c>
      <c r="I1443" s="1" t="str">
        <f t="shared" si="691"/>
        <v/>
      </c>
      <c r="J1443" s="1" t="str">
        <f t="shared" si="692"/>
        <v/>
      </c>
      <c r="K1443" s="1" t="str">
        <f t="shared" si="693"/>
        <v/>
      </c>
      <c r="L1443" s="1" t="str">
        <f ca="1">IF(COUNTBLANK($AO1443),IF(COUNTBLANK($D1443),"",OFFSET(ChannelSetup!$E$6,0,$D1443-1)),$AO1443)</f>
        <v/>
      </c>
      <c r="M1443" s="1" t="str">
        <f ca="1">IF(COUNTBLANK($AP1443),IF(COUNTBLANK($D1443),"",OFFSET(ChannelSetup!$E$7,0,$D1443-1)),$AP1443)</f>
        <v/>
      </c>
      <c r="N1443" s="1" t="str">
        <f ca="1">IF(COUNTBLANK($D1443),"",IF(COUNTBLANK($AI1443),OFFSET(ChannelSetup!$E$4,0,$D1443-1),$AI1443))</f>
        <v/>
      </c>
      <c r="O1443" s="1" t="str">
        <f t="shared" si="694"/>
        <v/>
      </c>
      <c r="Q1443" s="32">
        <f t="shared" si="698"/>
        <v>6</v>
      </c>
      <c r="R1443" s="32">
        <f t="shared" si="699"/>
        <v>4</v>
      </c>
      <c r="S1443" s="32">
        <f t="shared" si="700"/>
        <v>4</v>
      </c>
      <c r="T1443" s="32">
        <f t="shared" si="701"/>
        <v>2</v>
      </c>
      <c r="U1443" s="32">
        <f t="shared" si="702"/>
        <v>2</v>
      </c>
      <c r="V1443" s="32">
        <f t="shared" si="703"/>
        <v>2</v>
      </c>
      <c r="W1443" s="32">
        <f t="shared" si="704"/>
        <v>2</v>
      </c>
      <c r="X1443" s="32">
        <f t="shared" si="705"/>
        <v>2</v>
      </c>
      <c r="Y1443" s="32">
        <f t="shared" si="706"/>
        <v>2</v>
      </c>
      <c r="Z1443" s="32">
        <f t="shared" si="707"/>
        <v>2</v>
      </c>
      <c r="AA1443" s="32">
        <f t="shared" si="708"/>
        <v>2</v>
      </c>
      <c r="AB1443" s="32">
        <f t="shared" si="709"/>
        <v>2</v>
      </c>
      <c r="AD1443" s="64"/>
      <c r="AE1443" s="51"/>
      <c r="AF1443" s="51"/>
      <c r="AG1443" s="61"/>
      <c r="AH1443" s="62"/>
      <c r="AI1443" s="61"/>
      <c r="AJ1443" s="62"/>
      <c r="AK1443" s="61"/>
      <c r="AL1443" s="62"/>
      <c r="AM1443" s="60"/>
      <c r="AN1443" s="60"/>
      <c r="AO1443" s="60"/>
      <c r="AP1443" s="60"/>
      <c r="AQ1443" s="51"/>
      <c r="AT1443" s="39" t="str">
        <f t="shared" si="710"/>
        <v/>
      </c>
      <c r="AU1443" s="49" t="str">
        <f t="shared" si="711"/>
        <v/>
      </c>
      <c r="AV1443" s="41">
        <f t="shared" ca="1" si="679"/>
        <v>256</v>
      </c>
      <c r="AW1443" s="40">
        <f t="shared" ca="1" si="673"/>
        <v>1</v>
      </c>
      <c r="AX1443" s="41">
        <f t="shared" ca="1" si="712"/>
        <v>0</v>
      </c>
      <c r="AY1443" s="41">
        <f t="shared" ca="1" si="713"/>
        <v>0</v>
      </c>
      <c r="AZ1443" s="42">
        <f t="shared" ca="1" si="714"/>
        <v>1</v>
      </c>
      <c r="BA1443" s="47" t="str">
        <f t="shared" si="715"/>
        <v/>
      </c>
      <c r="BB1443" s="47" t="e">
        <f t="shared" si="716"/>
        <v>#VALUE!</v>
      </c>
      <c r="BC1443" s="47">
        <f t="shared" si="681"/>
        <v>0</v>
      </c>
      <c r="BD1443" s="47">
        <f t="shared" si="682"/>
        <v>0</v>
      </c>
      <c r="BE1443" s="47" t="e">
        <f t="shared" si="683"/>
        <v>#VALUE!</v>
      </c>
      <c r="BF1443" s="47" t="e">
        <f t="shared" si="684"/>
        <v>#VALUE!</v>
      </c>
      <c r="BG1443" s="47" t="e">
        <f t="shared" si="685"/>
        <v>#VALUE!</v>
      </c>
      <c r="BH1443" s="47" t="e">
        <f>MATCH($BA1443,NoteCommaRef!$B$4:$B$10,0)</f>
        <v>#N/A</v>
      </c>
      <c r="BI1443" s="47">
        <f>MATCH($BK1443,NoteCommaRef!$H$4:$H$1000,0)</f>
        <v>11</v>
      </c>
      <c r="BJ1443" s="47">
        <f>MATCH($BL1443,NoteCommaRef!$H$4:$H$1000,0)</f>
        <v>11</v>
      </c>
      <c r="BK1443" s="47">
        <f t="shared" si="674"/>
        <v>1</v>
      </c>
      <c r="BL1443" s="47">
        <f t="shared" si="675"/>
        <v>1</v>
      </c>
      <c r="BM1443" s="48">
        <f ca="1">IF(ISNA($BH1443),1,OFFSET(NoteCommaRef!$E$3,$BH1443,0))</f>
        <v>1</v>
      </c>
      <c r="BN1443" s="48">
        <f t="shared" si="676"/>
        <v>1</v>
      </c>
      <c r="BO1443" s="48">
        <f t="shared" si="677"/>
        <v>1</v>
      </c>
      <c r="BP1443" s="48">
        <f t="shared" si="678"/>
        <v>1</v>
      </c>
      <c r="BQ1443" s="48">
        <f ca="1">IF(ISNA($BI1443),1,OFFSET(NoteCommaRef!$K$3,$BI1443,0))</f>
        <v>1</v>
      </c>
      <c r="BR1443" s="48">
        <f ca="1">IF(ISNA($BJ1443),1,OFFSET(NoteCommaRef!$K$3,$BJ1443,0))</f>
        <v>1</v>
      </c>
    </row>
    <row r="1444" spans="3:70" x14ac:dyDescent="0.2">
      <c r="C1444" s="1" t="str">
        <f t="shared" si="696"/>
        <v/>
      </c>
      <c r="D1444" s="1" t="str">
        <f t="shared" si="697"/>
        <v/>
      </c>
      <c r="E1444" s="1" t="str">
        <f t="shared" si="687"/>
        <v/>
      </c>
      <c r="F1444" s="32" t="str">
        <f t="shared" si="688"/>
        <v/>
      </c>
      <c r="G1444" s="1" t="str">
        <f t="shared" si="689"/>
        <v/>
      </c>
      <c r="H1444" s="1" t="str">
        <f t="shared" si="690"/>
        <v/>
      </c>
      <c r="I1444" s="1" t="str">
        <f t="shared" si="691"/>
        <v/>
      </c>
      <c r="J1444" s="1" t="str">
        <f t="shared" si="692"/>
        <v/>
      </c>
      <c r="K1444" s="1" t="str">
        <f t="shared" si="693"/>
        <v/>
      </c>
      <c r="L1444" s="1" t="str">
        <f ca="1">IF(COUNTBLANK($AO1444),IF(COUNTBLANK($D1444),"",OFFSET(ChannelSetup!$E$6,0,$D1444-1)),$AO1444)</f>
        <v/>
      </c>
      <c r="M1444" s="1" t="str">
        <f ca="1">IF(COUNTBLANK($AP1444),IF(COUNTBLANK($D1444),"",OFFSET(ChannelSetup!$E$7,0,$D1444-1)),$AP1444)</f>
        <v/>
      </c>
      <c r="N1444" s="1" t="str">
        <f ca="1">IF(COUNTBLANK($D1444),"",IF(COUNTBLANK($AI1444),OFFSET(ChannelSetup!$E$4,0,$D1444-1),$AI1444))</f>
        <v/>
      </c>
      <c r="O1444" s="1" t="str">
        <f t="shared" si="694"/>
        <v/>
      </c>
      <c r="Q1444" s="32">
        <f t="shared" si="698"/>
        <v>6</v>
      </c>
      <c r="R1444" s="32">
        <f t="shared" si="699"/>
        <v>4</v>
      </c>
      <c r="S1444" s="32">
        <f t="shared" si="700"/>
        <v>4</v>
      </c>
      <c r="T1444" s="32">
        <f t="shared" si="701"/>
        <v>2</v>
      </c>
      <c r="U1444" s="32">
        <f t="shared" si="702"/>
        <v>2</v>
      </c>
      <c r="V1444" s="32">
        <f t="shared" si="703"/>
        <v>2</v>
      </c>
      <c r="W1444" s="32">
        <f t="shared" si="704"/>
        <v>2</v>
      </c>
      <c r="X1444" s="32">
        <f t="shared" si="705"/>
        <v>2</v>
      </c>
      <c r="Y1444" s="32">
        <f t="shared" si="706"/>
        <v>2</v>
      </c>
      <c r="Z1444" s="32">
        <f t="shared" si="707"/>
        <v>2</v>
      </c>
      <c r="AA1444" s="32">
        <f t="shared" si="708"/>
        <v>2</v>
      </c>
      <c r="AB1444" s="32">
        <f t="shared" si="709"/>
        <v>2</v>
      </c>
      <c r="AD1444" s="64"/>
      <c r="AE1444" s="51"/>
      <c r="AF1444" s="51"/>
      <c r="AG1444" s="61"/>
      <c r="AH1444" s="62"/>
      <c r="AI1444" s="61"/>
      <c r="AJ1444" s="62"/>
      <c r="AK1444" s="61"/>
      <c r="AL1444" s="62"/>
      <c r="AM1444" s="60"/>
      <c r="AN1444" s="60"/>
      <c r="AO1444" s="60"/>
      <c r="AP1444" s="60"/>
      <c r="AQ1444" s="51"/>
      <c r="AT1444" s="39" t="str">
        <f t="shared" si="710"/>
        <v/>
      </c>
      <c r="AU1444" s="49" t="str">
        <f t="shared" si="711"/>
        <v/>
      </c>
      <c r="AV1444" s="41">
        <f t="shared" ca="1" si="679"/>
        <v>256</v>
      </c>
      <c r="AW1444" s="40">
        <f t="shared" ca="1" si="673"/>
        <v>1</v>
      </c>
      <c r="AX1444" s="41">
        <f t="shared" ca="1" si="712"/>
        <v>0</v>
      </c>
      <c r="AY1444" s="41">
        <f t="shared" ca="1" si="713"/>
        <v>0</v>
      </c>
      <c r="AZ1444" s="42">
        <f t="shared" ca="1" si="714"/>
        <v>1</v>
      </c>
      <c r="BA1444" s="47" t="str">
        <f t="shared" si="715"/>
        <v/>
      </c>
      <c r="BB1444" s="47" t="e">
        <f t="shared" si="716"/>
        <v>#VALUE!</v>
      </c>
      <c r="BC1444" s="47">
        <f t="shared" si="681"/>
        <v>0</v>
      </c>
      <c r="BD1444" s="47">
        <f t="shared" si="682"/>
        <v>0</v>
      </c>
      <c r="BE1444" s="47" t="e">
        <f t="shared" si="683"/>
        <v>#VALUE!</v>
      </c>
      <c r="BF1444" s="47" t="e">
        <f t="shared" si="684"/>
        <v>#VALUE!</v>
      </c>
      <c r="BG1444" s="47" t="e">
        <f t="shared" si="685"/>
        <v>#VALUE!</v>
      </c>
      <c r="BH1444" s="47" t="e">
        <f>MATCH($BA1444,NoteCommaRef!$B$4:$B$10,0)</f>
        <v>#N/A</v>
      </c>
      <c r="BI1444" s="47">
        <f>MATCH($BK1444,NoteCommaRef!$H$4:$H$1000,0)</f>
        <v>11</v>
      </c>
      <c r="BJ1444" s="47">
        <f>MATCH($BL1444,NoteCommaRef!$H$4:$H$1000,0)</f>
        <v>11</v>
      </c>
      <c r="BK1444" s="47">
        <f t="shared" si="674"/>
        <v>1</v>
      </c>
      <c r="BL1444" s="47">
        <f t="shared" si="675"/>
        <v>1</v>
      </c>
      <c r="BM1444" s="48">
        <f ca="1">IF(ISNA($BH1444),1,OFFSET(NoteCommaRef!$E$3,$BH1444,0))</f>
        <v>1</v>
      </c>
      <c r="BN1444" s="48">
        <f t="shared" si="676"/>
        <v>1</v>
      </c>
      <c r="BO1444" s="48">
        <f t="shared" si="677"/>
        <v>1</v>
      </c>
      <c r="BP1444" s="48">
        <f t="shared" si="678"/>
        <v>1</v>
      </c>
      <c r="BQ1444" s="48">
        <f ca="1">IF(ISNA($BI1444),1,OFFSET(NoteCommaRef!$K$3,$BI1444,0))</f>
        <v>1</v>
      </c>
      <c r="BR1444" s="48">
        <f ca="1">IF(ISNA($BJ1444),1,OFFSET(NoteCommaRef!$K$3,$BJ1444,0))</f>
        <v>1</v>
      </c>
    </row>
    <row r="1445" spans="3:70" x14ac:dyDescent="0.2">
      <c r="C1445" s="1" t="str">
        <f t="shared" si="696"/>
        <v/>
      </c>
      <c r="D1445" s="1" t="str">
        <f t="shared" si="697"/>
        <v/>
      </c>
      <c r="E1445" s="1" t="str">
        <f t="shared" si="687"/>
        <v/>
      </c>
      <c r="F1445" s="32" t="str">
        <f t="shared" si="688"/>
        <v/>
      </c>
      <c r="G1445" s="1" t="str">
        <f t="shared" si="689"/>
        <v/>
      </c>
      <c r="H1445" s="1" t="str">
        <f t="shared" si="690"/>
        <v/>
      </c>
      <c r="I1445" s="1" t="str">
        <f t="shared" si="691"/>
        <v/>
      </c>
      <c r="J1445" s="1" t="str">
        <f t="shared" si="692"/>
        <v/>
      </c>
      <c r="K1445" s="1" t="str">
        <f t="shared" si="693"/>
        <v/>
      </c>
      <c r="L1445" s="1" t="str">
        <f ca="1">IF(COUNTBLANK($AO1445),IF(COUNTBLANK($D1445),"",OFFSET(ChannelSetup!$E$6,0,$D1445-1)),$AO1445)</f>
        <v/>
      </c>
      <c r="M1445" s="1" t="str">
        <f ca="1">IF(COUNTBLANK($AP1445),IF(COUNTBLANK($D1445),"",OFFSET(ChannelSetup!$E$7,0,$D1445-1)),$AP1445)</f>
        <v/>
      </c>
      <c r="N1445" s="1" t="str">
        <f ca="1">IF(COUNTBLANK($D1445),"",IF(COUNTBLANK($AI1445),OFFSET(ChannelSetup!$E$4,0,$D1445-1),$AI1445))</f>
        <v/>
      </c>
      <c r="O1445" s="1" t="str">
        <f t="shared" si="694"/>
        <v/>
      </c>
      <c r="Q1445" s="32">
        <f t="shared" si="698"/>
        <v>6</v>
      </c>
      <c r="R1445" s="32">
        <f t="shared" si="699"/>
        <v>4</v>
      </c>
      <c r="S1445" s="32">
        <f t="shared" si="700"/>
        <v>4</v>
      </c>
      <c r="T1445" s="32">
        <f t="shared" si="701"/>
        <v>2</v>
      </c>
      <c r="U1445" s="32">
        <f t="shared" si="702"/>
        <v>2</v>
      </c>
      <c r="V1445" s="32">
        <f t="shared" si="703"/>
        <v>2</v>
      </c>
      <c r="W1445" s="32">
        <f t="shared" si="704"/>
        <v>2</v>
      </c>
      <c r="X1445" s="32">
        <f t="shared" si="705"/>
        <v>2</v>
      </c>
      <c r="Y1445" s="32">
        <f t="shared" si="706"/>
        <v>2</v>
      </c>
      <c r="Z1445" s="32">
        <f t="shared" si="707"/>
        <v>2</v>
      </c>
      <c r="AA1445" s="32">
        <f t="shared" si="708"/>
        <v>2</v>
      </c>
      <c r="AB1445" s="32">
        <f t="shared" si="709"/>
        <v>2</v>
      </c>
      <c r="AD1445" s="64"/>
      <c r="AE1445" s="51"/>
      <c r="AF1445" s="51"/>
      <c r="AG1445" s="61"/>
      <c r="AH1445" s="62"/>
      <c r="AI1445" s="61"/>
      <c r="AJ1445" s="62"/>
      <c r="AK1445" s="61"/>
      <c r="AL1445" s="62"/>
      <c r="AM1445" s="60"/>
      <c r="AN1445" s="60"/>
      <c r="AO1445" s="60"/>
      <c r="AP1445" s="60"/>
      <c r="AQ1445" s="51"/>
      <c r="AT1445" s="39" t="str">
        <f t="shared" si="710"/>
        <v/>
      </c>
      <c r="AU1445" s="49" t="str">
        <f t="shared" si="711"/>
        <v/>
      </c>
      <c r="AV1445" s="41">
        <f t="shared" ca="1" si="679"/>
        <v>256</v>
      </c>
      <c r="AW1445" s="40">
        <f t="shared" ref="AW1445:AW1508" ca="1" si="717">$BM1445*$BN1445*$BO1445*$BP1445*$BQ1445/$BR1445</f>
        <v>1</v>
      </c>
      <c r="AX1445" s="41">
        <f t="shared" ca="1" si="712"/>
        <v>0</v>
      </c>
      <c r="AY1445" s="41">
        <f t="shared" ca="1" si="713"/>
        <v>0</v>
      </c>
      <c r="AZ1445" s="42">
        <f t="shared" ca="1" si="714"/>
        <v>1</v>
      </c>
      <c r="BA1445" s="47" t="str">
        <f t="shared" si="715"/>
        <v/>
      </c>
      <c r="BB1445" s="47" t="e">
        <f t="shared" si="716"/>
        <v>#VALUE!</v>
      </c>
      <c r="BC1445" s="47">
        <f t="shared" si="681"/>
        <v>0</v>
      </c>
      <c r="BD1445" s="47">
        <f t="shared" si="682"/>
        <v>0</v>
      </c>
      <c r="BE1445" s="47" t="e">
        <f t="shared" si="683"/>
        <v>#VALUE!</v>
      </c>
      <c r="BF1445" s="47" t="e">
        <f t="shared" si="684"/>
        <v>#VALUE!</v>
      </c>
      <c r="BG1445" s="47" t="e">
        <f t="shared" si="685"/>
        <v>#VALUE!</v>
      </c>
      <c r="BH1445" s="47" t="e">
        <f>MATCH($BA1445,NoteCommaRef!$B$4:$B$10,0)</f>
        <v>#N/A</v>
      </c>
      <c r="BI1445" s="47">
        <f>MATCH($BK1445,NoteCommaRef!$H$4:$H$1000,0)</f>
        <v>11</v>
      </c>
      <c r="BJ1445" s="47">
        <f>MATCH($BL1445,NoteCommaRef!$H$4:$H$1000,0)</f>
        <v>11</v>
      </c>
      <c r="BK1445" s="47">
        <f t="shared" ref="BK1445:BK1508" si="718">IF(ISERR($BE1445),1,IF(ISERR($BF1445),IF(ISERR($BG1445),1,MID($AU1445,$BE1445+1,$BG1445-$BE1445-1)),MID($AU1445,$BE1445+1,$BF1445-$BE1445-1)))*1</f>
        <v>1</v>
      </c>
      <c r="BL1445" s="47">
        <f t="shared" ref="BL1445:BL1508" si="719">IF(ISERR($BE1445),1,IF(ISERR($BF1445),1,MID($AU1445,$BF1445+1,$BG1445-$BF1445-1)))*1</f>
        <v>1</v>
      </c>
      <c r="BM1445" s="48">
        <f ca="1">IF(ISNA($BH1445),1,OFFSET(NoteCommaRef!$E$3,$BH1445,0))</f>
        <v>1</v>
      </c>
      <c r="BN1445" s="48">
        <f t="shared" ref="BN1445:BN1508" si="720">IF(ISERR($BB1445),1,2^$BB1445)</f>
        <v>1</v>
      </c>
      <c r="BO1445" s="48">
        <f t="shared" ref="BO1445:BO1508" si="721">(2187/2048)^$BC1445</f>
        <v>1</v>
      </c>
      <c r="BP1445" s="48">
        <f t="shared" ref="BP1445:BP1508" si="722">(80/81)^$BD1445</f>
        <v>1</v>
      </c>
      <c r="BQ1445" s="48">
        <f ca="1">IF(ISNA($BI1445),1,OFFSET(NoteCommaRef!$K$3,$BI1445,0))</f>
        <v>1</v>
      </c>
      <c r="BR1445" s="48">
        <f ca="1">IF(ISNA($BJ1445),1,OFFSET(NoteCommaRef!$K$3,$BJ1445,0))</f>
        <v>1</v>
      </c>
    </row>
    <row r="1446" spans="3:70" x14ac:dyDescent="0.2">
      <c r="C1446" s="1" t="str">
        <f t="shared" si="696"/>
        <v/>
      </c>
      <c r="D1446" s="1" t="str">
        <f t="shared" si="697"/>
        <v/>
      </c>
      <c r="E1446" s="1" t="str">
        <f t="shared" si="687"/>
        <v/>
      </c>
      <c r="F1446" s="32" t="str">
        <f t="shared" si="688"/>
        <v/>
      </c>
      <c r="G1446" s="1" t="str">
        <f t="shared" si="689"/>
        <v/>
      </c>
      <c r="H1446" s="1" t="str">
        <f t="shared" si="690"/>
        <v/>
      </c>
      <c r="I1446" s="1" t="str">
        <f t="shared" si="691"/>
        <v/>
      </c>
      <c r="J1446" s="1" t="str">
        <f t="shared" si="692"/>
        <v/>
      </c>
      <c r="K1446" s="1" t="str">
        <f t="shared" si="693"/>
        <v/>
      </c>
      <c r="L1446" s="1" t="str">
        <f ca="1">IF(COUNTBLANK($AO1446),IF(COUNTBLANK($D1446),"",OFFSET(ChannelSetup!$E$6,0,$D1446-1)),$AO1446)</f>
        <v/>
      </c>
      <c r="M1446" s="1" t="str">
        <f ca="1">IF(COUNTBLANK($AP1446),IF(COUNTBLANK($D1446),"",OFFSET(ChannelSetup!$E$7,0,$D1446-1)),$AP1446)</f>
        <v/>
      </c>
      <c r="N1446" s="1" t="str">
        <f ca="1">IF(COUNTBLANK($D1446),"",IF(COUNTBLANK($AI1446),OFFSET(ChannelSetup!$E$4,0,$D1446-1),$AI1446))</f>
        <v/>
      </c>
      <c r="O1446" s="1" t="str">
        <f t="shared" si="694"/>
        <v/>
      </c>
      <c r="Q1446" s="32">
        <f t="shared" si="698"/>
        <v>6</v>
      </c>
      <c r="R1446" s="32">
        <f t="shared" si="699"/>
        <v>4</v>
      </c>
      <c r="S1446" s="32">
        <f t="shared" si="700"/>
        <v>4</v>
      </c>
      <c r="T1446" s="32">
        <f t="shared" si="701"/>
        <v>2</v>
      </c>
      <c r="U1446" s="32">
        <f t="shared" si="702"/>
        <v>2</v>
      </c>
      <c r="V1446" s="32">
        <f t="shared" si="703"/>
        <v>2</v>
      </c>
      <c r="W1446" s="32">
        <f t="shared" si="704"/>
        <v>2</v>
      </c>
      <c r="X1446" s="32">
        <f t="shared" si="705"/>
        <v>2</v>
      </c>
      <c r="Y1446" s="32">
        <f t="shared" si="706"/>
        <v>2</v>
      </c>
      <c r="Z1446" s="32">
        <f t="shared" si="707"/>
        <v>2</v>
      </c>
      <c r="AA1446" s="32">
        <f t="shared" si="708"/>
        <v>2</v>
      </c>
      <c r="AB1446" s="32">
        <f t="shared" si="709"/>
        <v>2</v>
      </c>
      <c r="AD1446" s="64"/>
      <c r="AE1446" s="51"/>
      <c r="AF1446" s="51"/>
      <c r="AG1446" s="61"/>
      <c r="AH1446" s="62"/>
      <c r="AI1446" s="61"/>
      <c r="AJ1446" s="62"/>
      <c r="AK1446" s="61"/>
      <c r="AL1446" s="62"/>
      <c r="AM1446" s="60"/>
      <c r="AN1446" s="60"/>
      <c r="AO1446" s="60"/>
      <c r="AP1446" s="60"/>
      <c r="AQ1446" s="51"/>
      <c r="AT1446" s="39" t="str">
        <f t="shared" si="710"/>
        <v/>
      </c>
      <c r="AU1446" s="49" t="str">
        <f t="shared" si="711"/>
        <v/>
      </c>
      <c r="AV1446" s="41">
        <f t="shared" ca="1" si="679"/>
        <v>256</v>
      </c>
      <c r="AW1446" s="40">
        <f t="shared" ca="1" si="717"/>
        <v>1</v>
      </c>
      <c r="AX1446" s="41">
        <f t="shared" ca="1" si="712"/>
        <v>0</v>
      </c>
      <c r="AY1446" s="41">
        <f t="shared" ca="1" si="713"/>
        <v>0</v>
      </c>
      <c r="AZ1446" s="42">
        <f t="shared" ca="1" si="714"/>
        <v>1</v>
      </c>
      <c r="BA1446" s="47" t="str">
        <f t="shared" si="715"/>
        <v/>
      </c>
      <c r="BB1446" s="47" t="e">
        <f t="shared" si="716"/>
        <v>#VALUE!</v>
      </c>
      <c r="BC1446" s="47">
        <f t="shared" si="681"/>
        <v>0</v>
      </c>
      <c r="BD1446" s="47">
        <f t="shared" si="682"/>
        <v>0</v>
      </c>
      <c r="BE1446" s="47" t="e">
        <f t="shared" si="683"/>
        <v>#VALUE!</v>
      </c>
      <c r="BF1446" s="47" t="e">
        <f t="shared" si="684"/>
        <v>#VALUE!</v>
      </c>
      <c r="BG1446" s="47" t="e">
        <f t="shared" si="685"/>
        <v>#VALUE!</v>
      </c>
      <c r="BH1446" s="47" t="e">
        <f>MATCH($BA1446,NoteCommaRef!$B$4:$B$10,0)</f>
        <v>#N/A</v>
      </c>
      <c r="BI1446" s="47">
        <f>MATCH($BK1446,NoteCommaRef!$H$4:$H$1000,0)</f>
        <v>11</v>
      </c>
      <c r="BJ1446" s="47">
        <f>MATCH($BL1446,NoteCommaRef!$H$4:$H$1000,0)</f>
        <v>11</v>
      </c>
      <c r="BK1446" s="47">
        <f t="shared" si="718"/>
        <v>1</v>
      </c>
      <c r="BL1446" s="47">
        <f t="shared" si="719"/>
        <v>1</v>
      </c>
      <c r="BM1446" s="48">
        <f ca="1">IF(ISNA($BH1446),1,OFFSET(NoteCommaRef!$E$3,$BH1446,0))</f>
        <v>1</v>
      </c>
      <c r="BN1446" s="48">
        <f t="shared" si="720"/>
        <v>1</v>
      </c>
      <c r="BO1446" s="48">
        <f t="shared" si="721"/>
        <v>1</v>
      </c>
      <c r="BP1446" s="48">
        <f t="shared" si="722"/>
        <v>1</v>
      </c>
      <c r="BQ1446" s="48">
        <f ca="1">IF(ISNA($BI1446),1,OFFSET(NoteCommaRef!$K$3,$BI1446,0))</f>
        <v>1</v>
      </c>
      <c r="BR1446" s="48">
        <f ca="1">IF(ISNA($BJ1446),1,OFFSET(NoteCommaRef!$K$3,$BJ1446,0))</f>
        <v>1</v>
      </c>
    </row>
    <row r="1447" spans="3:70" x14ac:dyDescent="0.2">
      <c r="C1447" s="1" t="str">
        <f t="shared" si="696"/>
        <v/>
      </c>
      <c r="D1447" s="1" t="str">
        <f t="shared" si="697"/>
        <v/>
      </c>
      <c r="E1447" s="1" t="str">
        <f t="shared" si="687"/>
        <v/>
      </c>
      <c r="F1447" s="32" t="str">
        <f t="shared" si="688"/>
        <v/>
      </c>
      <c r="G1447" s="1" t="str">
        <f t="shared" si="689"/>
        <v/>
      </c>
      <c r="H1447" s="1" t="str">
        <f t="shared" si="690"/>
        <v/>
      </c>
      <c r="I1447" s="1" t="str">
        <f t="shared" si="691"/>
        <v/>
      </c>
      <c r="J1447" s="1" t="str">
        <f t="shared" si="692"/>
        <v/>
      </c>
      <c r="K1447" s="1" t="str">
        <f t="shared" si="693"/>
        <v/>
      </c>
      <c r="L1447" s="1" t="str">
        <f ca="1">IF(COUNTBLANK($AO1447),IF(COUNTBLANK($D1447),"",OFFSET(ChannelSetup!$E$6,0,$D1447-1)),$AO1447)</f>
        <v/>
      </c>
      <c r="M1447" s="1" t="str">
        <f ca="1">IF(COUNTBLANK($AP1447),IF(COUNTBLANK($D1447),"",OFFSET(ChannelSetup!$E$7,0,$D1447-1)),$AP1447)</f>
        <v/>
      </c>
      <c r="N1447" s="1" t="str">
        <f ca="1">IF(COUNTBLANK($D1447),"",IF(COUNTBLANK($AI1447),OFFSET(ChannelSetup!$E$4,0,$D1447-1),$AI1447))</f>
        <v/>
      </c>
      <c r="O1447" s="1" t="str">
        <f t="shared" si="694"/>
        <v/>
      </c>
      <c r="Q1447" s="32">
        <f t="shared" si="698"/>
        <v>6</v>
      </c>
      <c r="R1447" s="32">
        <f t="shared" si="699"/>
        <v>4</v>
      </c>
      <c r="S1447" s="32">
        <f t="shared" si="700"/>
        <v>4</v>
      </c>
      <c r="T1447" s="32">
        <f t="shared" si="701"/>
        <v>2</v>
      </c>
      <c r="U1447" s="32">
        <f t="shared" si="702"/>
        <v>2</v>
      </c>
      <c r="V1447" s="32">
        <f t="shared" si="703"/>
        <v>2</v>
      </c>
      <c r="W1447" s="32">
        <f t="shared" si="704"/>
        <v>2</v>
      </c>
      <c r="X1447" s="32">
        <f t="shared" si="705"/>
        <v>2</v>
      </c>
      <c r="Y1447" s="32">
        <f t="shared" si="706"/>
        <v>2</v>
      </c>
      <c r="Z1447" s="32">
        <f t="shared" si="707"/>
        <v>2</v>
      </c>
      <c r="AA1447" s="32">
        <f t="shared" si="708"/>
        <v>2</v>
      </c>
      <c r="AB1447" s="32">
        <f t="shared" si="709"/>
        <v>2</v>
      </c>
      <c r="AD1447" s="64"/>
      <c r="AE1447" s="51"/>
      <c r="AF1447" s="51"/>
      <c r="AG1447" s="61"/>
      <c r="AH1447" s="62"/>
      <c r="AI1447" s="61"/>
      <c r="AJ1447" s="62"/>
      <c r="AK1447" s="61"/>
      <c r="AL1447" s="62"/>
      <c r="AM1447" s="60"/>
      <c r="AN1447" s="60"/>
      <c r="AO1447" s="60"/>
      <c r="AP1447" s="60"/>
      <c r="AQ1447" s="51"/>
      <c r="AT1447" s="39" t="str">
        <f t="shared" si="710"/>
        <v/>
      </c>
      <c r="AU1447" s="49" t="str">
        <f t="shared" si="711"/>
        <v/>
      </c>
      <c r="AV1447" s="41">
        <f t="shared" ca="1" si="679"/>
        <v>256</v>
      </c>
      <c r="AW1447" s="40">
        <f t="shared" ca="1" si="717"/>
        <v>1</v>
      </c>
      <c r="AX1447" s="41">
        <f t="shared" ca="1" si="712"/>
        <v>0</v>
      </c>
      <c r="AY1447" s="41">
        <f t="shared" ca="1" si="713"/>
        <v>0</v>
      </c>
      <c r="AZ1447" s="42">
        <f t="shared" ca="1" si="714"/>
        <v>1</v>
      </c>
      <c r="BA1447" s="47" t="str">
        <f t="shared" si="715"/>
        <v/>
      </c>
      <c r="BB1447" s="47" t="e">
        <f t="shared" si="716"/>
        <v>#VALUE!</v>
      </c>
      <c r="BC1447" s="47">
        <f t="shared" si="681"/>
        <v>0</v>
      </c>
      <c r="BD1447" s="47">
        <f t="shared" si="682"/>
        <v>0</v>
      </c>
      <c r="BE1447" s="47" t="e">
        <f t="shared" si="683"/>
        <v>#VALUE!</v>
      </c>
      <c r="BF1447" s="47" t="e">
        <f t="shared" si="684"/>
        <v>#VALUE!</v>
      </c>
      <c r="BG1447" s="47" t="e">
        <f t="shared" si="685"/>
        <v>#VALUE!</v>
      </c>
      <c r="BH1447" s="47" t="e">
        <f>MATCH($BA1447,NoteCommaRef!$B$4:$B$10,0)</f>
        <v>#N/A</v>
      </c>
      <c r="BI1447" s="47">
        <f>MATCH($BK1447,NoteCommaRef!$H$4:$H$1000,0)</f>
        <v>11</v>
      </c>
      <c r="BJ1447" s="47">
        <f>MATCH($BL1447,NoteCommaRef!$H$4:$H$1000,0)</f>
        <v>11</v>
      </c>
      <c r="BK1447" s="47">
        <f t="shared" si="718"/>
        <v>1</v>
      </c>
      <c r="BL1447" s="47">
        <f t="shared" si="719"/>
        <v>1</v>
      </c>
      <c r="BM1447" s="48">
        <f ca="1">IF(ISNA($BH1447),1,OFFSET(NoteCommaRef!$E$3,$BH1447,0))</f>
        <v>1</v>
      </c>
      <c r="BN1447" s="48">
        <f t="shared" si="720"/>
        <v>1</v>
      </c>
      <c r="BO1447" s="48">
        <f t="shared" si="721"/>
        <v>1</v>
      </c>
      <c r="BP1447" s="48">
        <f t="shared" si="722"/>
        <v>1</v>
      </c>
      <c r="BQ1447" s="48">
        <f ca="1">IF(ISNA($BI1447),1,OFFSET(NoteCommaRef!$K$3,$BI1447,0))</f>
        <v>1</v>
      </c>
      <c r="BR1447" s="48">
        <f ca="1">IF(ISNA($BJ1447),1,OFFSET(NoteCommaRef!$K$3,$BJ1447,0))</f>
        <v>1</v>
      </c>
    </row>
    <row r="1448" spans="3:70" x14ac:dyDescent="0.2">
      <c r="C1448" s="1" t="str">
        <f t="shared" si="696"/>
        <v/>
      </c>
      <c r="D1448" s="1" t="str">
        <f t="shared" si="697"/>
        <v/>
      </c>
      <c r="E1448" s="1" t="str">
        <f t="shared" si="687"/>
        <v/>
      </c>
      <c r="F1448" s="32" t="str">
        <f t="shared" si="688"/>
        <v/>
      </c>
      <c r="G1448" s="1" t="str">
        <f t="shared" si="689"/>
        <v/>
      </c>
      <c r="H1448" s="1" t="str">
        <f t="shared" si="690"/>
        <v/>
      </c>
      <c r="I1448" s="1" t="str">
        <f t="shared" si="691"/>
        <v/>
      </c>
      <c r="J1448" s="1" t="str">
        <f t="shared" si="692"/>
        <v/>
      </c>
      <c r="K1448" s="1" t="str">
        <f t="shared" si="693"/>
        <v/>
      </c>
      <c r="L1448" s="1" t="str">
        <f ca="1">IF(COUNTBLANK($AO1448),IF(COUNTBLANK($D1448),"",OFFSET(ChannelSetup!$E$6,0,$D1448-1)),$AO1448)</f>
        <v/>
      </c>
      <c r="M1448" s="1" t="str">
        <f ca="1">IF(COUNTBLANK($AP1448),IF(COUNTBLANK($D1448),"",OFFSET(ChannelSetup!$E$7,0,$D1448-1)),$AP1448)</f>
        <v/>
      </c>
      <c r="N1448" s="1" t="str">
        <f ca="1">IF(COUNTBLANK($D1448),"",IF(COUNTBLANK($AI1448),OFFSET(ChannelSetup!$E$4,0,$D1448-1),$AI1448))</f>
        <v/>
      </c>
      <c r="O1448" s="1" t="str">
        <f t="shared" si="694"/>
        <v/>
      </c>
      <c r="Q1448" s="32">
        <f t="shared" si="698"/>
        <v>6</v>
      </c>
      <c r="R1448" s="32">
        <f t="shared" si="699"/>
        <v>4</v>
      </c>
      <c r="S1448" s="32">
        <f t="shared" si="700"/>
        <v>4</v>
      </c>
      <c r="T1448" s="32">
        <f t="shared" si="701"/>
        <v>2</v>
      </c>
      <c r="U1448" s="32">
        <f t="shared" si="702"/>
        <v>2</v>
      </c>
      <c r="V1448" s="32">
        <f t="shared" si="703"/>
        <v>2</v>
      </c>
      <c r="W1448" s="32">
        <f t="shared" si="704"/>
        <v>2</v>
      </c>
      <c r="X1448" s="32">
        <f t="shared" si="705"/>
        <v>2</v>
      </c>
      <c r="Y1448" s="32">
        <f t="shared" si="706"/>
        <v>2</v>
      </c>
      <c r="Z1448" s="32">
        <f t="shared" si="707"/>
        <v>2</v>
      </c>
      <c r="AA1448" s="32">
        <f t="shared" si="708"/>
        <v>2</v>
      </c>
      <c r="AB1448" s="32">
        <f t="shared" si="709"/>
        <v>2</v>
      </c>
      <c r="AD1448" s="64"/>
      <c r="AE1448" s="51"/>
      <c r="AF1448" s="51"/>
      <c r="AG1448" s="61"/>
      <c r="AH1448" s="62"/>
      <c r="AI1448" s="61"/>
      <c r="AJ1448" s="62"/>
      <c r="AK1448" s="61"/>
      <c r="AL1448" s="62"/>
      <c r="AM1448" s="60"/>
      <c r="AN1448" s="60"/>
      <c r="AO1448" s="60"/>
      <c r="AP1448" s="60"/>
      <c r="AQ1448" s="51"/>
      <c r="AT1448" s="39" t="str">
        <f t="shared" si="710"/>
        <v/>
      </c>
      <c r="AU1448" s="49" t="str">
        <f t="shared" si="711"/>
        <v/>
      </c>
      <c r="AV1448" s="41">
        <f t="shared" ca="1" si="679"/>
        <v>256</v>
      </c>
      <c r="AW1448" s="40">
        <f t="shared" ca="1" si="717"/>
        <v>1</v>
      </c>
      <c r="AX1448" s="41">
        <f t="shared" ca="1" si="712"/>
        <v>0</v>
      </c>
      <c r="AY1448" s="41">
        <f t="shared" ca="1" si="713"/>
        <v>0</v>
      </c>
      <c r="AZ1448" s="42">
        <f t="shared" ca="1" si="714"/>
        <v>1</v>
      </c>
      <c r="BA1448" s="47" t="str">
        <f t="shared" si="715"/>
        <v/>
      </c>
      <c r="BB1448" s="47" t="e">
        <f t="shared" si="716"/>
        <v>#VALUE!</v>
      </c>
      <c r="BC1448" s="47">
        <f t="shared" si="681"/>
        <v>0</v>
      </c>
      <c r="BD1448" s="47">
        <f t="shared" si="682"/>
        <v>0</v>
      </c>
      <c r="BE1448" s="47" t="e">
        <f t="shared" si="683"/>
        <v>#VALUE!</v>
      </c>
      <c r="BF1448" s="47" t="e">
        <f t="shared" si="684"/>
        <v>#VALUE!</v>
      </c>
      <c r="BG1448" s="47" t="e">
        <f t="shared" si="685"/>
        <v>#VALUE!</v>
      </c>
      <c r="BH1448" s="47" t="e">
        <f>MATCH($BA1448,NoteCommaRef!$B$4:$B$10,0)</f>
        <v>#N/A</v>
      </c>
      <c r="BI1448" s="47">
        <f>MATCH($BK1448,NoteCommaRef!$H$4:$H$1000,0)</f>
        <v>11</v>
      </c>
      <c r="BJ1448" s="47">
        <f>MATCH($BL1448,NoteCommaRef!$H$4:$H$1000,0)</f>
        <v>11</v>
      </c>
      <c r="BK1448" s="47">
        <f t="shared" si="718"/>
        <v>1</v>
      </c>
      <c r="BL1448" s="47">
        <f t="shared" si="719"/>
        <v>1</v>
      </c>
      <c r="BM1448" s="48">
        <f ca="1">IF(ISNA($BH1448),1,OFFSET(NoteCommaRef!$E$3,$BH1448,0))</f>
        <v>1</v>
      </c>
      <c r="BN1448" s="48">
        <f t="shared" si="720"/>
        <v>1</v>
      </c>
      <c r="BO1448" s="48">
        <f t="shared" si="721"/>
        <v>1</v>
      </c>
      <c r="BP1448" s="48">
        <f t="shared" si="722"/>
        <v>1</v>
      </c>
      <c r="BQ1448" s="48">
        <f ca="1">IF(ISNA($BI1448),1,OFFSET(NoteCommaRef!$K$3,$BI1448,0))</f>
        <v>1</v>
      </c>
      <c r="BR1448" s="48">
        <f ca="1">IF(ISNA($BJ1448),1,OFFSET(NoteCommaRef!$K$3,$BJ1448,0))</f>
        <v>1</v>
      </c>
    </row>
    <row r="1449" spans="3:70" x14ac:dyDescent="0.2">
      <c r="C1449" s="1" t="str">
        <f t="shared" si="696"/>
        <v/>
      </c>
      <c r="D1449" s="1" t="str">
        <f t="shared" si="697"/>
        <v/>
      </c>
      <c r="E1449" s="1" t="str">
        <f t="shared" si="687"/>
        <v/>
      </c>
      <c r="F1449" s="32" t="str">
        <f t="shared" si="688"/>
        <v/>
      </c>
      <c r="G1449" s="1" t="str">
        <f t="shared" si="689"/>
        <v/>
      </c>
      <c r="H1449" s="1" t="str">
        <f t="shared" si="690"/>
        <v/>
      </c>
      <c r="I1449" s="1" t="str">
        <f t="shared" si="691"/>
        <v/>
      </c>
      <c r="J1449" s="1" t="str">
        <f t="shared" si="692"/>
        <v/>
      </c>
      <c r="K1449" s="1" t="str">
        <f t="shared" si="693"/>
        <v/>
      </c>
      <c r="L1449" s="1" t="str">
        <f ca="1">IF(COUNTBLANK($AO1449),IF(COUNTBLANK($D1449),"",OFFSET(ChannelSetup!$E$6,0,$D1449-1)),$AO1449)</f>
        <v/>
      </c>
      <c r="M1449" s="1" t="str">
        <f ca="1">IF(COUNTBLANK($AP1449),IF(COUNTBLANK($D1449),"",OFFSET(ChannelSetup!$E$7,0,$D1449-1)),$AP1449)</f>
        <v/>
      </c>
      <c r="N1449" s="1" t="str">
        <f ca="1">IF(COUNTBLANK($D1449),"",IF(COUNTBLANK($AI1449),OFFSET(ChannelSetup!$E$4,0,$D1449-1),$AI1449))</f>
        <v/>
      </c>
      <c r="O1449" s="1" t="str">
        <f t="shared" si="694"/>
        <v/>
      </c>
      <c r="Q1449" s="32">
        <f t="shared" si="698"/>
        <v>6</v>
      </c>
      <c r="R1449" s="32">
        <f t="shared" si="699"/>
        <v>4</v>
      </c>
      <c r="S1449" s="32">
        <f t="shared" si="700"/>
        <v>4</v>
      </c>
      <c r="T1449" s="32">
        <f t="shared" si="701"/>
        <v>2</v>
      </c>
      <c r="U1449" s="32">
        <f t="shared" si="702"/>
        <v>2</v>
      </c>
      <c r="V1449" s="32">
        <f t="shared" si="703"/>
        <v>2</v>
      </c>
      <c r="W1449" s="32">
        <f t="shared" si="704"/>
        <v>2</v>
      </c>
      <c r="X1449" s="32">
        <f t="shared" si="705"/>
        <v>2</v>
      </c>
      <c r="Y1449" s="32">
        <f t="shared" si="706"/>
        <v>2</v>
      </c>
      <c r="Z1449" s="32">
        <f t="shared" si="707"/>
        <v>2</v>
      </c>
      <c r="AA1449" s="32">
        <f t="shared" si="708"/>
        <v>2</v>
      </c>
      <c r="AB1449" s="32">
        <f t="shared" si="709"/>
        <v>2</v>
      </c>
      <c r="AD1449" s="64"/>
      <c r="AE1449" s="51"/>
      <c r="AF1449" s="51"/>
      <c r="AG1449" s="61"/>
      <c r="AH1449" s="62"/>
      <c r="AI1449" s="61"/>
      <c r="AJ1449" s="62"/>
      <c r="AK1449" s="61"/>
      <c r="AL1449" s="62"/>
      <c r="AM1449" s="60"/>
      <c r="AN1449" s="60"/>
      <c r="AO1449" s="60"/>
      <c r="AP1449" s="60"/>
      <c r="AQ1449" s="51"/>
      <c r="AT1449" s="39" t="str">
        <f t="shared" si="710"/>
        <v/>
      </c>
      <c r="AU1449" s="49" t="str">
        <f t="shared" si="711"/>
        <v/>
      </c>
      <c r="AV1449" s="41">
        <f t="shared" ca="1" si="679"/>
        <v>256</v>
      </c>
      <c r="AW1449" s="40">
        <f t="shared" ca="1" si="717"/>
        <v>1</v>
      </c>
      <c r="AX1449" s="41">
        <f t="shared" ca="1" si="712"/>
        <v>0</v>
      </c>
      <c r="AY1449" s="41">
        <f t="shared" ca="1" si="713"/>
        <v>0</v>
      </c>
      <c r="AZ1449" s="42">
        <f t="shared" ca="1" si="714"/>
        <v>1</v>
      </c>
      <c r="BA1449" s="47" t="str">
        <f t="shared" si="715"/>
        <v/>
      </c>
      <c r="BB1449" s="47" t="e">
        <f t="shared" si="716"/>
        <v>#VALUE!</v>
      </c>
      <c r="BC1449" s="47">
        <f t="shared" si="681"/>
        <v>0</v>
      </c>
      <c r="BD1449" s="47">
        <f t="shared" si="682"/>
        <v>0</v>
      </c>
      <c r="BE1449" s="47" t="e">
        <f t="shared" si="683"/>
        <v>#VALUE!</v>
      </c>
      <c r="BF1449" s="47" t="e">
        <f t="shared" si="684"/>
        <v>#VALUE!</v>
      </c>
      <c r="BG1449" s="47" t="e">
        <f t="shared" si="685"/>
        <v>#VALUE!</v>
      </c>
      <c r="BH1449" s="47" t="e">
        <f>MATCH($BA1449,NoteCommaRef!$B$4:$B$10,0)</f>
        <v>#N/A</v>
      </c>
      <c r="BI1449" s="47">
        <f>MATCH($BK1449,NoteCommaRef!$H$4:$H$1000,0)</f>
        <v>11</v>
      </c>
      <c r="BJ1449" s="47">
        <f>MATCH($BL1449,NoteCommaRef!$H$4:$H$1000,0)</f>
        <v>11</v>
      </c>
      <c r="BK1449" s="47">
        <f t="shared" si="718"/>
        <v>1</v>
      </c>
      <c r="BL1449" s="47">
        <f t="shared" si="719"/>
        <v>1</v>
      </c>
      <c r="BM1449" s="48">
        <f ca="1">IF(ISNA($BH1449),1,OFFSET(NoteCommaRef!$E$3,$BH1449,0))</f>
        <v>1</v>
      </c>
      <c r="BN1449" s="48">
        <f t="shared" si="720"/>
        <v>1</v>
      </c>
      <c r="BO1449" s="48">
        <f t="shared" si="721"/>
        <v>1</v>
      </c>
      <c r="BP1449" s="48">
        <f t="shared" si="722"/>
        <v>1</v>
      </c>
      <c r="BQ1449" s="48">
        <f ca="1">IF(ISNA($BI1449),1,OFFSET(NoteCommaRef!$K$3,$BI1449,0))</f>
        <v>1</v>
      </c>
      <c r="BR1449" s="48">
        <f ca="1">IF(ISNA($BJ1449),1,OFFSET(NoteCommaRef!$K$3,$BJ1449,0))</f>
        <v>1</v>
      </c>
    </row>
    <row r="1450" spans="3:70" x14ac:dyDescent="0.2">
      <c r="C1450" s="1" t="str">
        <f t="shared" si="696"/>
        <v/>
      </c>
      <c r="D1450" s="1" t="str">
        <f t="shared" si="697"/>
        <v/>
      </c>
      <c r="E1450" s="1" t="str">
        <f t="shared" si="687"/>
        <v/>
      </c>
      <c r="F1450" s="32" t="str">
        <f t="shared" si="688"/>
        <v/>
      </c>
      <c r="G1450" s="1" t="str">
        <f t="shared" si="689"/>
        <v/>
      </c>
      <c r="H1450" s="1" t="str">
        <f t="shared" si="690"/>
        <v/>
      </c>
      <c r="I1450" s="1" t="str">
        <f t="shared" si="691"/>
        <v/>
      </c>
      <c r="J1450" s="1" t="str">
        <f t="shared" si="692"/>
        <v/>
      </c>
      <c r="K1450" s="1" t="str">
        <f t="shared" si="693"/>
        <v/>
      </c>
      <c r="L1450" s="1" t="str">
        <f ca="1">IF(COUNTBLANK($AO1450),IF(COUNTBLANK($D1450),"",OFFSET(ChannelSetup!$E$6,0,$D1450-1)),$AO1450)</f>
        <v/>
      </c>
      <c r="M1450" s="1" t="str">
        <f ca="1">IF(COUNTBLANK($AP1450),IF(COUNTBLANK($D1450),"",OFFSET(ChannelSetup!$E$7,0,$D1450-1)),$AP1450)</f>
        <v/>
      </c>
      <c r="N1450" s="1" t="str">
        <f ca="1">IF(COUNTBLANK($D1450),"",IF(COUNTBLANK($AI1450),OFFSET(ChannelSetup!$E$4,0,$D1450-1),$AI1450))</f>
        <v/>
      </c>
      <c r="O1450" s="1" t="str">
        <f t="shared" si="694"/>
        <v/>
      </c>
      <c r="Q1450" s="32">
        <f t="shared" si="698"/>
        <v>6</v>
      </c>
      <c r="R1450" s="32">
        <f t="shared" si="699"/>
        <v>4</v>
      </c>
      <c r="S1450" s="32">
        <f t="shared" si="700"/>
        <v>4</v>
      </c>
      <c r="T1450" s="32">
        <f t="shared" si="701"/>
        <v>2</v>
      </c>
      <c r="U1450" s="32">
        <f t="shared" si="702"/>
        <v>2</v>
      </c>
      <c r="V1450" s="32">
        <f t="shared" si="703"/>
        <v>2</v>
      </c>
      <c r="W1450" s="32">
        <f t="shared" si="704"/>
        <v>2</v>
      </c>
      <c r="X1450" s="32">
        <f t="shared" si="705"/>
        <v>2</v>
      </c>
      <c r="Y1450" s="32">
        <f t="shared" si="706"/>
        <v>2</v>
      </c>
      <c r="Z1450" s="32">
        <f t="shared" si="707"/>
        <v>2</v>
      </c>
      <c r="AA1450" s="32">
        <f t="shared" si="708"/>
        <v>2</v>
      </c>
      <c r="AB1450" s="32">
        <f t="shared" si="709"/>
        <v>2</v>
      </c>
      <c r="AD1450" s="64"/>
      <c r="AE1450" s="51"/>
      <c r="AF1450" s="51"/>
      <c r="AG1450" s="61"/>
      <c r="AH1450" s="62"/>
      <c r="AI1450" s="61"/>
      <c r="AJ1450" s="62"/>
      <c r="AK1450" s="61"/>
      <c r="AL1450" s="62"/>
      <c r="AM1450" s="60"/>
      <c r="AN1450" s="60"/>
      <c r="AO1450" s="60"/>
      <c r="AP1450" s="60"/>
      <c r="AQ1450" s="51"/>
      <c r="AT1450" s="39" t="str">
        <f t="shared" si="710"/>
        <v/>
      </c>
      <c r="AU1450" s="49" t="str">
        <f t="shared" si="711"/>
        <v/>
      </c>
      <c r="AV1450" s="41">
        <f t="shared" ca="1" si="679"/>
        <v>256</v>
      </c>
      <c r="AW1450" s="40">
        <f t="shared" ca="1" si="717"/>
        <v>1</v>
      </c>
      <c r="AX1450" s="41">
        <f t="shared" ca="1" si="712"/>
        <v>0</v>
      </c>
      <c r="AY1450" s="41">
        <f t="shared" ca="1" si="713"/>
        <v>0</v>
      </c>
      <c r="AZ1450" s="42">
        <f t="shared" ca="1" si="714"/>
        <v>1</v>
      </c>
      <c r="BA1450" s="47" t="str">
        <f t="shared" si="715"/>
        <v/>
      </c>
      <c r="BB1450" s="47" t="e">
        <f t="shared" si="716"/>
        <v>#VALUE!</v>
      </c>
      <c r="BC1450" s="47">
        <f t="shared" si="681"/>
        <v>0</v>
      </c>
      <c r="BD1450" s="47">
        <f t="shared" si="682"/>
        <v>0</v>
      </c>
      <c r="BE1450" s="47" t="e">
        <f t="shared" si="683"/>
        <v>#VALUE!</v>
      </c>
      <c r="BF1450" s="47" t="e">
        <f t="shared" si="684"/>
        <v>#VALUE!</v>
      </c>
      <c r="BG1450" s="47" t="e">
        <f t="shared" si="685"/>
        <v>#VALUE!</v>
      </c>
      <c r="BH1450" s="47" t="e">
        <f>MATCH($BA1450,NoteCommaRef!$B$4:$B$10,0)</f>
        <v>#N/A</v>
      </c>
      <c r="BI1450" s="47">
        <f>MATCH($BK1450,NoteCommaRef!$H$4:$H$1000,0)</f>
        <v>11</v>
      </c>
      <c r="BJ1450" s="47">
        <f>MATCH($BL1450,NoteCommaRef!$H$4:$H$1000,0)</f>
        <v>11</v>
      </c>
      <c r="BK1450" s="47">
        <f t="shared" si="718"/>
        <v>1</v>
      </c>
      <c r="BL1450" s="47">
        <f t="shared" si="719"/>
        <v>1</v>
      </c>
      <c r="BM1450" s="48">
        <f ca="1">IF(ISNA($BH1450),1,OFFSET(NoteCommaRef!$E$3,$BH1450,0))</f>
        <v>1</v>
      </c>
      <c r="BN1450" s="48">
        <f t="shared" si="720"/>
        <v>1</v>
      </c>
      <c r="BO1450" s="48">
        <f t="shared" si="721"/>
        <v>1</v>
      </c>
      <c r="BP1450" s="48">
        <f t="shared" si="722"/>
        <v>1</v>
      </c>
      <c r="BQ1450" s="48">
        <f ca="1">IF(ISNA($BI1450),1,OFFSET(NoteCommaRef!$K$3,$BI1450,0))</f>
        <v>1</v>
      </c>
      <c r="BR1450" s="48">
        <f ca="1">IF(ISNA($BJ1450),1,OFFSET(NoteCommaRef!$K$3,$BJ1450,0))</f>
        <v>1</v>
      </c>
    </row>
    <row r="1451" spans="3:70" x14ac:dyDescent="0.2">
      <c r="C1451" s="1" t="str">
        <f t="shared" si="696"/>
        <v/>
      </c>
      <c r="D1451" s="1" t="str">
        <f t="shared" si="697"/>
        <v/>
      </c>
      <c r="E1451" s="1" t="str">
        <f t="shared" si="687"/>
        <v/>
      </c>
      <c r="F1451" s="32" t="str">
        <f t="shared" si="688"/>
        <v/>
      </c>
      <c r="G1451" s="1" t="str">
        <f t="shared" si="689"/>
        <v/>
      </c>
      <c r="H1451" s="1" t="str">
        <f t="shared" si="690"/>
        <v/>
      </c>
      <c r="I1451" s="1" t="str">
        <f t="shared" si="691"/>
        <v/>
      </c>
      <c r="J1451" s="1" t="str">
        <f t="shared" si="692"/>
        <v/>
      </c>
      <c r="K1451" s="1" t="str">
        <f t="shared" si="693"/>
        <v/>
      </c>
      <c r="L1451" s="1" t="str">
        <f ca="1">IF(COUNTBLANK($AO1451),IF(COUNTBLANK($D1451),"",OFFSET(ChannelSetup!$E$6,0,$D1451-1)),$AO1451)</f>
        <v/>
      </c>
      <c r="M1451" s="1" t="str">
        <f ca="1">IF(COUNTBLANK($AP1451),IF(COUNTBLANK($D1451),"",OFFSET(ChannelSetup!$E$7,0,$D1451-1)),$AP1451)</f>
        <v/>
      </c>
      <c r="N1451" s="1" t="str">
        <f ca="1">IF(COUNTBLANK($D1451),"",IF(COUNTBLANK($AI1451),OFFSET(ChannelSetup!$E$4,0,$D1451-1),$AI1451))</f>
        <v/>
      </c>
      <c r="O1451" s="1" t="str">
        <f t="shared" si="694"/>
        <v/>
      </c>
      <c r="Q1451" s="32">
        <f t="shared" si="698"/>
        <v>6</v>
      </c>
      <c r="R1451" s="32">
        <f t="shared" si="699"/>
        <v>4</v>
      </c>
      <c r="S1451" s="32">
        <f t="shared" si="700"/>
        <v>4</v>
      </c>
      <c r="T1451" s="32">
        <f t="shared" si="701"/>
        <v>2</v>
      </c>
      <c r="U1451" s="32">
        <f t="shared" si="702"/>
        <v>2</v>
      </c>
      <c r="V1451" s="32">
        <f t="shared" si="703"/>
        <v>2</v>
      </c>
      <c r="W1451" s="32">
        <f t="shared" si="704"/>
        <v>2</v>
      </c>
      <c r="X1451" s="32">
        <f t="shared" si="705"/>
        <v>2</v>
      </c>
      <c r="Y1451" s="32">
        <f t="shared" si="706"/>
        <v>2</v>
      </c>
      <c r="Z1451" s="32">
        <f t="shared" si="707"/>
        <v>2</v>
      </c>
      <c r="AA1451" s="32">
        <f t="shared" si="708"/>
        <v>2</v>
      </c>
      <c r="AB1451" s="32">
        <f t="shared" si="709"/>
        <v>2</v>
      </c>
      <c r="AD1451" s="64"/>
      <c r="AE1451" s="51"/>
      <c r="AF1451" s="51"/>
      <c r="AG1451" s="61"/>
      <c r="AH1451" s="62"/>
      <c r="AI1451" s="61"/>
      <c r="AJ1451" s="62"/>
      <c r="AK1451" s="61"/>
      <c r="AL1451" s="62"/>
      <c r="AM1451" s="60"/>
      <c r="AN1451" s="60"/>
      <c r="AO1451" s="60"/>
      <c r="AP1451" s="60"/>
      <c r="AQ1451" s="51"/>
      <c r="AT1451" s="39" t="str">
        <f t="shared" si="710"/>
        <v/>
      </c>
      <c r="AU1451" s="49" t="str">
        <f t="shared" si="711"/>
        <v/>
      </c>
      <c r="AV1451" s="41">
        <f t="shared" ca="1" si="679"/>
        <v>256</v>
      </c>
      <c r="AW1451" s="40">
        <f t="shared" ca="1" si="717"/>
        <v>1</v>
      </c>
      <c r="AX1451" s="41">
        <f t="shared" ca="1" si="712"/>
        <v>0</v>
      </c>
      <c r="AY1451" s="41">
        <f t="shared" ca="1" si="713"/>
        <v>0</v>
      </c>
      <c r="AZ1451" s="42">
        <f t="shared" ca="1" si="714"/>
        <v>1</v>
      </c>
      <c r="BA1451" s="47" t="str">
        <f t="shared" si="715"/>
        <v/>
      </c>
      <c r="BB1451" s="47" t="e">
        <f t="shared" si="716"/>
        <v>#VALUE!</v>
      </c>
      <c r="BC1451" s="47">
        <f t="shared" si="681"/>
        <v>0</v>
      </c>
      <c r="BD1451" s="47">
        <f t="shared" si="682"/>
        <v>0</v>
      </c>
      <c r="BE1451" s="47" t="e">
        <f t="shared" si="683"/>
        <v>#VALUE!</v>
      </c>
      <c r="BF1451" s="47" t="e">
        <f t="shared" si="684"/>
        <v>#VALUE!</v>
      </c>
      <c r="BG1451" s="47" t="e">
        <f t="shared" si="685"/>
        <v>#VALUE!</v>
      </c>
      <c r="BH1451" s="47" t="e">
        <f>MATCH($BA1451,NoteCommaRef!$B$4:$B$10,0)</f>
        <v>#N/A</v>
      </c>
      <c r="BI1451" s="47">
        <f>MATCH($BK1451,NoteCommaRef!$H$4:$H$1000,0)</f>
        <v>11</v>
      </c>
      <c r="BJ1451" s="47">
        <f>MATCH($BL1451,NoteCommaRef!$H$4:$H$1000,0)</f>
        <v>11</v>
      </c>
      <c r="BK1451" s="47">
        <f t="shared" si="718"/>
        <v>1</v>
      </c>
      <c r="BL1451" s="47">
        <f t="shared" si="719"/>
        <v>1</v>
      </c>
      <c r="BM1451" s="48">
        <f ca="1">IF(ISNA($BH1451),1,OFFSET(NoteCommaRef!$E$3,$BH1451,0))</f>
        <v>1</v>
      </c>
      <c r="BN1451" s="48">
        <f t="shared" si="720"/>
        <v>1</v>
      </c>
      <c r="BO1451" s="48">
        <f t="shared" si="721"/>
        <v>1</v>
      </c>
      <c r="BP1451" s="48">
        <f t="shared" si="722"/>
        <v>1</v>
      </c>
      <c r="BQ1451" s="48">
        <f ca="1">IF(ISNA($BI1451),1,OFFSET(NoteCommaRef!$K$3,$BI1451,0))</f>
        <v>1</v>
      </c>
      <c r="BR1451" s="48">
        <f ca="1">IF(ISNA($BJ1451),1,OFFSET(NoteCommaRef!$K$3,$BJ1451,0))</f>
        <v>1</v>
      </c>
    </row>
    <row r="1452" spans="3:70" x14ac:dyDescent="0.2">
      <c r="C1452" s="1" t="str">
        <f t="shared" si="696"/>
        <v/>
      </c>
      <c r="D1452" s="1" t="str">
        <f t="shared" si="697"/>
        <v/>
      </c>
      <c r="E1452" s="1" t="str">
        <f t="shared" si="687"/>
        <v/>
      </c>
      <c r="F1452" s="32" t="str">
        <f t="shared" si="688"/>
        <v/>
      </c>
      <c r="G1452" s="1" t="str">
        <f t="shared" si="689"/>
        <v/>
      </c>
      <c r="H1452" s="1" t="str">
        <f t="shared" si="690"/>
        <v/>
      </c>
      <c r="I1452" s="1" t="str">
        <f t="shared" si="691"/>
        <v/>
      </c>
      <c r="J1452" s="1" t="str">
        <f t="shared" si="692"/>
        <v/>
      </c>
      <c r="K1452" s="1" t="str">
        <f t="shared" si="693"/>
        <v/>
      </c>
      <c r="L1452" s="1" t="str">
        <f ca="1">IF(COUNTBLANK($AO1452),IF(COUNTBLANK($D1452),"",OFFSET(ChannelSetup!$E$6,0,$D1452-1)),$AO1452)</f>
        <v/>
      </c>
      <c r="M1452" s="1" t="str">
        <f ca="1">IF(COUNTBLANK($AP1452),IF(COUNTBLANK($D1452),"",OFFSET(ChannelSetup!$E$7,0,$D1452-1)),$AP1452)</f>
        <v/>
      </c>
      <c r="N1452" s="1" t="str">
        <f ca="1">IF(COUNTBLANK($D1452),"",IF(COUNTBLANK($AI1452),OFFSET(ChannelSetup!$E$4,0,$D1452-1),$AI1452))</f>
        <v/>
      </c>
      <c r="O1452" s="1" t="str">
        <f t="shared" si="694"/>
        <v/>
      </c>
      <c r="Q1452" s="32">
        <f t="shared" si="698"/>
        <v>6</v>
      </c>
      <c r="R1452" s="32">
        <f t="shared" si="699"/>
        <v>4</v>
      </c>
      <c r="S1452" s="32">
        <f t="shared" si="700"/>
        <v>4</v>
      </c>
      <c r="T1452" s="32">
        <f t="shared" si="701"/>
        <v>2</v>
      </c>
      <c r="U1452" s="32">
        <f t="shared" si="702"/>
        <v>2</v>
      </c>
      <c r="V1452" s="32">
        <f t="shared" si="703"/>
        <v>2</v>
      </c>
      <c r="W1452" s="32">
        <f t="shared" si="704"/>
        <v>2</v>
      </c>
      <c r="X1452" s="32">
        <f t="shared" si="705"/>
        <v>2</v>
      </c>
      <c r="Y1452" s="32">
        <f t="shared" si="706"/>
        <v>2</v>
      </c>
      <c r="Z1452" s="32">
        <f t="shared" si="707"/>
        <v>2</v>
      </c>
      <c r="AA1452" s="32">
        <f t="shared" si="708"/>
        <v>2</v>
      </c>
      <c r="AB1452" s="32">
        <f t="shared" si="709"/>
        <v>2</v>
      </c>
      <c r="AD1452" s="64"/>
      <c r="AE1452" s="51"/>
      <c r="AF1452" s="51"/>
      <c r="AG1452" s="61"/>
      <c r="AH1452" s="62"/>
      <c r="AI1452" s="61"/>
      <c r="AJ1452" s="62"/>
      <c r="AK1452" s="61"/>
      <c r="AL1452" s="62"/>
      <c r="AM1452" s="60"/>
      <c r="AN1452" s="60"/>
      <c r="AO1452" s="60"/>
      <c r="AP1452" s="60"/>
      <c r="AQ1452" s="51"/>
      <c r="AT1452" s="39" t="str">
        <f t="shared" si="710"/>
        <v/>
      </c>
      <c r="AU1452" s="49" t="str">
        <f t="shared" si="711"/>
        <v/>
      </c>
      <c r="AV1452" s="41">
        <f t="shared" ca="1" si="679"/>
        <v>256</v>
      </c>
      <c r="AW1452" s="40">
        <f t="shared" ca="1" si="717"/>
        <v>1</v>
      </c>
      <c r="AX1452" s="41">
        <f t="shared" ca="1" si="712"/>
        <v>0</v>
      </c>
      <c r="AY1452" s="41">
        <f t="shared" ca="1" si="713"/>
        <v>0</v>
      </c>
      <c r="AZ1452" s="42">
        <f t="shared" ca="1" si="714"/>
        <v>1</v>
      </c>
      <c r="BA1452" s="47" t="str">
        <f t="shared" si="715"/>
        <v/>
      </c>
      <c r="BB1452" s="47" t="e">
        <f t="shared" si="716"/>
        <v>#VALUE!</v>
      </c>
      <c r="BC1452" s="47">
        <f t="shared" si="681"/>
        <v>0</v>
      </c>
      <c r="BD1452" s="47">
        <f t="shared" si="682"/>
        <v>0</v>
      </c>
      <c r="BE1452" s="47" t="e">
        <f t="shared" si="683"/>
        <v>#VALUE!</v>
      </c>
      <c r="BF1452" s="47" t="e">
        <f t="shared" si="684"/>
        <v>#VALUE!</v>
      </c>
      <c r="BG1452" s="47" t="e">
        <f t="shared" si="685"/>
        <v>#VALUE!</v>
      </c>
      <c r="BH1452" s="47" t="e">
        <f>MATCH($BA1452,NoteCommaRef!$B$4:$B$10,0)</f>
        <v>#N/A</v>
      </c>
      <c r="BI1452" s="47">
        <f>MATCH($BK1452,NoteCommaRef!$H$4:$H$1000,0)</f>
        <v>11</v>
      </c>
      <c r="BJ1452" s="47">
        <f>MATCH($BL1452,NoteCommaRef!$H$4:$H$1000,0)</f>
        <v>11</v>
      </c>
      <c r="BK1452" s="47">
        <f t="shared" si="718"/>
        <v>1</v>
      </c>
      <c r="BL1452" s="47">
        <f t="shared" si="719"/>
        <v>1</v>
      </c>
      <c r="BM1452" s="48">
        <f ca="1">IF(ISNA($BH1452),1,OFFSET(NoteCommaRef!$E$3,$BH1452,0))</f>
        <v>1</v>
      </c>
      <c r="BN1452" s="48">
        <f t="shared" si="720"/>
        <v>1</v>
      </c>
      <c r="BO1452" s="48">
        <f t="shared" si="721"/>
        <v>1</v>
      </c>
      <c r="BP1452" s="48">
        <f t="shared" si="722"/>
        <v>1</v>
      </c>
      <c r="BQ1452" s="48">
        <f ca="1">IF(ISNA($BI1452),1,OFFSET(NoteCommaRef!$K$3,$BI1452,0))</f>
        <v>1</v>
      </c>
      <c r="BR1452" s="48">
        <f ca="1">IF(ISNA($BJ1452),1,OFFSET(NoteCommaRef!$K$3,$BJ1452,0))</f>
        <v>1</v>
      </c>
    </row>
    <row r="1453" spans="3:70" x14ac:dyDescent="0.2">
      <c r="C1453" s="1" t="str">
        <f t="shared" si="696"/>
        <v/>
      </c>
      <c r="D1453" s="1" t="str">
        <f t="shared" si="697"/>
        <v/>
      </c>
      <c r="E1453" s="1" t="str">
        <f t="shared" si="687"/>
        <v/>
      </c>
      <c r="F1453" s="32" t="str">
        <f t="shared" si="688"/>
        <v/>
      </c>
      <c r="G1453" s="1" t="str">
        <f t="shared" si="689"/>
        <v/>
      </c>
      <c r="H1453" s="1" t="str">
        <f t="shared" si="690"/>
        <v/>
      </c>
      <c r="I1453" s="1" t="str">
        <f t="shared" si="691"/>
        <v/>
      </c>
      <c r="J1453" s="1" t="str">
        <f t="shared" si="692"/>
        <v/>
      </c>
      <c r="K1453" s="1" t="str">
        <f t="shared" si="693"/>
        <v/>
      </c>
      <c r="L1453" s="1" t="str">
        <f ca="1">IF(COUNTBLANK($AO1453),IF(COUNTBLANK($D1453),"",OFFSET(ChannelSetup!$E$6,0,$D1453-1)),$AO1453)</f>
        <v/>
      </c>
      <c r="M1453" s="1" t="str">
        <f ca="1">IF(COUNTBLANK($AP1453),IF(COUNTBLANK($D1453),"",OFFSET(ChannelSetup!$E$7,0,$D1453-1)),$AP1453)</f>
        <v/>
      </c>
      <c r="N1453" s="1" t="str">
        <f ca="1">IF(COUNTBLANK($D1453),"",IF(COUNTBLANK($AI1453),OFFSET(ChannelSetup!$E$4,0,$D1453-1),$AI1453))</f>
        <v/>
      </c>
      <c r="O1453" s="1" t="str">
        <f t="shared" si="694"/>
        <v/>
      </c>
      <c r="Q1453" s="32">
        <f t="shared" si="698"/>
        <v>6</v>
      </c>
      <c r="R1453" s="32">
        <f t="shared" si="699"/>
        <v>4</v>
      </c>
      <c r="S1453" s="32">
        <f t="shared" si="700"/>
        <v>4</v>
      </c>
      <c r="T1453" s="32">
        <f t="shared" si="701"/>
        <v>2</v>
      </c>
      <c r="U1453" s="32">
        <f t="shared" si="702"/>
        <v>2</v>
      </c>
      <c r="V1453" s="32">
        <f t="shared" si="703"/>
        <v>2</v>
      </c>
      <c r="W1453" s="32">
        <f t="shared" si="704"/>
        <v>2</v>
      </c>
      <c r="X1453" s="32">
        <f t="shared" si="705"/>
        <v>2</v>
      </c>
      <c r="Y1453" s="32">
        <f t="shared" si="706"/>
        <v>2</v>
      </c>
      <c r="Z1453" s="32">
        <f t="shared" si="707"/>
        <v>2</v>
      </c>
      <c r="AA1453" s="32">
        <f t="shared" si="708"/>
        <v>2</v>
      </c>
      <c r="AB1453" s="32">
        <f t="shared" si="709"/>
        <v>2</v>
      </c>
      <c r="AD1453" s="64"/>
      <c r="AE1453" s="51"/>
      <c r="AF1453" s="51"/>
      <c r="AG1453" s="61"/>
      <c r="AH1453" s="62"/>
      <c r="AI1453" s="61"/>
      <c r="AJ1453" s="62"/>
      <c r="AK1453" s="61"/>
      <c r="AL1453" s="62"/>
      <c r="AM1453" s="60"/>
      <c r="AN1453" s="60"/>
      <c r="AO1453" s="60"/>
      <c r="AP1453" s="60"/>
      <c r="AQ1453" s="51"/>
      <c r="AT1453" s="39" t="str">
        <f t="shared" si="710"/>
        <v/>
      </c>
      <c r="AU1453" s="49" t="str">
        <f t="shared" si="711"/>
        <v/>
      </c>
      <c r="AV1453" s="41">
        <f t="shared" ca="1" si="679"/>
        <v>256</v>
      </c>
      <c r="AW1453" s="40">
        <f t="shared" ca="1" si="717"/>
        <v>1</v>
      </c>
      <c r="AX1453" s="41">
        <f t="shared" ca="1" si="712"/>
        <v>0</v>
      </c>
      <c r="AY1453" s="41">
        <f t="shared" ca="1" si="713"/>
        <v>0</v>
      </c>
      <c r="AZ1453" s="42">
        <f t="shared" ca="1" si="714"/>
        <v>1</v>
      </c>
      <c r="BA1453" s="47" t="str">
        <f t="shared" si="715"/>
        <v/>
      </c>
      <c r="BB1453" s="47" t="e">
        <f t="shared" si="716"/>
        <v>#VALUE!</v>
      </c>
      <c r="BC1453" s="47">
        <f t="shared" si="681"/>
        <v>0</v>
      </c>
      <c r="BD1453" s="47">
        <f t="shared" si="682"/>
        <v>0</v>
      </c>
      <c r="BE1453" s="47" t="e">
        <f t="shared" si="683"/>
        <v>#VALUE!</v>
      </c>
      <c r="BF1453" s="47" t="e">
        <f t="shared" si="684"/>
        <v>#VALUE!</v>
      </c>
      <c r="BG1453" s="47" t="e">
        <f t="shared" si="685"/>
        <v>#VALUE!</v>
      </c>
      <c r="BH1453" s="47" t="e">
        <f>MATCH($BA1453,NoteCommaRef!$B$4:$B$10,0)</f>
        <v>#N/A</v>
      </c>
      <c r="BI1453" s="47">
        <f>MATCH($BK1453,NoteCommaRef!$H$4:$H$1000,0)</f>
        <v>11</v>
      </c>
      <c r="BJ1453" s="47">
        <f>MATCH($BL1453,NoteCommaRef!$H$4:$H$1000,0)</f>
        <v>11</v>
      </c>
      <c r="BK1453" s="47">
        <f t="shared" si="718"/>
        <v>1</v>
      </c>
      <c r="BL1453" s="47">
        <f t="shared" si="719"/>
        <v>1</v>
      </c>
      <c r="BM1453" s="48">
        <f ca="1">IF(ISNA($BH1453),1,OFFSET(NoteCommaRef!$E$3,$BH1453,0))</f>
        <v>1</v>
      </c>
      <c r="BN1453" s="48">
        <f t="shared" si="720"/>
        <v>1</v>
      </c>
      <c r="BO1453" s="48">
        <f t="shared" si="721"/>
        <v>1</v>
      </c>
      <c r="BP1453" s="48">
        <f t="shared" si="722"/>
        <v>1</v>
      </c>
      <c r="BQ1453" s="48">
        <f ca="1">IF(ISNA($BI1453),1,OFFSET(NoteCommaRef!$K$3,$BI1453,0))</f>
        <v>1</v>
      </c>
      <c r="BR1453" s="48">
        <f ca="1">IF(ISNA($BJ1453),1,OFFSET(NoteCommaRef!$K$3,$BJ1453,0))</f>
        <v>1</v>
      </c>
    </row>
    <row r="1454" spans="3:70" x14ac:dyDescent="0.2">
      <c r="C1454" s="1" t="str">
        <f t="shared" si="696"/>
        <v/>
      </c>
      <c r="D1454" s="1" t="str">
        <f t="shared" si="697"/>
        <v/>
      </c>
      <c r="E1454" s="1" t="str">
        <f t="shared" si="687"/>
        <v/>
      </c>
      <c r="F1454" s="32" t="str">
        <f t="shared" si="688"/>
        <v/>
      </c>
      <c r="G1454" s="1" t="str">
        <f t="shared" si="689"/>
        <v/>
      </c>
      <c r="H1454" s="1" t="str">
        <f t="shared" si="690"/>
        <v/>
      </c>
      <c r="I1454" s="1" t="str">
        <f t="shared" si="691"/>
        <v/>
      </c>
      <c r="J1454" s="1" t="str">
        <f t="shared" si="692"/>
        <v/>
      </c>
      <c r="K1454" s="1" t="str">
        <f t="shared" si="693"/>
        <v/>
      </c>
      <c r="L1454" s="1" t="str">
        <f ca="1">IF(COUNTBLANK($AO1454),IF(COUNTBLANK($D1454),"",OFFSET(ChannelSetup!$E$6,0,$D1454-1)),$AO1454)</f>
        <v/>
      </c>
      <c r="M1454" s="1" t="str">
        <f ca="1">IF(COUNTBLANK($AP1454),IF(COUNTBLANK($D1454),"",OFFSET(ChannelSetup!$E$7,0,$D1454-1)),$AP1454)</f>
        <v/>
      </c>
      <c r="N1454" s="1" t="str">
        <f ca="1">IF(COUNTBLANK($D1454),"",IF(COUNTBLANK($AI1454),OFFSET(ChannelSetup!$E$4,0,$D1454-1),$AI1454))</f>
        <v/>
      </c>
      <c r="O1454" s="1" t="str">
        <f t="shared" si="694"/>
        <v/>
      </c>
      <c r="Q1454" s="32">
        <f t="shared" si="698"/>
        <v>6</v>
      </c>
      <c r="R1454" s="32">
        <f t="shared" si="699"/>
        <v>4</v>
      </c>
      <c r="S1454" s="32">
        <f t="shared" si="700"/>
        <v>4</v>
      </c>
      <c r="T1454" s="32">
        <f t="shared" si="701"/>
        <v>2</v>
      </c>
      <c r="U1454" s="32">
        <f t="shared" si="702"/>
        <v>2</v>
      </c>
      <c r="V1454" s="32">
        <f t="shared" si="703"/>
        <v>2</v>
      </c>
      <c r="W1454" s="32">
        <f t="shared" si="704"/>
        <v>2</v>
      </c>
      <c r="X1454" s="32">
        <f t="shared" si="705"/>
        <v>2</v>
      </c>
      <c r="Y1454" s="32">
        <f t="shared" si="706"/>
        <v>2</v>
      </c>
      <c r="Z1454" s="32">
        <f t="shared" si="707"/>
        <v>2</v>
      </c>
      <c r="AA1454" s="32">
        <f t="shared" si="708"/>
        <v>2</v>
      </c>
      <c r="AB1454" s="32">
        <f t="shared" si="709"/>
        <v>2</v>
      </c>
      <c r="AD1454" s="64"/>
      <c r="AE1454" s="51"/>
      <c r="AF1454" s="51"/>
      <c r="AG1454" s="61"/>
      <c r="AH1454" s="62"/>
      <c r="AI1454" s="61"/>
      <c r="AJ1454" s="62"/>
      <c r="AK1454" s="61"/>
      <c r="AL1454" s="62"/>
      <c r="AM1454" s="60"/>
      <c r="AN1454" s="60"/>
      <c r="AO1454" s="60"/>
      <c r="AP1454" s="60"/>
      <c r="AQ1454" s="51"/>
      <c r="AT1454" s="39" t="str">
        <f t="shared" si="710"/>
        <v/>
      </c>
      <c r="AU1454" s="49" t="str">
        <f t="shared" si="711"/>
        <v/>
      </c>
      <c r="AV1454" s="41">
        <f t="shared" ca="1" si="679"/>
        <v>256</v>
      </c>
      <c r="AW1454" s="40">
        <f t="shared" ca="1" si="717"/>
        <v>1</v>
      </c>
      <c r="AX1454" s="41">
        <f t="shared" ca="1" si="712"/>
        <v>0</v>
      </c>
      <c r="AY1454" s="41">
        <f t="shared" ca="1" si="713"/>
        <v>0</v>
      </c>
      <c r="AZ1454" s="42">
        <f t="shared" ca="1" si="714"/>
        <v>1</v>
      </c>
      <c r="BA1454" s="47" t="str">
        <f t="shared" si="715"/>
        <v/>
      </c>
      <c r="BB1454" s="47" t="e">
        <f t="shared" si="716"/>
        <v>#VALUE!</v>
      </c>
      <c r="BC1454" s="47">
        <f t="shared" si="681"/>
        <v>0</v>
      </c>
      <c r="BD1454" s="47">
        <f t="shared" si="682"/>
        <v>0</v>
      </c>
      <c r="BE1454" s="47" t="e">
        <f t="shared" si="683"/>
        <v>#VALUE!</v>
      </c>
      <c r="BF1454" s="47" t="e">
        <f t="shared" si="684"/>
        <v>#VALUE!</v>
      </c>
      <c r="BG1454" s="47" t="e">
        <f t="shared" si="685"/>
        <v>#VALUE!</v>
      </c>
      <c r="BH1454" s="47" t="e">
        <f>MATCH($BA1454,NoteCommaRef!$B$4:$B$10,0)</f>
        <v>#N/A</v>
      </c>
      <c r="BI1454" s="47">
        <f>MATCH($BK1454,NoteCommaRef!$H$4:$H$1000,0)</f>
        <v>11</v>
      </c>
      <c r="BJ1454" s="47">
        <f>MATCH($BL1454,NoteCommaRef!$H$4:$H$1000,0)</f>
        <v>11</v>
      </c>
      <c r="BK1454" s="47">
        <f t="shared" si="718"/>
        <v>1</v>
      </c>
      <c r="BL1454" s="47">
        <f t="shared" si="719"/>
        <v>1</v>
      </c>
      <c r="BM1454" s="48">
        <f ca="1">IF(ISNA($BH1454),1,OFFSET(NoteCommaRef!$E$3,$BH1454,0))</f>
        <v>1</v>
      </c>
      <c r="BN1454" s="48">
        <f t="shared" si="720"/>
        <v>1</v>
      </c>
      <c r="BO1454" s="48">
        <f t="shared" si="721"/>
        <v>1</v>
      </c>
      <c r="BP1454" s="48">
        <f t="shared" si="722"/>
        <v>1</v>
      </c>
      <c r="BQ1454" s="48">
        <f ca="1">IF(ISNA($BI1454),1,OFFSET(NoteCommaRef!$K$3,$BI1454,0))</f>
        <v>1</v>
      </c>
      <c r="BR1454" s="48">
        <f ca="1">IF(ISNA($BJ1454),1,OFFSET(NoteCommaRef!$K$3,$BJ1454,0))</f>
        <v>1</v>
      </c>
    </row>
    <row r="1455" spans="3:70" x14ac:dyDescent="0.2">
      <c r="C1455" s="1" t="str">
        <f t="shared" si="696"/>
        <v/>
      </c>
      <c r="D1455" s="1" t="str">
        <f t="shared" si="697"/>
        <v/>
      </c>
      <c r="E1455" s="1" t="str">
        <f t="shared" si="687"/>
        <v/>
      </c>
      <c r="F1455" s="32" t="str">
        <f t="shared" si="688"/>
        <v/>
      </c>
      <c r="G1455" s="1" t="str">
        <f t="shared" si="689"/>
        <v/>
      </c>
      <c r="H1455" s="1" t="str">
        <f t="shared" si="690"/>
        <v/>
      </c>
      <c r="I1455" s="1" t="str">
        <f t="shared" si="691"/>
        <v/>
      </c>
      <c r="J1455" s="1" t="str">
        <f t="shared" si="692"/>
        <v/>
      </c>
      <c r="K1455" s="1" t="str">
        <f t="shared" si="693"/>
        <v/>
      </c>
      <c r="L1455" s="1" t="str">
        <f ca="1">IF(COUNTBLANK($AO1455),IF(COUNTBLANK($D1455),"",OFFSET(ChannelSetup!$E$6,0,$D1455-1)),$AO1455)</f>
        <v/>
      </c>
      <c r="M1455" s="1" t="str">
        <f ca="1">IF(COUNTBLANK($AP1455),IF(COUNTBLANK($D1455),"",OFFSET(ChannelSetup!$E$7,0,$D1455-1)),$AP1455)</f>
        <v/>
      </c>
      <c r="N1455" s="1" t="str">
        <f ca="1">IF(COUNTBLANK($D1455),"",IF(COUNTBLANK($AI1455),OFFSET(ChannelSetup!$E$4,0,$D1455-1),$AI1455))</f>
        <v/>
      </c>
      <c r="O1455" s="1" t="str">
        <f t="shared" si="694"/>
        <v/>
      </c>
      <c r="Q1455" s="32">
        <f t="shared" si="698"/>
        <v>6</v>
      </c>
      <c r="R1455" s="32">
        <f t="shared" si="699"/>
        <v>4</v>
      </c>
      <c r="S1455" s="32">
        <f t="shared" si="700"/>
        <v>4</v>
      </c>
      <c r="T1455" s="32">
        <f t="shared" si="701"/>
        <v>2</v>
      </c>
      <c r="U1455" s="32">
        <f t="shared" si="702"/>
        <v>2</v>
      </c>
      <c r="V1455" s="32">
        <f t="shared" si="703"/>
        <v>2</v>
      </c>
      <c r="W1455" s="32">
        <f t="shared" si="704"/>
        <v>2</v>
      </c>
      <c r="X1455" s="32">
        <f t="shared" si="705"/>
        <v>2</v>
      </c>
      <c r="Y1455" s="32">
        <f t="shared" si="706"/>
        <v>2</v>
      </c>
      <c r="Z1455" s="32">
        <f t="shared" si="707"/>
        <v>2</v>
      </c>
      <c r="AA1455" s="32">
        <f t="shared" si="708"/>
        <v>2</v>
      </c>
      <c r="AB1455" s="32">
        <f t="shared" si="709"/>
        <v>2</v>
      </c>
      <c r="AD1455" s="64"/>
      <c r="AE1455" s="51"/>
      <c r="AF1455" s="51"/>
      <c r="AG1455" s="61"/>
      <c r="AH1455" s="62"/>
      <c r="AI1455" s="61"/>
      <c r="AJ1455" s="62"/>
      <c r="AK1455" s="61"/>
      <c r="AL1455" s="62"/>
      <c r="AM1455" s="60"/>
      <c r="AN1455" s="60"/>
      <c r="AO1455" s="60"/>
      <c r="AP1455" s="60"/>
      <c r="AQ1455" s="51"/>
      <c r="AT1455" s="39" t="str">
        <f t="shared" si="710"/>
        <v/>
      </c>
      <c r="AU1455" s="49" t="str">
        <f t="shared" si="711"/>
        <v/>
      </c>
      <c r="AV1455" s="41">
        <f t="shared" ca="1" si="679"/>
        <v>256</v>
      </c>
      <c r="AW1455" s="40">
        <f t="shared" ca="1" si="717"/>
        <v>1</v>
      </c>
      <c r="AX1455" s="41">
        <f t="shared" ca="1" si="712"/>
        <v>0</v>
      </c>
      <c r="AY1455" s="41">
        <f t="shared" ca="1" si="713"/>
        <v>0</v>
      </c>
      <c r="AZ1455" s="42">
        <f t="shared" ca="1" si="714"/>
        <v>1</v>
      </c>
      <c r="BA1455" s="47" t="str">
        <f t="shared" si="715"/>
        <v/>
      </c>
      <c r="BB1455" s="47" t="e">
        <f t="shared" si="716"/>
        <v>#VALUE!</v>
      </c>
      <c r="BC1455" s="47">
        <f t="shared" si="681"/>
        <v>0</v>
      </c>
      <c r="BD1455" s="47">
        <f t="shared" si="682"/>
        <v>0</v>
      </c>
      <c r="BE1455" s="47" t="e">
        <f t="shared" si="683"/>
        <v>#VALUE!</v>
      </c>
      <c r="BF1455" s="47" t="e">
        <f t="shared" si="684"/>
        <v>#VALUE!</v>
      </c>
      <c r="BG1455" s="47" t="e">
        <f t="shared" si="685"/>
        <v>#VALUE!</v>
      </c>
      <c r="BH1455" s="47" t="e">
        <f>MATCH($BA1455,NoteCommaRef!$B$4:$B$10,0)</f>
        <v>#N/A</v>
      </c>
      <c r="BI1455" s="47">
        <f>MATCH($BK1455,NoteCommaRef!$H$4:$H$1000,0)</f>
        <v>11</v>
      </c>
      <c r="BJ1455" s="47">
        <f>MATCH($BL1455,NoteCommaRef!$H$4:$H$1000,0)</f>
        <v>11</v>
      </c>
      <c r="BK1455" s="47">
        <f t="shared" si="718"/>
        <v>1</v>
      </c>
      <c r="BL1455" s="47">
        <f t="shared" si="719"/>
        <v>1</v>
      </c>
      <c r="BM1455" s="48">
        <f ca="1">IF(ISNA($BH1455),1,OFFSET(NoteCommaRef!$E$3,$BH1455,0))</f>
        <v>1</v>
      </c>
      <c r="BN1455" s="48">
        <f t="shared" si="720"/>
        <v>1</v>
      </c>
      <c r="BO1455" s="48">
        <f t="shared" si="721"/>
        <v>1</v>
      </c>
      <c r="BP1455" s="48">
        <f t="shared" si="722"/>
        <v>1</v>
      </c>
      <c r="BQ1455" s="48">
        <f ca="1">IF(ISNA($BI1455),1,OFFSET(NoteCommaRef!$K$3,$BI1455,0))</f>
        <v>1</v>
      </c>
      <c r="BR1455" s="48">
        <f ca="1">IF(ISNA($BJ1455),1,OFFSET(NoteCommaRef!$K$3,$BJ1455,0))</f>
        <v>1</v>
      </c>
    </row>
    <row r="1456" spans="3:70" x14ac:dyDescent="0.2">
      <c r="C1456" s="1" t="str">
        <f t="shared" si="696"/>
        <v/>
      </c>
      <c r="D1456" s="1" t="str">
        <f t="shared" si="697"/>
        <v/>
      </c>
      <c r="E1456" s="1" t="str">
        <f t="shared" si="687"/>
        <v/>
      </c>
      <c r="F1456" s="32" t="str">
        <f t="shared" si="688"/>
        <v/>
      </c>
      <c r="G1456" s="1" t="str">
        <f t="shared" si="689"/>
        <v/>
      </c>
      <c r="H1456" s="1" t="str">
        <f t="shared" si="690"/>
        <v/>
      </c>
      <c r="I1456" s="1" t="str">
        <f t="shared" si="691"/>
        <v/>
      </c>
      <c r="J1456" s="1" t="str">
        <f t="shared" si="692"/>
        <v/>
      </c>
      <c r="K1456" s="1" t="str">
        <f t="shared" si="693"/>
        <v/>
      </c>
      <c r="L1456" s="1" t="str">
        <f ca="1">IF(COUNTBLANK($AO1456),IF(COUNTBLANK($D1456),"",OFFSET(ChannelSetup!$E$6,0,$D1456-1)),$AO1456)</f>
        <v/>
      </c>
      <c r="M1456" s="1" t="str">
        <f ca="1">IF(COUNTBLANK($AP1456),IF(COUNTBLANK($D1456),"",OFFSET(ChannelSetup!$E$7,0,$D1456-1)),$AP1456)</f>
        <v/>
      </c>
      <c r="N1456" s="1" t="str">
        <f ca="1">IF(COUNTBLANK($D1456),"",IF(COUNTBLANK($AI1456),OFFSET(ChannelSetup!$E$4,0,$D1456-1),$AI1456))</f>
        <v/>
      </c>
      <c r="O1456" s="1" t="str">
        <f t="shared" si="694"/>
        <v/>
      </c>
      <c r="Q1456" s="32">
        <f t="shared" si="698"/>
        <v>6</v>
      </c>
      <c r="R1456" s="32">
        <f t="shared" si="699"/>
        <v>4</v>
      </c>
      <c r="S1456" s="32">
        <f t="shared" si="700"/>
        <v>4</v>
      </c>
      <c r="T1456" s="32">
        <f t="shared" si="701"/>
        <v>2</v>
      </c>
      <c r="U1456" s="32">
        <f t="shared" si="702"/>
        <v>2</v>
      </c>
      <c r="V1456" s="32">
        <f t="shared" si="703"/>
        <v>2</v>
      </c>
      <c r="W1456" s="32">
        <f t="shared" si="704"/>
        <v>2</v>
      </c>
      <c r="X1456" s="32">
        <f t="shared" si="705"/>
        <v>2</v>
      </c>
      <c r="Y1456" s="32">
        <f t="shared" si="706"/>
        <v>2</v>
      </c>
      <c r="Z1456" s="32">
        <f t="shared" si="707"/>
        <v>2</v>
      </c>
      <c r="AA1456" s="32">
        <f t="shared" si="708"/>
        <v>2</v>
      </c>
      <c r="AB1456" s="32">
        <f t="shared" si="709"/>
        <v>2</v>
      </c>
      <c r="AD1456" s="64"/>
      <c r="AE1456" s="51"/>
      <c r="AF1456" s="51"/>
      <c r="AG1456" s="61"/>
      <c r="AH1456" s="62"/>
      <c r="AI1456" s="61"/>
      <c r="AJ1456" s="62"/>
      <c r="AK1456" s="61"/>
      <c r="AL1456" s="62"/>
      <c r="AM1456" s="60"/>
      <c r="AN1456" s="60"/>
      <c r="AO1456" s="60"/>
      <c r="AP1456" s="60"/>
      <c r="AQ1456" s="51"/>
      <c r="AR1456" s="88">
        <f t="shared" ref="AR1456" si="723">R1455</f>
        <v>4</v>
      </c>
      <c r="AT1456" s="39" t="str">
        <f t="shared" si="710"/>
        <v/>
      </c>
      <c r="AU1456" s="49" t="str">
        <f t="shared" si="711"/>
        <v/>
      </c>
      <c r="AV1456" s="41">
        <f t="shared" ca="1" si="679"/>
        <v>256</v>
      </c>
      <c r="AW1456" s="40">
        <f t="shared" ca="1" si="717"/>
        <v>1</v>
      </c>
      <c r="AX1456" s="41">
        <f t="shared" ca="1" si="712"/>
        <v>0</v>
      </c>
      <c r="AY1456" s="41">
        <f t="shared" ca="1" si="713"/>
        <v>0</v>
      </c>
      <c r="AZ1456" s="42">
        <f t="shared" ca="1" si="714"/>
        <v>1</v>
      </c>
      <c r="BA1456" s="47" t="str">
        <f t="shared" si="715"/>
        <v/>
      </c>
      <c r="BB1456" s="47" t="e">
        <f t="shared" si="716"/>
        <v>#VALUE!</v>
      </c>
      <c r="BC1456" s="47">
        <f t="shared" si="681"/>
        <v>0</v>
      </c>
      <c r="BD1456" s="47">
        <f t="shared" si="682"/>
        <v>0</v>
      </c>
      <c r="BE1456" s="47" t="e">
        <f t="shared" si="683"/>
        <v>#VALUE!</v>
      </c>
      <c r="BF1456" s="47" t="e">
        <f t="shared" si="684"/>
        <v>#VALUE!</v>
      </c>
      <c r="BG1456" s="47" t="e">
        <f t="shared" si="685"/>
        <v>#VALUE!</v>
      </c>
      <c r="BH1456" s="47" t="e">
        <f>MATCH($BA1456,NoteCommaRef!$B$4:$B$10,0)</f>
        <v>#N/A</v>
      </c>
      <c r="BI1456" s="47">
        <f>MATCH($BK1456,NoteCommaRef!$H$4:$H$1000,0)</f>
        <v>11</v>
      </c>
      <c r="BJ1456" s="47">
        <f>MATCH($BL1456,NoteCommaRef!$H$4:$H$1000,0)</f>
        <v>11</v>
      </c>
      <c r="BK1456" s="47">
        <f t="shared" si="718"/>
        <v>1</v>
      </c>
      <c r="BL1456" s="47">
        <f t="shared" si="719"/>
        <v>1</v>
      </c>
      <c r="BM1456" s="48">
        <f ca="1">IF(ISNA($BH1456),1,OFFSET(NoteCommaRef!$E$3,$BH1456,0))</f>
        <v>1</v>
      </c>
      <c r="BN1456" s="48">
        <f t="shared" si="720"/>
        <v>1</v>
      </c>
      <c r="BO1456" s="48">
        <f t="shared" si="721"/>
        <v>1</v>
      </c>
      <c r="BP1456" s="48">
        <f t="shared" si="722"/>
        <v>1</v>
      </c>
      <c r="BQ1456" s="48">
        <f ca="1">IF(ISNA($BI1456),1,OFFSET(NoteCommaRef!$K$3,$BI1456,0))</f>
        <v>1</v>
      </c>
      <c r="BR1456" s="48">
        <f ca="1">IF(ISNA($BJ1456),1,OFFSET(NoteCommaRef!$K$3,$BJ1456,0))</f>
        <v>1</v>
      </c>
    </row>
    <row r="1457" spans="3:70" x14ac:dyDescent="0.2">
      <c r="C1457" s="1" t="str">
        <f t="shared" si="696"/>
        <v/>
      </c>
      <c r="D1457" s="1" t="str">
        <f t="shared" si="697"/>
        <v/>
      </c>
      <c r="E1457" s="1" t="str">
        <f t="shared" si="687"/>
        <v/>
      </c>
      <c r="F1457" s="32" t="str">
        <f t="shared" si="688"/>
        <v/>
      </c>
      <c r="G1457" s="1" t="str">
        <f t="shared" si="689"/>
        <v/>
      </c>
      <c r="H1457" s="1" t="str">
        <f t="shared" si="690"/>
        <v/>
      </c>
      <c r="I1457" s="1" t="str">
        <f t="shared" si="691"/>
        <v/>
      </c>
      <c r="J1457" s="1" t="str">
        <f t="shared" si="692"/>
        <v/>
      </c>
      <c r="K1457" s="1" t="str">
        <f t="shared" si="693"/>
        <v/>
      </c>
      <c r="L1457" s="1" t="str">
        <f ca="1">IF(COUNTBLANK($AO1457),IF(COUNTBLANK($D1457),"",OFFSET(ChannelSetup!$E$6,0,$D1457-1)),$AO1457)</f>
        <v/>
      </c>
      <c r="M1457" s="1" t="str">
        <f ca="1">IF(COUNTBLANK($AP1457),IF(COUNTBLANK($D1457),"",OFFSET(ChannelSetup!$E$7,0,$D1457-1)),$AP1457)</f>
        <v/>
      </c>
      <c r="N1457" s="1" t="str">
        <f ca="1">IF(COUNTBLANK($D1457),"",IF(COUNTBLANK($AI1457),OFFSET(ChannelSetup!$E$4,0,$D1457-1),$AI1457))</f>
        <v/>
      </c>
      <c r="O1457" s="1" t="str">
        <f t="shared" si="694"/>
        <v/>
      </c>
      <c r="Q1457" s="32">
        <f t="shared" si="698"/>
        <v>6</v>
      </c>
      <c r="R1457" s="32">
        <f t="shared" si="699"/>
        <v>4</v>
      </c>
      <c r="S1457" s="32">
        <f t="shared" si="700"/>
        <v>4</v>
      </c>
      <c r="T1457" s="32">
        <f t="shared" si="701"/>
        <v>2</v>
      </c>
      <c r="U1457" s="32">
        <f t="shared" si="702"/>
        <v>2</v>
      </c>
      <c r="V1457" s="32">
        <f t="shared" si="703"/>
        <v>2</v>
      </c>
      <c r="W1457" s="32">
        <f t="shared" si="704"/>
        <v>2</v>
      </c>
      <c r="X1457" s="32">
        <f t="shared" si="705"/>
        <v>2</v>
      </c>
      <c r="Y1457" s="32">
        <f t="shared" si="706"/>
        <v>2</v>
      </c>
      <c r="Z1457" s="32">
        <f t="shared" si="707"/>
        <v>2</v>
      </c>
      <c r="AA1457" s="32">
        <f t="shared" si="708"/>
        <v>2</v>
      </c>
      <c r="AB1457" s="32">
        <f t="shared" si="709"/>
        <v>2</v>
      </c>
      <c r="AD1457" s="64"/>
      <c r="AE1457" s="51"/>
      <c r="AF1457" s="51"/>
      <c r="AG1457" s="61"/>
      <c r="AH1457" s="62"/>
      <c r="AI1457" s="61"/>
      <c r="AJ1457" s="62"/>
      <c r="AK1457" s="61"/>
      <c r="AL1457" s="62"/>
      <c r="AM1457" s="60"/>
      <c r="AN1457" s="60"/>
      <c r="AO1457" s="60"/>
      <c r="AP1457" s="60"/>
      <c r="AQ1457" s="51"/>
      <c r="AR1457" s="88">
        <f t="shared" ref="AR1457" si="724">S1455</f>
        <v>4</v>
      </c>
      <c r="AT1457" s="39" t="str">
        <f t="shared" si="710"/>
        <v/>
      </c>
      <c r="AU1457" s="49" t="str">
        <f t="shared" si="711"/>
        <v/>
      </c>
      <c r="AV1457" s="41">
        <f t="shared" ca="1" si="679"/>
        <v>256</v>
      </c>
      <c r="AW1457" s="40">
        <f t="shared" ca="1" si="717"/>
        <v>1</v>
      </c>
      <c r="AX1457" s="41">
        <f t="shared" ca="1" si="712"/>
        <v>0</v>
      </c>
      <c r="AY1457" s="41">
        <f t="shared" ca="1" si="713"/>
        <v>0</v>
      </c>
      <c r="AZ1457" s="42">
        <f t="shared" ca="1" si="714"/>
        <v>1</v>
      </c>
      <c r="BA1457" s="47" t="str">
        <f t="shared" si="715"/>
        <v/>
      </c>
      <c r="BB1457" s="47" t="e">
        <f t="shared" si="716"/>
        <v>#VALUE!</v>
      </c>
      <c r="BC1457" s="47">
        <f t="shared" si="681"/>
        <v>0</v>
      </c>
      <c r="BD1457" s="47">
        <f t="shared" si="682"/>
        <v>0</v>
      </c>
      <c r="BE1457" s="47" t="e">
        <f t="shared" si="683"/>
        <v>#VALUE!</v>
      </c>
      <c r="BF1457" s="47" t="e">
        <f t="shared" si="684"/>
        <v>#VALUE!</v>
      </c>
      <c r="BG1457" s="47" t="e">
        <f t="shared" si="685"/>
        <v>#VALUE!</v>
      </c>
      <c r="BH1457" s="47" t="e">
        <f>MATCH($BA1457,NoteCommaRef!$B$4:$B$10,0)</f>
        <v>#N/A</v>
      </c>
      <c r="BI1457" s="47">
        <f>MATCH($BK1457,NoteCommaRef!$H$4:$H$1000,0)</f>
        <v>11</v>
      </c>
      <c r="BJ1457" s="47">
        <f>MATCH($BL1457,NoteCommaRef!$H$4:$H$1000,0)</f>
        <v>11</v>
      </c>
      <c r="BK1457" s="47">
        <f t="shared" si="718"/>
        <v>1</v>
      </c>
      <c r="BL1457" s="47">
        <f t="shared" si="719"/>
        <v>1</v>
      </c>
      <c r="BM1457" s="48">
        <f ca="1">IF(ISNA($BH1457),1,OFFSET(NoteCommaRef!$E$3,$BH1457,0))</f>
        <v>1</v>
      </c>
      <c r="BN1457" s="48">
        <f t="shared" si="720"/>
        <v>1</v>
      </c>
      <c r="BO1457" s="48">
        <f t="shared" si="721"/>
        <v>1</v>
      </c>
      <c r="BP1457" s="48">
        <f t="shared" si="722"/>
        <v>1</v>
      </c>
      <c r="BQ1457" s="48">
        <f ca="1">IF(ISNA($BI1457),1,OFFSET(NoteCommaRef!$K$3,$BI1457,0))</f>
        <v>1</v>
      </c>
      <c r="BR1457" s="48">
        <f ca="1">IF(ISNA($BJ1457),1,OFFSET(NoteCommaRef!$K$3,$BJ1457,0))</f>
        <v>1</v>
      </c>
    </row>
    <row r="1458" spans="3:70" x14ac:dyDescent="0.2">
      <c r="C1458" s="1" t="str">
        <f t="shared" si="696"/>
        <v/>
      </c>
      <c r="D1458" s="1" t="str">
        <f t="shared" si="697"/>
        <v/>
      </c>
      <c r="E1458" s="1" t="str">
        <f t="shared" si="687"/>
        <v/>
      </c>
      <c r="F1458" s="32" t="str">
        <f t="shared" si="688"/>
        <v/>
      </c>
      <c r="G1458" s="1" t="str">
        <f t="shared" si="689"/>
        <v/>
      </c>
      <c r="H1458" s="1" t="str">
        <f t="shared" si="690"/>
        <v/>
      </c>
      <c r="I1458" s="1" t="str">
        <f t="shared" si="691"/>
        <v/>
      </c>
      <c r="J1458" s="1" t="str">
        <f t="shared" si="692"/>
        <v/>
      </c>
      <c r="K1458" s="1" t="str">
        <f t="shared" si="693"/>
        <v/>
      </c>
      <c r="L1458" s="1" t="str">
        <f ca="1">IF(COUNTBLANK($AO1458),IF(COUNTBLANK($D1458),"",OFFSET(ChannelSetup!$E$6,0,$D1458-1)),$AO1458)</f>
        <v/>
      </c>
      <c r="M1458" s="1" t="str">
        <f ca="1">IF(COUNTBLANK($AP1458),IF(COUNTBLANK($D1458),"",OFFSET(ChannelSetup!$E$7,0,$D1458-1)),$AP1458)</f>
        <v/>
      </c>
      <c r="N1458" s="1" t="str">
        <f ca="1">IF(COUNTBLANK($D1458),"",IF(COUNTBLANK($AI1458),OFFSET(ChannelSetup!$E$4,0,$D1458-1),$AI1458))</f>
        <v/>
      </c>
      <c r="O1458" s="1" t="str">
        <f t="shared" si="694"/>
        <v/>
      </c>
      <c r="Q1458" s="32">
        <f t="shared" si="698"/>
        <v>6</v>
      </c>
      <c r="R1458" s="32">
        <f t="shared" si="699"/>
        <v>4</v>
      </c>
      <c r="S1458" s="32">
        <f t="shared" si="700"/>
        <v>4</v>
      </c>
      <c r="T1458" s="32">
        <f t="shared" si="701"/>
        <v>2</v>
      </c>
      <c r="U1458" s="32">
        <f t="shared" si="702"/>
        <v>2</v>
      </c>
      <c r="V1458" s="32">
        <f t="shared" si="703"/>
        <v>2</v>
      </c>
      <c r="W1458" s="32">
        <f t="shared" si="704"/>
        <v>2</v>
      </c>
      <c r="X1458" s="32">
        <f t="shared" si="705"/>
        <v>2</v>
      </c>
      <c r="Y1458" s="32">
        <f t="shared" si="706"/>
        <v>2</v>
      </c>
      <c r="Z1458" s="32">
        <f t="shared" si="707"/>
        <v>2</v>
      </c>
      <c r="AA1458" s="32">
        <f t="shared" si="708"/>
        <v>2</v>
      </c>
      <c r="AB1458" s="32">
        <f t="shared" si="709"/>
        <v>2</v>
      </c>
      <c r="AD1458" s="64"/>
      <c r="AE1458" s="51"/>
      <c r="AF1458" s="51"/>
      <c r="AG1458" s="61"/>
      <c r="AH1458" s="62"/>
      <c r="AI1458" s="61"/>
      <c r="AJ1458" s="62"/>
      <c r="AK1458" s="61"/>
      <c r="AL1458" s="62"/>
      <c r="AM1458" s="60"/>
      <c r="AN1458" s="60"/>
      <c r="AO1458" s="60"/>
      <c r="AP1458" s="60"/>
      <c r="AQ1458" s="51"/>
      <c r="AT1458" s="39" t="str">
        <f t="shared" si="710"/>
        <v/>
      </c>
      <c r="AU1458" s="49" t="str">
        <f t="shared" si="711"/>
        <v/>
      </c>
      <c r="AV1458" s="41">
        <f t="shared" ref="AV1458:AV1516" ca="1" si="725">$AW1458*$BT$3</f>
        <v>256</v>
      </c>
      <c r="AW1458" s="40">
        <f t="shared" ca="1" si="717"/>
        <v>1</v>
      </c>
      <c r="AX1458" s="41">
        <f t="shared" ca="1" si="712"/>
        <v>0</v>
      </c>
      <c r="AY1458" s="41">
        <f t="shared" ca="1" si="713"/>
        <v>0</v>
      </c>
      <c r="AZ1458" s="42">
        <f t="shared" ca="1" si="714"/>
        <v>1</v>
      </c>
      <c r="BA1458" s="47" t="str">
        <f t="shared" si="715"/>
        <v/>
      </c>
      <c r="BB1458" s="47" t="e">
        <f t="shared" si="716"/>
        <v>#VALUE!</v>
      </c>
      <c r="BC1458" s="47">
        <f t="shared" si="681"/>
        <v>0</v>
      </c>
      <c r="BD1458" s="47">
        <f t="shared" si="682"/>
        <v>0</v>
      </c>
      <c r="BE1458" s="47" t="e">
        <f t="shared" si="683"/>
        <v>#VALUE!</v>
      </c>
      <c r="BF1458" s="47" t="e">
        <f t="shared" si="684"/>
        <v>#VALUE!</v>
      </c>
      <c r="BG1458" s="47" t="e">
        <f t="shared" si="685"/>
        <v>#VALUE!</v>
      </c>
      <c r="BH1458" s="47" t="e">
        <f>MATCH($BA1458,NoteCommaRef!$B$4:$B$10,0)</f>
        <v>#N/A</v>
      </c>
      <c r="BI1458" s="47">
        <f>MATCH($BK1458,NoteCommaRef!$H$4:$H$1000,0)</f>
        <v>11</v>
      </c>
      <c r="BJ1458" s="47">
        <f>MATCH($BL1458,NoteCommaRef!$H$4:$H$1000,0)</f>
        <v>11</v>
      </c>
      <c r="BK1458" s="47">
        <f t="shared" si="718"/>
        <v>1</v>
      </c>
      <c r="BL1458" s="47">
        <f t="shared" si="719"/>
        <v>1</v>
      </c>
      <c r="BM1458" s="48">
        <f ca="1">IF(ISNA($BH1458),1,OFFSET(NoteCommaRef!$E$3,$BH1458,0))</f>
        <v>1</v>
      </c>
      <c r="BN1458" s="48">
        <f t="shared" si="720"/>
        <v>1</v>
      </c>
      <c r="BO1458" s="48">
        <f t="shared" si="721"/>
        <v>1</v>
      </c>
      <c r="BP1458" s="48">
        <f t="shared" si="722"/>
        <v>1</v>
      </c>
      <c r="BQ1458" s="48">
        <f ca="1">IF(ISNA($BI1458),1,OFFSET(NoteCommaRef!$K$3,$BI1458,0))</f>
        <v>1</v>
      </c>
      <c r="BR1458" s="48">
        <f ca="1">IF(ISNA($BJ1458),1,OFFSET(NoteCommaRef!$K$3,$BJ1458,0))</f>
        <v>1</v>
      </c>
    </row>
    <row r="1459" spans="3:70" x14ac:dyDescent="0.2">
      <c r="C1459" s="1" t="str">
        <f t="shared" si="696"/>
        <v/>
      </c>
      <c r="D1459" s="1" t="str">
        <f t="shared" si="697"/>
        <v/>
      </c>
      <c r="E1459" s="1" t="str">
        <f t="shared" si="687"/>
        <v/>
      </c>
      <c r="F1459" s="32" t="str">
        <f t="shared" si="688"/>
        <v/>
      </c>
      <c r="G1459" s="1" t="str">
        <f t="shared" si="689"/>
        <v/>
      </c>
      <c r="H1459" s="1" t="str">
        <f t="shared" si="690"/>
        <v/>
      </c>
      <c r="I1459" s="1" t="str">
        <f t="shared" si="691"/>
        <v/>
      </c>
      <c r="J1459" s="1" t="str">
        <f t="shared" si="692"/>
        <v/>
      </c>
      <c r="K1459" s="1" t="str">
        <f t="shared" si="693"/>
        <v/>
      </c>
      <c r="L1459" s="1" t="str">
        <f ca="1">IF(COUNTBLANK($AO1459),IF(COUNTBLANK($D1459),"",OFFSET(ChannelSetup!$E$6,0,$D1459-1)),$AO1459)</f>
        <v/>
      </c>
      <c r="M1459" s="1" t="str">
        <f ca="1">IF(COUNTBLANK($AP1459),IF(COUNTBLANK($D1459),"",OFFSET(ChannelSetup!$E$7,0,$D1459-1)),$AP1459)</f>
        <v/>
      </c>
      <c r="N1459" s="1" t="str">
        <f ca="1">IF(COUNTBLANK($D1459),"",IF(COUNTBLANK($AI1459),OFFSET(ChannelSetup!$E$4,0,$D1459-1),$AI1459))</f>
        <v/>
      </c>
      <c r="O1459" s="1" t="str">
        <f t="shared" si="694"/>
        <v/>
      </c>
      <c r="Q1459" s="32">
        <f t="shared" si="698"/>
        <v>6</v>
      </c>
      <c r="R1459" s="32">
        <f t="shared" si="699"/>
        <v>4</v>
      </c>
      <c r="S1459" s="32">
        <f t="shared" si="700"/>
        <v>4</v>
      </c>
      <c r="T1459" s="32">
        <f t="shared" si="701"/>
        <v>2</v>
      </c>
      <c r="U1459" s="32">
        <f t="shared" si="702"/>
        <v>2</v>
      </c>
      <c r="V1459" s="32">
        <f t="shared" si="703"/>
        <v>2</v>
      </c>
      <c r="W1459" s="32">
        <f t="shared" si="704"/>
        <v>2</v>
      </c>
      <c r="X1459" s="32">
        <f t="shared" si="705"/>
        <v>2</v>
      </c>
      <c r="Y1459" s="32">
        <f t="shared" si="706"/>
        <v>2</v>
      </c>
      <c r="Z1459" s="32">
        <f t="shared" si="707"/>
        <v>2</v>
      </c>
      <c r="AA1459" s="32">
        <f t="shared" si="708"/>
        <v>2</v>
      </c>
      <c r="AB1459" s="32">
        <f t="shared" si="709"/>
        <v>2</v>
      </c>
      <c r="AD1459" s="64"/>
      <c r="AE1459" s="51"/>
      <c r="AF1459" s="51"/>
      <c r="AG1459" s="61"/>
      <c r="AH1459" s="62"/>
      <c r="AI1459" s="61"/>
      <c r="AJ1459" s="62"/>
      <c r="AK1459" s="61"/>
      <c r="AL1459" s="62"/>
      <c r="AM1459" s="60"/>
      <c r="AN1459" s="60"/>
      <c r="AO1459" s="60"/>
      <c r="AP1459" s="60"/>
      <c r="AQ1459" s="51"/>
      <c r="AR1459" s="95" t="str">
        <f t="shared" ref="AR1459" si="726">IF(COUNTBLANK(AG1459),"",IF(AG1459="x","",60*AV1459/AV$605))</f>
        <v/>
      </c>
      <c r="AT1459" s="39" t="str">
        <f t="shared" si="710"/>
        <v/>
      </c>
      <c r="AU1459" s="49" t="str">
        <f t="shared" si="711"/>
        <v/>
      </c>
      <c r="AV1459" s="41">
        <f t="shared" ca="1" si="725"/>
        <v>256</v>
      </c>
      <c r="AW1459" s="40">
        <f t="shared" ca="1" si="717"/>
        <v>1</v>
      </c>
      <c r="AX1459" s="41">
        <f t="shared" ca="1" si="712"/>
        <v>0</v>
      </c>
      <c r="AY1459" s="41">
        <f t="shared" ca="1" si="713"/>
        <v>0</v>
      </c>
      <c r="AZ1459" s="42">
        <f t="shared" ca="1" si="714"/>
        <v>1</v>
      </c>
      <c r="BA1459" s="47" t="str">
        <f t="shared" si="715"/>
        <v/>
      </c>
      <c r="BB1459" s="47" t="e">
        <f t="shared" si="716"/>
        <v>#VALUE!</v>
      </c>
      <c r="BC1459" s="47">
        <f t="shared" ref="BC1459:BC1516" si="727">LEN(SUBSTITUTE($AU1459,"b",""))-LEN(SUBSTITUTE($AU1459,"#",""))</f>
        <v>0</v>
      </c>
      <c r="BD1459" s="47">
        <f t="shared" ref="BD1459:BD1516" si="728">LEN(SUBSTITUTE($AU1459,".",""))-LEN(SUBSTITUTE($AU1459,"'",""))</f>
        <v>0</v>
      </c>
      <c r="BE1459" s="47" t="e">
        <f t="shared" ref="BE1459:BE1516" si="729">FIND("[",$AU1459)</f>
        <v>#VALUE!</v>
      </c>
      <c r="BF1459" s="47" t="e">
        <f t="shared" ref="BF1459:BF1516" si="730">FIND("/",$AU1459)</f>
        <v>#VALUE!</v>
      </c>
      <c r="BG1459" s="47" t="e">
        <f t="shared" ref="BG1459:BG1516" si="731">FIND("]",$AU1459)</f>
        <v>#VALUE!</v>
      </c>
      <c r="BH1459" s="47" t="e">
        <f>MATCH($BA1459,NoteCommaRef!$B$4:$B$10,0)</f>
        <v>#N/A</v>
      </c>
      <c r="BI1459" s="47">
        <f>MATCH($BK1459,NoteCommaRef!$H$4:$H$1000,0)</f>
        <v>11</v>
      </c>
      <c r="BJ1459" s="47">
        <f>MATCH($BL1459,NoteCommaRef!$H$4:$H$1000,0)</f>
        <v>11</v>
      </c>
      <c r="BK1459" s="47">
        <f t="shared" si="718"/>
        <v>1</v>
      </c>
      <c r="BL1459" s="47">
        <f t="shared" si="719"/>
        <v>1</v>
      </c>
      <c r="BM1459" s="48">
        <f ca="1">IF(ISNA($BH1459),1,OFFSET(NoteCommaRef!$E$3,$BH1459,0))</f>
        <v>1</v>
      </c>
      <c r="BN1459" s="48">
        <f t="shared" si="720"/>
        <v>1</v>
      </c>
      <c r="BO1459" s="48">
        <f t="shared" si="721"/>
        <v>1</v>
      </c>
      <c r="BP1459" s="48">
        <f t="shared" si="722"/>
        <v>1</v>
      </c>
      <c r="BQ1459" s="48">
        <f ca="1">IF(ISNA($BI1459),1,OFFSET(NoteCommaRef!$K$3,$BI1459,0))</f>
        <v>1</v>
      </c>
      <c r="BR1459" s="48">
        <f ca="1">IF(ISNA($BJ1459),1,OFFSET(NoteCommaRef!$K$3,$BJ1459,0))</f>
        <v>1</v>
      </c>
    </row>
    <row r="1460" spans="3:70" x14ac:dyDescent="0.2">
      <c r="C1460" s="1" t="str">
        <f t="shared" si="696"/>
        <v/>
      </c>
      <c r="D1460" s="1" t="str">
        <f t="shared" si="697"/>
        <v/>
      </c>
      <c r="E1460" s="1" t="str">
        <f t="shared" si="687"/>
        <v/>
      </c>
      <c r="F1460" s="32" t="str">
        <f t="shared" si="688"/>
        <v/>
      </c>
      <c r="G1460" s="1" t="str">
        <f t="shared" si="689"/>
        <v/>
      </c>
      <c r="H1460" s="1" t="str">
        <f t="shared" si="690"/>
        <v/>
      </c>
      <c r="I1460" s="1" t="str">
        <f t="shared" si="691"/>
        <v/>
      </c>
      <c r="J1460" s="1" t="str">
        <f t="shared" si="692"/>
        <v/>
      </c>
      <c r="K1460" s="1" t="str">
        <f t="shared" si="693"/>
        <v/>
      </c>
      <c r="L1460" s="1" t="str">
        <f ca="1">IF(COUNTBLANK($AO1460),IF(COUNTBLANK($D1460),"",OFFSET(ChannelSetup!$E$6,0,$D1460-1)),$AO1460)</f>
        <v/>
      </c>
      <c r="M1460" s="1" t="str">
        <f ca="1">IF(COUNTBLANK($AP1460),IF(COUNTBLANK($D1460),"",OFFSET(ChannelSetup!$E$7,0,$D1460-1)),$AP1460)</f>
        <v/>
      </c>
      <c r="N1460" s="1" t="str">
        <f ca="1">IF(COUNTBLANK($D1460),"",IF(COUNTBLANK($AI1460),OFFSET(ChannelSetup!$E$4,0,$D1460-1),$AI1460))</f>
        <v/>
      </c>
      <c r="O1460" s="1" t="str">
        <f t="shared" si="694"/>
        <v/>
      </c>
      <c r="Q1460" s="32">
        <f t="shared" si="698"/>
        <v>6</v>
      </c>
      <c r="R1460" s="32">
        <f t="shared" si="699"/>
        <v>4</v>
      </c>
      <c r="S1460" s="32">
        <f t="shared" si="700"/>
        <v>4</v>
      </c>
      <c r="T1460" s="32">
        <f t="shared" si="701"/>
        <v>2</v>
      </c>
      <c r="U1460" s="32">
        <f t="shared" si="702"/>
        <v>2</v>
      </c>
      <c r="V1460" s="32">
        <f t="shared" si="703"/>
        <v>2</v>
      </c>
      <c r="W1460" s="32">
        <f t="shared" si="704"/>
        <v>2</v>
      </c>
      <c r="X1460" s="32">
        <f t="shared" si="705"/>
        <v>2</v>
      </c>
      <c r="Y1460" s="32">
        <f t="shared" si="706"/>
        <v>2</v>
      </c>
      <c r="Z1460" s="32">
        <f t="shared" si="707"/>
        <v>2</v>
      </c>
      <c r="AA1460" s="32">
        <f t="shared" si="708"/>
        <v>2</v>
      </c>
      <c r="AB1460" s="32">
        <f t="shared" si="709"/>
        <v>2</v>
      </c>
      <c r="AD1460" s="64"/>
      <c r="AE1460" s="51"/>
      <c r="AF1460" s="51"/>
      <c r="AG1460" s="61"/>
      <c r="AH1460" s="62"/>
      <c r="AI1460" s="61"/>
      <c r="AJ1460" s="62"/>
      <c r="AK1460" s="61"/>
      <c r="AL1460" s="62"/>
      <c r="AM1460" s="60"/>
      <c r="AN1460" s="60"/>
      <c r="AO1460" s="60"/>
      <c r="AP1460" s="60"/>
      <c r="AQ1460" s="51"/>
      <c r="AT1460" s="39" t="str">
        <f t="shared" si="710"/>
        <v/>
      </c>
      <c r="AU1460" s="49" t="str">
        <f t="shared" si="711"/>
        <v/>
      </c>
      <c r="AV1460" s="41">
        <f t="shared" ca="1" si="725"/>
        <v>256</v>
      </c>
      <c r="AW1460" s="40">
        <f t="shared" ca="1" si="717"/>
        <v>1</v>
      </c>
      <c r="AX1460" s="41">
        <f t="shared" ca="1" si="712"/>
        <v>0</v>
      </c>
      <c r="AY1460" s="41">
        <f t="shared" ca="1" si="713"/>
        <v>0</v>
      </c>
      <c r="AZ1460" s="42">
        <f t="shared" ca="1" si="714"/>
        <v>1</v>
      </c>
      <c r="BA1460" s="47" t="str">
        <f t="shared" si="715"/>
        <v/>
      </c>
      <c r="BB1460" s="47" t="e">
        <f t="shared" si="716"/>
        <v>#VALUE!</v>
      </c>
      <c r="BC1460" s="47">
        <f t="shared" si="727"/>
        <v>0</v>
      </c>
      <c r="BD1460" s="47">
        <f t="shared" si="728"/>
        <v>0</v>
      </c>
      <c r="BE1460" s="47" t="e">
        <f t="shared" si="729"/>
        <v>#VALUE!</v>
      </c>
      <c r="BF1460" s="47" t="e">
        <f t="shared" si="730"/>
        <v>#VALUE!</v>
      </c>
      <c r="BG1460" s="47" t="e">
        <f t="shared" si="731"/>
        <v>#VALUE!</v>
      </c>
      <c r="BH1460" s="47" t="e">
        <f>MATCH($BA1460,NoteCommaRef!$B$4:$B$10,0)</f>
        <v>#N/A</v>
      </c>
      <c r="BI1460" s="47">
        <f>MATCH($BK1460,NoteCommaRef!$H$4:$H$1000,0)</f>
        <v>11</v>
      </c>
      <c r="BJ1460" s="47">
        <f>MATCH($BL1460,NoteCommaRef!$H$4:$H$1000,0)</f>
        <v>11</v>
      </c>
      <c r="BK1460" s="47">
        <f t="shared" si="718"/>
        <v>1</v>
      </c>
      <c r="BL1460" s="47">
        <f t="shared" si="719"/>
        <v>1</v>
      </c>
      <c r="BM1460" s="48">
        <f ca="1">IF(ISNA($BH1460),1,OFFSET(NoteCommaRef!$E$3,$BH1460,0))</f>
        <v>1</v>
      </c>
      <c r="BN1460" s="48">
        <f t="shared" si="720"/>
        <v>1</v>
      </c>
      <c r="BO1460" s="48">
        <f t="shared" si="721"/>
        <v>1</v>
      </c>
      <c r="BP1460" s="48">
        <f t="shared" si="722"/>
        <v>1</v>
      </c>
      <c r="BQ1460" s="48">
        <f ca="1">IF(ISNA($BI1460),1,OFFSET(NoteCommaRef!$K$3,$BI1460,0))</f>
        <v>1</v>
      </c>
      <c r="BR1460" s="48">
        <f ca="1">IF(ISNA($BJ1460),1,OFFSET(NoteCommaRef!$K$3,$BJ1460,0))</f>
        <v>1</v>
      </c>
    </row>
    <row r="1461" spans="3:70" x14ac:dyDescent="0.2">
      <c r="C1461" s="1" t="str">
        <f t="shared" si="696"/>
        <v/>
      </c>
      <c r="D1461" s="1" t="str">
        <f t="shared" si="697"/>
        <v/>
      </c>
      <c r="E1461" s="1" t="str">
        <f t="shared" ref="E1461:E1516" si="732">IF(COUNTBLANK($AF1461),"",$AF1461)</f>
        <v/>
      </c>
      <c r="F1461" s="32" t="str">
        <f t="shared" ref="F1461:F1516" si="733">IF(OR(COUNTBLANK($AG1461),$AG1461="x"),"",$AV1461)</f>
        <v/>
      </c>
      <c r="G1461" s="1" t="str">
        <f t="shared" ref="G1461:G1516" si="734">IF(COUNTBLANK($AH1461),"",$AH1461)</f>
        <v/>
      </c>
      <c r="H1461" s="1" t="str">
        <f t="shared" ref="H1461:H1516" si="735">IF(COUNTBLANK($AK1461),"",$AK1461)</f>
        <v/>
      </c>
      <c r="I1461" s="1" t="str">
        <f t="shared" ref="I1461:I1516" si="736">IF(COUNTBLANK($D1461),"",IF(COUNTBLANK($AL1461),1,$AL1461))</f>
        <v/>
      </c>
      <c r="J1461" s="1" t="str">
        <f t="shared" ref="J1461:J1516" si="737">IF(COUNTBLANK($AM1461),"",$AM1461)</f>
        <v/>
      </c>
      <c r="K1461" s="1" t="str">
        <f t="shared" ref="K1461:K1516" si="738">IF(COUNTBLANK($AN1461),"",$AN1461)</f>
        <v/>
      </c>
      <c r="L1461" s="1" t="str">
        <f ca="1">IF(COUNTBLANK($AO1461),IF(COUNTBLANK($D1461),"",OFFSET(ChannelSetup!$E$6,0,$D1461-1)),$AO1461)</f>
        <v/>
      </c>
      <c r="M1461" s="1" t="str">
        <f ca="1">IF(COUNTBLANK($AP1461),IF(COUNTBLANK($D1461),"",OFFSET(ChannelSetup!$E$7,0,$D1461-1)),$AP1461)</f>
        <v/>
      </c>
      <c r="N1461" s="1" t="str">
        <f ca="1">IF(COUNTBLANK($D1461),"",IF(COUNTBLANK($AI1461),OFFSET(ChannelSetup!$E$4,0,$D1461-1),$AI1461))</f>
        <v/>
      </c>
      <c r="O1461" s="1" t="str">
        <f t="shared" ref="O1461:O1516" si="739">IF(COUNTBLANK($AJ1461),"",$AJ1461)</f>
        <v/>
      </c>
      <c r="Q1461" s="32">
        <f t="shared" si="698"/>
        <v>6</v>
      </c>
      <c r="R1461" s="32">
        <f t="shared" si="699"/>
        <v>4</v>
      </c>
      <c r="S1461" s="32">
        <f t="shared" si="700"/>
        <v>4</v>
      </c>
      <c r="T1461" s="32">
        <f t="shared" si="701"/>
        <v>2</v>
      </c>
      <c r="U1461" s="32">
        <f t="shared" si="702"/>
        <v>2</v>
      </c>
      <c r="V1461" s="32">
        <f t="shared" si="703"/>
        <v>2</v>
      </c>
      <c r="W1461" s="32">
        <f t="shared" si="704"/>
        <v>2</v>
      </c>
      <c r="X1461" s="32">
        <f t="shared" si="705"/>
        <v>2</v>
      </c>
      <c r="Y1461" s="32">
        <f t="shared" si="706"/>
        <v>2</v>
      </c>
      <c r="Z1461" s="32">
        <f t="shared" si="707"/>
        <v>2</v>
      </c>
      <c r="AA1461" s="32">
        <f t="shared" si="708"/>
        <v>2</v>
      </c>
      <c r="AB1461" s="32">
        <f t="shared" si="709"/>
        <v>2</v>
      </c>
      <c r="AD1461" s="64"/>
      <c r="AE1461" s="51"/>
      <c r="AF1461" s="51"/>
      <c r="AG1461" s="61"/>
      <c r="AH1461" s="62"/>
      <c r="AI1461" s="61"/>
      <c r="AJ1461" s="62"/>
      <c r="AK1461" s="61"/>
      <c r="AL1461" s="62"/>
      <c r="AM1461" s="60"/>
      <c r="AN1461" s="60"/>
      <c r="AO1461" s="60"/>
      <c r="AP1461" s="60"/>
      <c r="AQ1461" s="51"/>
      <c r="AT1461" s="39" t="str">
        <f t="shared" si="710"/>
        <v/>
      </c>
      <c r="AU1461" s="49" t="str">
        <f t="shared" si="711"/>
        <v/>
      </c>
      <c r="AV1461" s="41">
        <f t="shared" ca="1" si="725"/>
        <v>256</v>
      </c>
      <c r="AW1461" s="40">
        <f t="shared" ca="1" si="717"/>
        <v>1</v>
      </c>
      <c r="AX1461" s="41">
        <f t="shared" ca="1" si="712"/>
        <v>0</v>
      </c>
      <c r="AY1461" s="41">
        <f t="shared" ca="1" si="713"/>
        <v>0</v>
      </c>
      <c r="AZ1461" s="42">
        <f t="shared" ca="1" si="714"/>
        <v>1</v>
      </c>
      <c r="BA1461" s="47" t="str">
        <f t="shared" si="715"/>
        <v/>
      </c>
      <c r="BB1461" s="47" t="e">
        <f t="shared" si="716"/>
        <v>#VALUE!</v>
      </c>
      <c r="BC1461" s="47">
        <f t="shared" si="727"/>
        <v>0</v>
      </c>
      <c r="BD1461" s="47">
        <f t="shared" si="728"/>
        <v>0</v>
      </c>
      <c r="BE1461" s="47" t="e">
        <f t="shared" si="729"/>
        <v>#VALUE!</v>
      </c>
      <c r="BF1461" s="47" t="e">
        <f t="shared" si="730"/>
        <v>#VALUE!</v>
      </c>
      <c r="BG1461" s="47" t="e">
        <f t="shared" si="731"/>
        <v>#VALUE!</v>
      </c>
      <c r="BH1461" s="47" t="e">
        <f>MATCH($BA1461,NoteCommaRef!$B$4:$B$10,0)</f>
        <v>#N/A</v>
      </c>
      <c r="BI1461" s="47">
        <f>MATCH($BK1461,NoteCommaRef!$H$4:$H$1000,0)</f>
        <v>11</v>
      </c>
      <c r="BJ1461" s="47">
        <f>MATCH($BL1461,NoteCommaRef!$H$4:$H$1000,0)</f>
        <v>11</v>
      </c>
      <c r="BK1461" s="47">
        <f t="shared" si="718"/>
        <v>1</v>
      </c>
      <c r="BL1461" s="47">
        <f t="shared" si="719"/>
        <v>1</v>
      </c>
      <c r="BM1461" s="48">
        <f ca="1">IF(ISNA($BH1461),1,OFFSET(NoteCommaRef!$E$3,$BH1461,0))</f>
        <v>1</v>
      </c>
      <c r="BN1461" s="48">
        <f t="shared" si="720"/>
        <v>1</v>
      </c>
      <c r="BO1461" s="48">
        <f t="shared" si="721"/>
        <v>1</v>
      </c>
      <c r="BP1461" s="48">
        <f t="shared" si="722"/>
        <v>1</v>
      </c>
      <c r="BQ1461" s="48">
        <f ca="1">IF(ISNA($BI1461),1,OFFSET(NoteCommaRef!$K$3,$BI1461,0))</f>
        <v>1</v>
      </c>
      <c r="BR1461" s="48">
        <f ca="1">IF(ISNA($BJ1461),1,OFFSET(NoteCommaRef!$K$3,$BJ1461,0))</f>
        <v>1</v>
      </c>
    </row>
    <row r="1462" spans="3:70" x14ac:dyDescent="0.2">
      <c r="C1462" s="1" t="str">
        <f t="shared" si="696"/>
        <v/>
      </c>
      <c r="D1462" s="1" t="str">
        <f t="shared" si="697"/>
        <v/>
      </c>
      <c r="E1462" s="1" t="str">
        <f t="shared" si="732"/>
        <v/>
      </c>
      <c r="F1462" s="32" t="str">
        <f t="shared" si="733"/>
        <v/>
      </c>
      <c r="G1462" s="1" t="str">
        <f t="shared" si="734"/>
        <v/>
      </c>
      <c r="H1462" s="1" t="str">
        <f t="shared" si="735"/>
        <v/>
      </c>
      <c r="I1462" s="1" t="str">
        <f t="shared" si="736"/>
        <v/>
      </c>
      <c r="J1462" s="1" t="str">
        <f t="shared" si="737"/>
        <v/>
      </c>
      <c r="K1462" s="1" t="str">
        <f t="shared" si="738"/>
        <v/>
      </c>
      <c r="L1462" s="1" t="str">
        <f ca="1">IF(COUNTBLANK($AO1462),IF(COUNTBLANK($D1462),"",OFFSET(ChannelSetup!$E$6,0,$D1462-1)),$AO1462)</f>
        <v/>
      </c>
      <c r="M1462" s="1" t="str">
        <f ca="1">IF(COUNTBLANK($AP1462),IF(COUNTBLANK($D1462),"",OFFSET(ChannelSetup!$E$7,0,$D1462-1)),$AP1462)</f>
        <v/>
      </c>
      <c r="N1462" s="1" t="str">
        <f ca="1">IF(COUNTBLANK($D1462),"",IF(COUNTBLANK($AI1462),OFFSET(ChannelSetup!$E$4,0,$D1462-1),$AI1462))</f>
        <v/>
      </c>
      <c r="O1462" s="1" t="str">
        <f t="shared" si="739"/>
        <v/>
      </c>
      <c r="Q1462" s="32">
        <f t="shared" si="698"/>
        <v>6</v>
      </c>
      <c r="R1462" s="32">
        <f t="shared" si="699"/>
        <v>4</v>
      </c>
      <c r="S1462" s="32">
        <f t="shared" si="700"/>
        <v>4</v>
      </c>
      <c r="T1462" s="32">
        <f t="shared" si="701"/>
        <v>2</v>
      </c>
      <c r="U1462" s="32">
        <f t="shared" si="702"/>
        <v>2</v>
      </c>
      <c r="V1462" s="32">
        <f t="shared" si="703"/>
        <v>2</v>
      </c>
      <c r="W1462" s="32">
        <f t="shared" si="704"/>
        <v>2</v>
      </c>
      <c r="X1462" s="32">
        <f t="shared" si="705"/>
        <v>2</v>
      </c>
      <c r="Y1462" s="32">
        <f t="shared" si="706"/>
        <v>2</v>
      </c>
      <c r="Z1462" s="32">
        <f t="shared" si="707"/>
        <v>2</v>
      </c>
      <c r="AA1462" s="32">
        <f t="shared" si="708"/>
        <v>2</v>
      </c>
      <c r="AB1462" s="32">
        <f t="shared" si="709"/>
        <v>2</v>
      </c>
      <c r="AD1462" s="64"/>
      <c r="AE1462" s="51"/>
      <c r="AF1462" s="51"/>
      <c r="AG1462" s="61"/>
      <c r="AH1462" s="62"/>
      <c r="AI1462" s="61"/>
      <c r="AJ1462" s="62"/>
      <c r="AK1462" s="61"/>
      <c r="AL1462" s="62"/>
      <c r="AM1462" s="60"/>
      <c r="AN1462" s="60"/>
      <c r="AO1462" s="60"/>
      <c r="AP1462" s="60"/>
      <c r="AQ1462" s="51"/>
      <c r="AT1462" s="39" t="str">
        <f t="shared" si="710"/>
        <v/>
      </c>
      <c r="AU1462" s="49" t="str">
        <f t="shared" si="711"/>
        <v/>
      </c>
      <c r="AV1462" s="41">
        <f t="shared" ca="1" si="725"/>
        <v>256</v>
      </c>
      <c r="AW1462" s="40">
        <f t="shared" ca="1" si="717"/>
        <v>1</v>
      </c>
      <c r="AX1462" s="41">
        <f t="shared" ca="1" si="712"/>
        <v>0</v>
      </c>
      <c r="AY1462" s="41">
        <f t="shared" ca="1" si="713"/>
        <v>0</v>
      </c>
      <c r="AZ1462" s="42">
        <f t="shared" ca="1" si="714"/>
        <v>1</v>
      </c>
      <c r="BA1462" s="47" t="str">
        <f t="shared" si="715"/>
        <v/>
      </c>
      <c r="BB1462" s="47" t="e">
        <f t="shared" si="716"/>
        <v>#VALUE!</v>
      </c>
      <c r="BC1462" s="47">
        <f t="shared" si="727"/>
        <v>0</v>
      </c>
      <c r="BD1462" s="47">
        <f t="shared" si="728"/>
        <v>0</v>
      </c>
      <c r="BE1462" s="47" t="e">
        <f t="shared" si="729"/>
        <v>#VALUE!</v>
      </c>
      <c r="BF1462" s="47" t="e">
        <f t="shared" si="730"/>
        <v>#VALUE!</v>
      </c>
      <c r="BG1462" s="47" t="e">
        <f t="shared" si="731"/>
        <v>#VALUE!</v>
      </c>
      <c r="BH1462" s="47" t="e">
        <f>MATCH($BA1462,NoteCommaRef!$B$4:$B$10,0)</f>
        <v>#N/A</v>
      </c>
      <c r="BI1462" s="47">
        <f>MATCH($BK1462,NoteCommaRef!$H$4:$H$1000,0)</f>
        <v>11</v>
      </c>
      <c r="BJ1462" s="47">
        <f>MATCH($BL1462,NoteCommaRef!$H$4:$H$1000,0)</f>
        <v>11</v>
      </c>
      <c r="BK1462" s="47">
        <f t="shared" si="718"/>
        <v>1</v>
      </c>
      <c r="BL1462" s="47">
        <f t="shared" si="719"/>
        <v>1</v>
      </c>
      <c r="BM1462" s="48">
        <f ca="1">IF(ISNA($BH1462),1,OFFSET(NoteCommaRef!$E$3,$BH1462,0))</f>
        <v>1</v>
      </c>
      <c r="BN1462" s="48">
        <f t="shared" si="720"/>
        <v>1</v>
      </c>
      <c r="BO1462" s="48">
        <f t="shared" si="721"/>
        <v>1</v>
      </c>
      <c r="BP1462" s="48">
        <f t="shared" si="722"/>
        <v>1</v>
      </c>
      <c r="BQ1462" s="48">
        <f ca="1">IF(ISNA($BI1462),1,OFFSET(NoteCommaRef!$K$3,$BI1462,0))</f>
        <v>1</v>
      </c>
      <c r="BR1462" s="48">
        <f ca="1">IF(ISNA($BJ1462),1,OFFSET(NoteCommaRef!$K$3,$BJ1462,0))</f>
        <v>1</v>
      </c>
    </row>
    <row r="1463" spans="3:70" x14ac:dyDescent="0.2">
      <c r="C1463" s="1" t="str">
        <f t="shared" si="696"/>
        <v/>
      </c>
      <c r="D1463" s="1" t="str">
        <f t="shared" si="697"/>
        <v/>
      </c>
      <c r="E1463" s="1" t="str">
        <f t="shared" si="732"/>
        <v/>
      </c>
      <c r="F1463" s="32" t="str">
        <f t="shared" si="733"/>
        <v/>
      </c>
      <c r="G1463" s="1" t="str">
        <f t="shared" si="734"/>
        <v/>
      </c>
      <c r="H1463" s="1" t="str">
        <f t="shared" si="735"/>
        <v/>
      </c>
      <c r="I1463" s="1" t="str">
        <f t="shared" si="736"/>
        <v/>
      </c>
      <c r="J1463" s="1" t="str">
        <f t="shared" si="737"/>
        <v/>
      </c>
      <c r="K1463" s="1" t="str">
        <f t="shared" si="738"/>
        <v/>
      </c>
      <c r="L1463" s="1" t="str">
        <f ca="1">IF(COUNTBLANK($AO1463),IF(COUNTBLANK($D1463),"",OFFSET(ChannelSetup!$E$6,0,$D1463-1)),$AO1463)</f>
        <v/>
      </c>
      <c r="M1463" s="1" t="str">
        <f ca="1">IF(COUNTBLANK($AP1463),IF(COUNTBLANK($D1463),"",OFFSET(ChannelSetup!$E$7,0,$D1463-1)),$AP1463)</f>
        <v/>
      </c>
      <c r="N1463" s="1" t="str">
        <f ca="1">IF(COUNTBLANK($D1463),"",IF(COUNTBLANK($AI1463),OFFSET(ChannelSetup!$E$4,0,$D1463-1),$AI1463))</f>
        <v/>
      </c>
      <c r="O1463" s="1" t="str">
        <f t="shared" si="739"/>
        <v/>
      </c>
      <c r="Q1463" s="32">
        <f t="shared" si="698"/>
        <v>6</v>
      </c>
      <c r="R1463" s="32">
        <f t="shared" si="699"/>
        <v>4</v>
      </c>
      <c r="S1463" s="32">
        <f t="shared" si="700"/>
        <v>4</v>
      </c>
      <c r="T1463" s="32">
        <f t="shared" si="701"/>
        <v>2</v>
      </c>
      <c r="U1463" s="32">
        <f t="shared" si="702"/>
        <v>2</v>
      </c>
      <c r="V1463" s="32">
        <f t="shared" si="703"/>
        <v>2</v>
      </c>
      <c r="W1463" s="32">
        <f t="shared" si="704"/>
        <v>2</v>
      </c>
      <c r="X1463" s="32">
        <f t="shared" si="705"/>
        <v>2</v>
      </c>
      <c r="Y1463" s="32">
        <f t="shared" si="706"/>
        <v>2</v>
      </c>
      <c r="Z1463" s="32">
        <f t="shared" si="707"/>
        <v>2</v>
      </c>
      <c r="AA1463" s="32">
        <f t="shared" si="708"/>
        <v>2</v>
      </c>
      <c r="AB1463" s="32">
        <f t="shared" si="709"/>
        <v>2</v>
      </c>
      <c r="AD1463" s="64"/>
      <c r="AE1463" s="51"/>
      <c r="AF1463" s="51"/>
      <c r="AG1463" s="61"/>
      <c r="AH1463" s="62"/>
      <c r="AI1463" s="61"/>
      <c r="AJ1463" s="62"/>
      <c r="AK1463" s="61"/>
      <c r="AL1463" s="62"/>
      <c r="AM1463" s="60"/>
      <c r="AN1463" s="60"/>
      <c r="AO1463" s="60"/>
      <c r="AP1463" s="60"/>
      <c r="AQ1463" s="51"/>
      <c r="AT1463" s="39" t="str">
        <f t="shared" si="710"/>
        <v/>
      </c>
      <c r="AU1463" s="49" t="str">
        <f t="shared" si="711"/>
        <v/>
      </c>
      <c r="AV1463" s="41">
        <f t="shared" ca="1" si="725"/>
        <v>256</v>
      </c>
      <c r="AW1463" s="40">
        <f t="shared" ca="1" si="717"/>
        <v>1</v>
      </c>
      <c r="AX1463" s="41">
        <f t="shared" ca="1" si="712"/>
        <v>0</v>
      </c>
      <c r="AY1463" s="41">
        <f t="shared" ca="1" si="713"/>
        <v>0</v>
      </c>
      <c r="AZ1463" s="42">
        <f t="shared" ca="1" si="714"/>
        <v>1</v>
      </c>
      <c r="BA1463" s="47" t="str">
        <f t="shared" si="715"/>
        <v/>
      </c>
      <c r="BB1463" s="47" t="e">
        <f t="shared" si="716"/>
        <v>#VALUE!</v>
      </c>
      <c r="BC1463" s="47">
        <f t="shared" si="727"/>
        <v>0</v>
      </c>
      <c r="BD1463" s="47">
        <f t="shared" si="728"/>
        <v>0</v>
      </c>
      <c r="BE1463" s="47" t="e">
        <f t="shared" si="729"/>
        <v>#VALUE!</v>
      </c>
      <c r="BF1463" s="47" t="e">
        <f t="shared" si="730"/>
        <v>#VALUE!</v>
      </c>
      <c r="BG1463" s="47" t="e">
        <f t="shared" si="731"/>
        <v>#VALUE!</v>
      </c>
      <c r="BH1463" s="47" t="e">
        <f>MATCH($BA1463,NoteCommaRef!$B$4:$B$10,0)</f>
        <v>#N/A</v>
      </c>
      <c r="BI1463" s="47">
        <f>MATCH($BK1463,NoteCommaRef!$H$4:$H$1000,0)</f>
        <v>11</v>
      </c>
      <c r="BJ1463" s="47">
        <f>MATCH($BL1463,NoteCommaRef!$H$4:$H$1000,0)</f>
        <v>11</v>
      </c>
      <c r="BK1463" s="47">
        <f t="shared" si="718"/>
        <v>1</v>
      </c>
      <c r="BL1463" s="47">
        <f t="shared" si="719"/>
        <v>1</v>
      </c>
      <c r="BM1463" s="48">
        <f ca="1">IF(ISNA($BH1463),1,OFFSET(NoteCommaRef!$E$3,$BH1463,0))</f>
        <v>1</v>
      </c>
      <c r="BN1463" s="48">
        <f t="shared" si="720"/>
        <v>1</v>
      </c>
      <c r="BO1463" s="48">
        <f t="shared" si="721"/>
        <v>1</v>
      </c>
      <c r="BP1463" s="48">
        <f t="shared" si="722"/>
        <v>1</v>
      </c>
      <c r="BQ1463" s="48">
        <f ca="1">IF(ISNA($BI1463),1,OFFSET(NoteCommaRef!$K$3,$BI1463,0))</f>
        <v>1</v>
      </c>
      <c r="BR1463" s="48">
        <f ca="1">IF(ISNA($BJ1463),1,OFFSET(NoteCommaRef!$K$3,$BJ1463,0))</f>
        <v>1</v>
      </c>
    </row>
    <row r="1464" spans="3:70" x14ac:dyDescent="0.2">
      <c r="C1464" s="1" t="str">
        <f t="shared" si="696"/>
        <v/>
      </c>
      <c r="D1464" s="1" t="str">
        <f t="shared" si="697"/>
        <v/>
      </c>
      <c r="E1464" s="1" t="str">
        <f t="shared" si="732"/>
        <v/>
      </c>
      <c r="F1464" s="32" t="str">
        <f t="shared" si="733"/>
        <v/>
      </c>
      <c r="G1464" s="1" t="str">
        <f t="shared" si="734"/>
        <v/>
      </c>
      <c r="H1464" s="1" t="str">
        <f t="shared" si="735"/>
        <v/>
      </c>
      <c r="I1464" s="1" t="str">
        <f t="shared" si="736"/>
        <v/>
      </c>
      <c r="J1464" s="1" t="str">
        <f t="shared" si="737"/>
        <v/>
      </c>
      <c r="K1464" s="1" t="str">
        <f t="shared" si="738"/>
        <v/>
      </c>
      <c r="L1464" s="1" t="str">
        <f ca="1">IF(COUNTBLANK($AO1464),IF(COUNTBLANK($D1464),"",OFFSET(ChannelSetup!$E$6,0,$D1464-1)),$AO1464)</f>
        <v/>
      </c>
      <c r="M1464" s="1" t="str">
        <f ca="1">IF(COUNTBLANK($AP1464),IF(COUNTBLANK($D1464),"",OFFSET(ChannelSetup!$E$7,0,$D1464-1)),$AP1464)</f>
        <v/>
      </c>
      <c r="N1464" s="1" t="str">
        <f ca="1">IF(COUNTBLANK($D1464),"",IF(COUNTBLANK($AI1464),OFFSET(ChannelSetup!$E$4,0,$D1464-1),$AI1464))</f>
        <v/>
      </c>
      <c r="O1464" s="1" t="str">
        <f t="shared" si="739"/>
        <v/>
      </c>
      <c r="Q1464" s="32">
        <f t="shared" si="698"/>
        <v>6</v>
      </c>
      <c r="R1464" s="32">
        <f t="shared" si="699"/>
        <v>4</v>
      </c>
      <c r="S1464" s="32">
        <f t="shared" si="700"/>
        <v>4</v>
      </c>
      <c r="T1464" s="32">
        <f t="shared" si="701"/>
        <v>2</v>
      </c>
      <c r="U1464" s="32">
        <f t="shared" si="702"/>
        <v>2</v>
      </c>
      <c r="V1464" s="32">
        <f t="shared" si="703"/>
        <v>2</v>
      </c>
      <c r="W1464" s="32">
        <f t="shared" si="704"/>
        <v>2</v>
      </c>
      <c r="X1464" s="32">
        <f t="shared" si="705"/>
        <v>2</v>
      </c>
      <c r="Y1464" s="32">
        <f t="shared" si="706"/>
        <v>2</v>
      </c>
      <c r="Z1464" s="32">
        <f t="shared" si="707"/>
        <v>2</v>
      </c>
      <c r="AA1464" s="32">
        <f t="shared" si="708"/>
        <v>2</v>
      </c>
      <c r="AB1464" s="32">
        <f t="shared" si="709"/>
        <v>2</v>
      </c>
      <c r="AD1464" s="64"/>
      <c r="AE1464" s="51"/>
      <c r="AF1464" s="51"/>
      <c r="AG1464" s="61"/>
      <c r="AH1464" s="62"/>
      <c r="AI1464" s="61"/>
      <c r="AJ1464" s="62"/>
      <c r="AK1464" s="61"/>
      <c r="AL1464" s="62"/>
      <c r="AM1464" s="60"/>
      <c r="AN1464" s="60"/>
      <c r="AO1464" s="60"/>
      <c r="AP1464" s="60"/>
      <c r="AQ1464" s="51"/>
      <c r="AT1464" s="39" t="str">
        <f t="shared" si="710"/>
        <v/>
      </c>
      <c r="AU1464" s="49" t="str">
        <f t="shared" si="711"/>
        <v/>
      </c>
      <c r="AV1464" s="41">
        <f t="shared" ca="1" si="725"/>
        <v>256</v>
      </c>
      <c r="AW1464" s="40">
        <f t="shared" ca="1" si="717"/>
        <v>1</v>
      </c>
      <c r="AX1464" s="41">
        <f t="shared" ca="1" si="712"/>
        <v>0</v>
      </c>
      <c r="AY1464" s="41">
        <f t="shared" ca="1" si="713"/>
        <v>0</v>
      </c>
      <c r="AZ1464" s="42">
        <f t="shared" ca="1" si="714"/>
        <v>1</v>
      </c>
      <c r="BA1464" s="47" t="str">
        <f t="shared" si="715"/>
        <v/>
      </c>
      <c r="BB1464" s="47" t="e">
        <f t="shared" si="716"/>
        <v>#VALUE!</v>
      </c>
      <c r="BC1464" s="47">
        <f t="shared" si="727"/>
        <v>0</v>
      </c>
      <c r="BD1464" s="47">
        <f t="shared" si="728"/>
        <v>0</v>
      </c>
      <c r="BE1464" s="47" t="e">
        <f t="shared" si="729"/>
        <v>#VALUE!</v>
      </c>
      <c r="BF1464" s="47" t="e">
        <f t="shared" si="730"/>
        <v>#VALUE!</v>
      </c>
      <c r="BG1464" s="47" t="e">
        <f t="shared" si="731"/>
        <v>#VALUE!</v>
      </c>
      <c r="BH1464" s="47" t="e">
        <f>MATCH($BA1464,NoteCommaRef!$B$4:$B$10,0)</f>
        <v>#N/A</v>
      </c>
      <c r="BI1464" s="47">
        <f>MATCH($BK1464,NoteCommaRef!$H$4:$H$1000,0)</f>
        <v>11</v>
      </c>
      <c r="BJ1464" s="47">
        <f>MATCH($BL1464,NoteCommaRef!$H$4:$H$1000,0)</f>
        <v>11</v>
      </c>
      <c r="BK1464" s="47">
        <f t="shared" si="718"/>
        <v>1</v>
      </c>
      <c r="BL1464" s="47">
        <f t="shared" si="719"/>
        <v>1</v>
      </c>
      <c r="BM1464" s="48">
        <f ca="1">IF(ISNA($BH1464),1,OFFSET(NoteCommaRef!$E$3,$BH1464,0))</f>
        <v>1</v>
      </c>
      <c r="BN1464" s="48">
        <f t="shared" si="720"/>
        <v>1</v>
      </c>
      <c r="BO1464" s="48">
        <f t="shared" si="721"/>
        <v>1</v>
      </c>
      <c r="BP1464" s="48">
        <f t="shared" si="722"/>
        <v>1</v>
      </c>
      <c r="BQ1464" s="48">
        <f ca="1">IF(ISNA($BI1464),1,OFFSET(NoteCommaRef!$K$3,$BI1464,0))</f>
        <v>1</v>
      </c>
      <c r="BR1464" s="48">
        <f ca="1">IF(ISNA($BJ1464),1,OFFSET(NoteCommaRef!$K$3,$BJ1464,0))</f>
        <v>1</v>
      </c>
    </row>
    <row r="1465" spans="3:70" x14ac:dyDescent="0.2">
      <c r="C1465" s="1" t="str">
        <f t="shared" si="696"/>
        <v/>
      </c>
      <c r="D1465" s="1" t="str">
        <f t="shared" si="697"/>
        <v/>
      </c>
      <c r="E1465" s="1" t="str">
        <f t="shared" si="732"/>
        <v/>
      </c>
      <c r="F1465" s="32" t="str">
        <f t="shared" si="733"/>
        <v/>
      </c>
      <c r="G1465" s="1" t="str">
        <f t="shared" si="734"/>
        <v/>
      </c>
      <c r="H1465" s="1" t="str">
        <f t="shared" si="735"/>
        <v/>
      </c>
      <c r="I1465" s="1" t="str">
        <f t="shared" si="736"/>
        <v/>
      </c>
      <c r="J1465" s="1" t="str">
        <f t="shared" si="737"/>
        <v/>
      </c>
      <c r="K1465" s="1" t="str">
        <f t="shared" si="738"/>
        <v/>
      </c>
      <c r="L1465" s="1" t="str">
        <f ca="1">IF(COUNTBLANK($AO1465),IF(COUNTBLANK($D1465),"",OFFSET(ChannelSetup!$E$6,0,$D1465-1)),$AO1465)</f>
        <v/>
      </c>
      <c r="M1465" s="1" t="str">
        <f ca="1">IF(COUNTBLANK($AP1465),IF(COUNTBLANK($D1465),"",OFFSET(ChannelSetup!$E$7,0,$D1465-1)),$AP1465)</f>
        <v/>
      </c>
      <c r="N1465" s="1" t="str">
        <f ca="1">IF(COUNTBLANK($D1465),"",IF(COUNTBLANK($AI1465),OFFSET(ChannelSetup!$E$4,0,$D1465-1),$AI1465))</f>
        <v/>
      </c>
      <c r="O1465" s="1" t="str">
        <f t="shared" si="739"/>
        <v/>
      </c>
      <c r="Q1465" s="32">
        <f t="shared" si="698"/>
        <v>6</v>
      </c>
      <c r="R1465" s="32">
        <f t="shared" si="699"/>
        <v>4</v>
      </c>
      <c r="S1465" s="32">
        <f t="shared" si="700"/>
        <v>4</v>
      </c>
      <c r="T1465" s="32">
        <f t="shared" si="701"/>
        <v>2</v>
      </c>
      <c r="U1465" s="32">
        <f t="shared" si="702"/>
        <v>2</v>
      </c>
      <c r="V1465" s="32">
        <f t="shared" si="703"/>
        <v>2</v>
      </c>
      <c r="W1465" s="32">
        <f t="shared" si="704"/>
        <v>2</v>
      </c>
      <c r="X1465" s="32">
        <f t="shared" si="705"/>
        <v>2</v>
      </c>
      <c r="Y1465" s="32">
        <f t="shared" si="706"/>
        <v>2</v>
      </c>
      <c r="Z1465" s="32">
        <f t="shared" si="707"/>
        <v>2</v>
      </c>
      <c r="AA1465" s="32">
        <f t="shared" si="708"/>
        <v>2</v>
      </c>
      <c r="AB1465" s="32">
        <f t="shared" si="709"/>
        <v>2</v>
      </c>
      <c r="AD1465" s="64"/>
      <c r="AE1465" s="51"/>
      <c r="AF1465" s="51"/>
      <c r="AG1465" s="61"/>
      <c r="AH1465" s="62"/>
      <c r="AI1465" s="61"/>
      <c r="AJ1465" s="62"/>
      <c r="AK1465" s="61"/>
      <c r="AL1465" s="62"/>
      <c r="AM1465" s="60"/>
      <c r="AN1465" s="60"/>
      <c r="AO1465" s="60"/>
      <c r="AP1465" s="60"/>
      <c r="AQ1465" s="51"/>
      <c r="AT1465" s="39" t="str">
        <f t="shared" si="710"/>
        <v/>
      </c>
      <c r="AU1465" s="49" t="str">
        <f t="shared" si="711"/>
        <v/>
      </c>
      <c r="AV1465" s="41">
        <f t="shared" ca="1" si="725"/>
        <v>256</v>
      </c>
      <c r="AW1465" s="40">
        <f t="shared" ca="1" si="717"/>
        <v>1</v>
      </c>
      <c r="AX1465" s="41">
        <f t="shared" ca="1" si="712"/>
        <v>0</v>
      </c>
      <c r="AY1465" s="41">
        <f t="shared" ca="1" si="713"/>
        <v>0</v>
      </c>
      <c r="AZ1465" s="42">
        <f t="shared" ca="1" si="714"/>
        <v>1</v>
      </c>
      <c r="BA1465" s="47" t="str">
        <f t="shared" si="715"/>
        <v/>
      </c>
      <c r="BB1465" s="47" t="e">
        <f t="shared" si="716"/>
        <v>#VALUE!</v>
      </c>
      <c r="BC1465" s="47">
        <f t="shared" si="727"/>
        <v>0</v>
      </c>
      <c r="BD1465" s="47">
        <f t="shared" si="728"/>
        <v>0</v>
      </c>
      <c r="BE1465" s="47" t="e">
        <f t="shared" si="729"/>
        <v>#VALUE!</v>
      </c>
      <c r="BF1465" s="47" t="e">
        <f t="shared" si="730"/>
        <v>#VALUE!</v>
      </c>
      <c r="BG1465" s="47" t="e">
        <f t="shared" si="731"/>
        <v>#VALUE!</v>
      </c>
      <c r="BH1465" s="47" t="e">
        <f>MATCH($BA1465,NoteCommaRef!$B$4:$B$10,0)</f>
        <v>#N/A</v>
      </c>
      <c r="BI1465" s="47">
        <f>MATCH($BK1465,NoteCommaRef!$H$4:$H$1000,0)</f>
        <v>11</v>
      </c>
      <c r="BJ1465" s="47">
        <f>MATCH($BL1465,NoteCommaRef!$H$4:$H$1000,0)</f>
        <v>11</v>
      </c>
      <c r="BK1465" s="47">
        <f t="shared" si="718"/>
        <v>1</v>
      </c>
      <c r="BL1465" s="47">
        <f t="shared" si="719"/>
        <v>1</v>
      </c>
      <c r="BM1465" s="48">
        <f ca="1">IF(ISNA($BH1465),1,OFFSET(NoteCommaRef!$E$3,$BH1465,0))</f>
        <v>1</v>
      </c>
      <c r="BN1465" s="48">
        <f t="shared" si="720"/>
        <v>1</v>
      </c>
      <c r="BO1465" s="48">
        <f t="shared" si="721"/>
        <v>1</v>
      </c>
      <c r="BP1465" s="48">
        <f t="shared" si="722"/>
        <v>1</v>
      </c>
      <c r="BQ1465" s="48">
        <f ca="1">IF(ISNA($BI1465),1,OFFSET(NoteCommaRef!$K$3,$BI1465,0))</f>
        <v>1</v>
      </c>
      <c r="BR1465" s="48">
        <f ca="1">IF(ISNA($BJ1465),1,OFFSET(NoteCommaRef!$K$3,$BJ1465,0))</f>
        <v>1</v>
      </c>
    </row>
    <row r="1466" spans="3:70" x14ac:dyDescent="0.2">
      <c r="C1466" s="1" t="str">
        <f t="shared" si="696"/>
        <v/>
      </c>
      <c r="D1466" s="1" t="str">
        <f t="shared" si="697"/>
        <v/>
      </c>
      <c r="E1466" s="1" t="str">
        <f t="shared" si="732"/>
        <v/>
      </c>
      <c r="F1466" s="32" t="str">
        <f t="shared" si="733"/>
        <v/>
      </c>
      <c r="G1466" s="1" t="str">
        <f t="shared" si="734"/>
        <v/>
      </c>
      <c r="H1466" s="1" t="str">
        <f t="shared" si="735"/>
        <v/>
      </c>
      <c r="I1466" s="1" t="str">
        <f t="shared" si="736"/>
        <v/>
      </c>
      <c r="J1466" s="1" t="str">
        <f t="shared" si="737"/>
        <v/>
      </c>
      <c r="K1466" s="1" t="str">
        <f t="shared" si="738"/>
        <v/>
      </c>
      <c r="L1466" s="1" t="str">
        <f ca="1">IF(COUNTBLANK($AO1466),IF(COUNTBLANK($D1466),"",OFFSET(ChannelSetup!$E$6,0,$D1466-1)),$AO1466)</f>
        <v/>
      </c>
      <c r="M1466" s="1" t="str">
        <f ca="1">IF(COUNTBLANK($AP1466),IF(COUNTBLANK($D1466),"",OFFSET(ChannelSetup!$E$7,0,$D1466-1)),$AP1466)</f>
        <v/>
      </c>
      <c r="N1466" s="1" t="str">
        <f ca="1">IF(COUNTBLANK($D1466),"",IF(COUNTBLANK($AI1466),OFFSET(ChannelSetup!$E$4,0,$D1466-1),$AI1466))</f>
        <v/>
      </c>
      <c r="O1466" s="1" t="str">
        <f t="shared" si="739"/>
        <v/>
      </c>
      <c r="Q1466" s="32">
        <f t="shared" si="698"/>
        <v>6</v>
      </c>
      <c r="R1466" s="32">
        <f t="shared" si="699"/>
        <v>4</v>
      </c>
      <c r="S1466" s="32">
        <f t="shared" si="700"/>
        <v>4</v>
      </c>
      <c r="T1466" s="32">
        <f t="shared" si="701"/>
        <v>2</v>
      </c>
      <c r="U1466" s="32">
        <f t="shared" si="702"/>
        <v>2</v>
      </c>
      <c r="V1466" s="32">
        <f t="shared" si="703"/>
        <v>2</v>
      </c>
      <c r="W1466" s="32">
        <f t="shared" si="704"/>
        <v>2</v>
      </c>
      <c r="X1466" s="32">
        <f t="shared" si="705"/>
        <v>2</v>
      </c>
      <c r="Y1466" s="32">
        <f t="shared" si="706"/>
        <v>2</v>
      </c>
      <c r="Z1466" s="32">
        <f t="shared" si="707"/>
        <v>2</v>
      </c>
      <c r="AA1466" s="32">
        <f t="shared" si="708"/>
        <v>2</v>
      </c>
      <c r="AB1466" s="32">
        <f t="shared" si="709"/>
        <v>2</v>
      </c>
      <c r="AD1466" s="64"/>
      <c r="AE1466" s="51"/>
      <c r="AF1466" s="51"/>
      <c r="AG1466" s="61"/>
      <c r="AH1466" s="62"/>
      <c r="AI1466" s="61"/>
      <c r="AJ1466" s="62"/>
      <c r="AK1466" s="61"/>
      <c r="AL1466" s="62"/>
      <c r="AM1466" s="60"/>
      <c r="AN1466" s="60"/>
      <c r="AO1466" s="60"/>
      <c r="AP1466" s="60"/>
      <c r="AQ1466" s="51"/>
      <c r="AT1466" s="39" t="str">
        <f t="shared" si="710"/>
        <v/>
      </c>
      <c r="AU1466" s="49" t="str">
        <f t="shared" si="711"/>
        <v/>
      </c>
      <c r="AV1466" s="41">
        <f t="shared" ca="1" si="725"/>
        <v>256</v>
      </c>
      <c r="AW1466" s="40">
        <f t="shared" ca="1" si="717"/>
        <v>1</v>
      </c>
      <c r="AX1466" s="41">
        <f t="shared" ca="1" si="712"/>
        <v>0</v>
      </c>
      <c r="AY1466" s="41">
        <f t="shared" ca="1" si="713"/>
        <v>0</v>
      </c>
      <c r="AZ1466" s="42">
        <f t="shared" ca="1" si="714"/>
        <v>1</v>
      </c>
      <c r="BA1466" s="47" t="str">
        <f t="shared" si="715"/>
        <v/>
      </c>
      <c r="BB1466" s="47" t="e">
        <f t="shared" si="716"/>
        <v>#VALUE!</v>
      </c>
      <c r="BC1466" s="47">
        <f t="shared" si="727"/>
        <v>0</v>
      </c>
      <c r="BD1466" s="47">
        <f t="shared" si="728"/>
        <v>0</v>
      </c>
      <c r="BE1466" s="47" t="e">
        <f t="shared" si="729"/>
        <v>#VALUE!</v>
      </c>
      <c r="BF1466" s="47" t="e">
        <f t="shared" si="730"/>
        <v>#VALUE!</v>
      </c>
      <c r="BG1466" s="47" t="e">
        <f t="shared" si="731"/>
        <v>#VALUE!</v>
      </c>
      <c r="BH1466" s="47" t="e">
        <f>MATCH($BA1466,NoteCommaRef!$B$4:$B$10,0)</f>
        <v>#N/A</v>
      </c>
      <c r="BI1466" s="47">
        <f>MATCH($BK1466,NoteCommaRef!$H$4:$H$1000,0)</f>
        <v>11</v>
      </c>
      <c r="BJ1466" s="47">
        <f>MATCH($BL1466,NoteCommaRef!$H$4:$H$1000,0)</f>
        <v>11</v>
      </c>
      <c r="BK1466" s="47">
        <f t="shared" si="718"/>
        <v>1</v>
      </c>
      <c r="BL1466" s="47">
        <f t="shared" si="719"/>
        <v>1</v>
      </c>
      <c r="BM1466" s="48">
        <f ca="1">IF(ISNA($BH1466),1,OFFSET(NoteCommaRef!$E$3,$BH1466,0))</f>
        <v>1</v>
      </c>
      <c r="BN1466" s="48">
        <f t="shared" si="720"/>
        <v>1</v>
      </c>
      <c r="BO1466" s="48">
        <f t="shared" si="721"/>
        <v>1</v>
      </c>
      <c r="BP1466" s="48">
        <f t="shared" si="722"/>
        <v>1</v>
      </c>
      <c r="BQ1466" s="48">
        <f ca="1">IF(ISNA($BI1466),1,OFFSET(NoteCommaRef!$K$3,$BI1466,0))</f>
        <v>1</v>
      </c>
      <c r="BR1466" s="48">
        <f ca="1">IF(ISNA($BJ1466),1,OFFSET(NoteCommaRef!$K$3,$BJ1466,0))</f>
        <v>1</v>
      </c>
    </row>
    <row r="1467" spans="3:70" x14ac:dyDescent="0.2">
      <c r="C1467" s="1" t="str">
        <f t="shared" si="696"/>
        <v/>
      </c>
      <c r="D1467" s="1" t="str">
        <f t="shared" si="697"/>
        <v/>
      </c>
      <c r="E1467" s="1" t="str">
        <f t="shared" si="732"/>
        <v/>
      </c>
      <c r="F1467" s="32" t="str">
        <f t="shared" si="733"/>
        <v/>
      </c>
      <c r="G1467" s="1" t="str">
        <f t="shared" si="734"/>
        <v/>
      </c>
      <c r="H1467" s="1" t="str">
        <f t="shared" si="735"/>
        <v/>
      </c>
      <c r="I1467" s="1" t="str">
        <f t="shared" si="736"/>
        <v/>
      </c>
      <c r="J1467" s="1" t="str">
        <f t="shared" si="737"/>
        <v/>
      </c>
      <c r="K1467" s="1" t="str">
        <f t="shared" si="738"/>
        <v/>
      </c>
      <c r="L1467" s="1" t="str">
        <f ca="1">IF(COUNTBLANK($AO1467),IF(COUNTBLANK($D1467),"",OFFSET(ChannelSetup!$E$6,0,$D1467-1)),$AO1467)</f>
        <v/>
      </c>
      <c r="M1467" s="1" t="str">
        <f ca="1">IF(COUNTBLANK($AP1467),IF(COUNTBLANK($D1467),"",OFFSET(ChannelSetup!$E$7,0,$D1467-1)),$AP1467)</f>
        <v/>
      </c>
      <c r="N1467" s="1" t="str">
        <f ca="1">IF(COUNTBLANK($D1467),"",IF(COUNTBLANK($AI1467),OFFSET(ChannelSetup!$E$4,0,$D1467-1),$AI1467))</f>
        <v/>
      </c>
      <c r="O1467" s="1" t="str">
        <f t="shared" si="739"/>
        <v/>
      </c>
      <c r="Q1467" s="32">
        <f t="shared" si="698"/>
        <v>6</v>
      </c>
      <c r="R1467" s="32">
        <f t="shared" si="699"/>
        <v>4</v>
      </c>
      <c r="S1467" s="32">
        <f t="shared" si="700"/>
        <v>4</v>
      </c>
      <c r="T1467" s="32">
        <f t="shared" si="701"/>
        <v>2</v>
      </c>
      <c r="U1467" s="32">
        <f t="shared" si="702"/>
        <v>2</v>
      </c>
      <c r="V1467" s="32">
        <f t="shared" si="703"/>
        <v>2</v>
      </c>
      <c r="W1467" s="32">
        <f t="shared" si="704"/>
        <v>2</v>
      </c>
      <c r="X1467" s="32">
        <f t="shared" si="705"/>
        <v>2</v>
      </c>
      <c r="Y1467" s="32">
        <f t="shared" si="706"/>
        <v>2</v>
      </c>
      <c r="Z1467" s="32">
        <f t="shared" si="707"/>
        <v>2</v>
      </c>
      <c r="AA1467" s="32">
        <f t="shared" si="708"/>
        <v>2</v>
      </c>
      <c r="AB1467" s="32">
        <f t="shared" si="709"/>
        <v>2</v>
      </c>
      <c r="AD1467" s="64"/>
      <c r="AE1467" s="51"/>
      <c r="AF1467" s="51"/>
      <c r="AG1467" s="61"/>
      <c r="AH1467" s="62"/>
      <c r="AI1467" s="61"/>
      <c r="AJ1467" s="62"/>
      <c r="AK1467" s="61"/>
      <c r="AL1467" s="62"/>
      <c r="AM1467" s="60"/>
      <c r="AN1467" s="60"/>
      <c r="AO1467" s="60"/>
      <c r="AP1467" s="60"/>
      <c r="AQ1467" s="51"/>
      <c r="AT1467" s="39" t="str">
        <f t="shared" si="710"/>
        <v/>
      </c>
      <c r="AU1467" s="49" t="str">
        <f t="shared" si="711"/>
        <v/>
      </c>
      <c r="AV1467" s="41">
        <f t="shared" ca="1" si="725"/>
        <v>256</v>
      </c>
      <c r="AW1467" s="40">
        <f t="shared" ca="1" si="717"/>
        <v>1</v>
      </c>
      <c r="AX1467" s="41">
        <f t="shared" ca="1" si="712"/>
        <v>0</v>
      </c>
      <c r="AY1467" s="41">
        <f t="shared" ca="1" si="713"/>
        <v>0</v>
      </c>
      <c r="AZ1467" s="42">
        <f t="shared" ca="1" si="714"/>
        <v>1</v>
      </c>
      <c r="BA1467" s="47" t="str">
        <f t="shared" si="715"/>
        <v/>
      </c>
      <c r="BB1467" s="47" t="e">
        <f t="shared" si="716"/>
        <v>#VALUE!</v>
      </c>
      <c r="BC1467" s="47">
        <f t="shared" si="727"/>
        <v>0</v>
      </c>
      <c r="BD1467" s="47">
        <f t="shared" si="728"/>
        <v>0</v>
      </c>
      <c r="BE1467" s="47" t="e">
        <f t="shared" si="729"/>
        <v>#VALUE!</v>
      </c>
      <c r="BF1467" s="47" t="e">
        <f t="shared" si="730"/>
        <v>#VALUE!</v>
      </c>
      <c r="BG1467" s="47" t="e">
        <f t="shared" si="731"/>
        <v>#VALUE!</v>
      </c>
      <c r="BH1467" s="47" t="e">
        <f>MATCH($BA1467,NoteCommaRef!$B$4:$B$10,0)</f>
        <v>#N/A</v>
      </c>
      <c r="BI1467" s="47">
        <f>MATCH($BK1467,NoteCommaRef!$H$4:$H$1000,0)</f>
        <v>11</v>
      </c>
      <c r="BJ1467" s="47">
        <f>MATCH($BL1467,NoteCommaRef!$H$4:$H$1000,0)</f>
        <v>11</v>
      </c>
      <c r="BK1467" s="47">
        <f t="shared" si="718"/>
        <v>1</v>
      </c>
      <c r="BL1467" s="47">
        <f t="shared" si="719"/>
        <v>1</v>
      </c>
      <c r="BM1467" s="48">
        <f ca="1">IF(ISNA($BH1467),1,OFFSET(NoteCommaRef!$E$3,$BH1467,0))</f>
        <v>1</v>
      </c>
      <c r="BN1467" s="48">
        <f t="shared" si="720"/>
        <v>1</v>
      </c>
      <c r="BO1467" s="48">
        <f t="shared" si="721"/>
        <v>1</v>
      </c>
      <c r="BP1467" s="48">
        <f t="shared" si="722"/>
        <v>1</v>
      </c>
      <c r="BQ1467" s="48">
        <f ca="1">IF(ISNA($BI1467),1,OFFSET(NoteCommaRef!$K$3,$BI1467,0))</f>
        <v>1</v>
      </c>
      <c r="BR1467" s="48">
        <f ca="1">IF(ISNA($BJ1467),1,OFFSET(NoteCommaRef!$K$3,$BJ1467,0))</f>
        <v>1</v>
      </c>
    </row>
    <row r="1468" spans="3:70" x14ac:dyDescent="0.2">
      <c r="C1468" s="1" t="str">
        <f t="shared" si="696"/>
        <v/>
      </c>
      <c r="D1468" s="1" t="str">
        <f t="shared" si="697"/>
        <v/>
      </c>
      <c r="E1468" s="1" t="str">
        <f t="shared" si="732"/>
        <v/>
      </c>
      <c r="F1468" s="32" t="str">
        <f t="shared" si="733"/>
        <v/>
      </c>
      <c r="G1468" s="1" t="str">
        <f t="shared" si="734"/>
        <v/>
      </c>
      <c r="H1468" s="1" t="str">
        <f t="shared" si="735"/>
        <v/>
      </c>
      <c r="I1468" s="1" t="str">
        <f t="shared" si="736"/>
        <v/>
      </c>
      <c r="J1468" s="1" t="str">
        <f t="shared" si="737"/>
        <v/>
      </c>
      <c r="K1468" s="1" t="str">
        <f t="shared" si="738"/>
        <v/>
      </c>
      <c r="L1468" s="1" t="str">
        <f ca="1">IF(COUNTBLANK($AO1468),IF(COUNTBLANK($D1468),"",OFFSET(ChannelSetup!$E$6,0,$D1468-1)),$AO1468)</f>
        <v/>
      </c>
      <c r="M1468" s="1" t="str">
        <f ca="1">IF(COUNTBLANK($AP1468),IF(COUNTBLANK($D1468),"",OFFSET(ChannelSetup!$E$7,0,$D1468-1)),$AP1468)</f>
        <v/>
      </c>
      <c r="N1468" s="1" t="str">
        <f ca="1">IF(COUNTBLANK($D1468),"",IF(COUNTBLANK($AI1468),OFFSET(ChannelSetup!$E$4,0,$D1468-1),$AI1468))</f>
        <v/>
      </c>
      <c r="O1468" s="1" t="str">
        <f t="shared" si="739"/>
        <v/>
      </c>
      <c r="Q1468" s="32">
        <f t="shared" si="698"/>
        <v>6</v>
      </c>
      <c r="R1468" s="32">
        <f t="shared" si="699"/>
        <v>4</v>
      </c>
      <c r="S1468" s="32">
        <f t="shared" si="700"/>
        <v>4</v>
      </c>
      <c r="T1468" s="32">
        <f t="shared" si="701"/>
        <v>2</v>
      </c>
      <c r="U1468" s="32">
        <f t="shared" si="702"/>
        <v>2</v>
      </c>
      <c r="V1468" s="32">
        <f t="shared" si="703"/>
        <v>2</v>
      </c>
      <c r="W1468" s="32">
        <f t="shared" si="704"/>
        <v>2</v>
      </c>
      <c r="X1468" s="32">
        <f t="shared" si="705"/>
        <v>2</v>
      </c>
      <c r="Y1468" s="32">
        <f t="shared" si="706"/>
        <v>2</v>
      </c>
      <c r="Z1468" s="32">
        <f t="shared" si="707"/>
        <v>2</v>
      </c>
      <c r="AA1468" s="32">
        <f t="shared" si="708"/>
        <v>2</v>
      </c>
      <c r="AB1468" s="32">
        <f t="shared" si="709"/>
        <v>2</v>
      </c>
      <c r="AD1468" s="64"/>
      <c r="AE1468" s="51"/>
      <c r="AF1468" s="51"/>
      <c r="AG1468" s="61"/>
      <c r="AH1468" s="62"/>
      <c r="AI1468" s="61"/>
      <c r="AJ1468" s="62"/>
      <c r="AK1468" s="61"/>
      <c r="AL1468" s="62"/>
      <c r="AM1468" s="60"/>
      <c r="AN1468" s="60"/>
      <c r="AO1468" s="60"/>
      <c r="AP1468" s="60"/>
      <c r="AQ1468" s="51"/>
      <c r="AT1468" s="39" t="str">
        <f t="shared" si="710"/>
        <v/>
      </c>
      <c r="AU1468" s="49" t="str">
        <f t="shared" si="711"/>
        <v/>
      </c>
      <c r="AV1468" s="41">
        <f t="shared" ca="1" si="725"/>
        <v>256</v>
      </c>
      <c r="AW1468" s="40">
        <f t="shared" ca="1" si="717"/>
        <v>1</v>
      </c>
      <c r="AX1468" s="41">
        <f t="shared" ca="1" si="712"/>
        <v>0</v>
      </c>
      <c r="AY1468" s="41">
        <f t="shared" ca="1" si="713"/>
        <v>0</v>
      </c>
      <c r="AZ1468" s="42">
        <f t="shared" ca="1" si="714"/>
        <v>1</v>
      </c>
      <c r="BA1468" s="47" t="str">
        <f t="shared" si="715"/>
        <v/>
      </c>
      <c r="BB1468" s="47" t="e">
        <f t="shared" si="716"/>
        <v>#VALUE!</v>
      </c>
      <c r="BC1468" s="47">
        <f t="shared" si="727"/>
        <v>0</v>
      </c>
      <c r="BD1468" s="47">
        <f t="shared" si="728"/>
        <v>0</v>
      </c>
      <c r="BE1468" s="47" t="e">
        <f t="shared" si="729"/>
        <v>#VALUE!</v>
      </c>
      <c r="BF1468" s="47" t="e">
        <f t="shared" si="730"/>
        <v>#VALUE!</v>
      </c>
      <c r="BG1468" s="47" t="e">
        <f t="shared" si="731"/>
        <v>#VALUE!</v>
      </c>
      <c r="BH1468" s="47" t="e">
        <f>MATCH($BA1468,NoteCommaRef!$B$4:$B$10,0)</f>
        <v>#N/A</v>
      </c>
      <c r="BI1468" s="47">
        <f>MATCH($BK1468,NoteCommaRef!$H$4:$H$1000,0)</f>
        <v>11</v>
      </c>
      <c r="BJ1468" s="47">
        <f>MATCH($BL1468,NoteCommaRef!$H$4:$H$1000,0)</f>
        <v>11</v>
      </c>
      <c r="BK1468" s="47">
        <f t="shared" si="718"/>
        <v>1</v>
      </c>
      <c r="BL1468" s="47">
        <f t="shared" si="719"/>
        <v>1</v>
      </c>
      <c r="BM1468" s="48">
        <f ca="1">IF(ISNA($BH1468),1,OFFSET(NoteCommaRef!$E$3,$BH1468,0))</f>
        <v>1</v>
      </c>
      <c r="BN1468" s="48">
        <f t="shared" si="720"/>
        <v>1</v>
      </c>
      <c r="BO1468" s="48">
        <f t="shared" si="721"/>
        <v>1</v>
      </c>
      <c r="BP1468" s="48">
        <f t="shared" si="722"/>
        <v>1</v>
      </c>
      <c r="BQ1468" s="48">
        <f ca="1">IF(ISNA($BI1468),1,OFFSET(NoteCommaRef!$K$3,$BI1468,0))</f>
        <v>1</v>
      </c>
      <c r="BR1468" s="48">
        <f ca="1">IF(ISNA($BJ1468),1,OFFSET(NoteCommaRef!$K$3,$BJ1468,0))</f>
        <v>1</v>
      </c>
    </row>
    <row r="1469" spans="3:70" x14ac:dyDescent="0.2">
      <c r="C1469" s="1" t="str">
        <f t="shared" si="696"/>
        <v/>
      </c>
      <c r="D1469" s="1" t="str">
        <f t="shared" si="697"/>
        <v/>
      </c>
      <c r="E1469" s="1" t="str">
        <f t="shared" si="732"/>
        <v/>
      </c>
      <c r="F1469" s="32" t="str">
        <f t="shared" si="733"/>
        <v/>
      </c>
      <c r="G1469" s="1" t="str">
        <f t="shared" si="734"/>
        <v/>
      </c>
      <c r="H1469" s="1" t="str">
        <f t="shared" si="735"/>
        <v/>
      </c>
      <c r="I1469" s="1" t="str">
        <f t="shared" si="736"/>
        <v/>
      </c>
      <c r="J1469" s="1" t="str">
        <f t="shared" si="737"/>
        <v/>
      </c>
      <c r="K1469" s="1" t="str">
        <f t="shared" si="738"/>
        <v/>
      </c>
      <c r="L1469" s="1" t="str">
        <f ca="1">IF(COUNTBLANK($AO1469),IF(COUNTBLANK($D1469),"",OFFSET(ChannelSetup!$E$6,0,$D1469-1)),$AO1469)</f>
        <v/>
      </c>
      <c r="M1469" s="1" t="str">
        <f ca="1">IF(COUNTBLANK($AP1469),IF(COUNTBLANK($D1469),"",OFFSET(ChannelSetup!$E$7,0,$D1469-1)),$AP1469)</f>
        <v/>
      </c>
      <c r="N1469" s="1" t="str">
        <f ca="1">IF(COUNTBLANK($D1469),"",IF(COUNTBLANK($AI1469),OFFSET(ChannelSetup!$E$4,0,$D1469-1),$AI1469))</f>
        <v/>
      </c>
      <c r="O1469" s="1" t="str">
        <f t="shared" si="739"/>
        <v/>
      </c>
      <c r="Q1469" s="32">
        <f t="shared" si="698"/>
        <v>6</v>
      </c>
      <c r="R1469" s="32">
        <f t="shared" si="699"/>
        <v>4</v>
      </c>
      <c r="S1469" s="32">
        <f t="shared" si="700"/>
        <v>4</v>
      </c>
      <c r="T1469" s="32">
        <f t="shared" si="701"/>
        <v>2</v>
      </c>
      <c r="U1469" s="32">
        <f t="shared" si="702"/>
        <v>2</v>
      </c>
      <c r="V1469" s="32">
        <f t="shared" si="703"/>
        <v>2</v>
      </c>
      <c r="W1469" s="32">
        <f t="shared" si="704"/>
        <v>2</v>
      </c>
      <c r="X1469" s="32">
        <f t="shared" si="705"/>
        <v>2</v>
      </c>
      <c r="Y1469" s="32">
        <f t="shared" si="706"/>
        <v>2</v>
      </c>
      <c r="Z1469" s="32">
        <f t="shared" si="707"/>
        <v>2</v>
      </c>
      <c r="AA1469" s="32">
        <f t="shared" si="708"/>
        <v>2</v>
      </c>
      <c r="AB1469" s="32">
        <f t="shared" si="709"/>
        <v>2</v>
      </c>
      <c r="AD1469" s="64"/>
      <c r="AE1469" s="51"/>
      <c r="AF1469" s="51"/>
      <c r="AG1469" s="61"/>
      <c r="AH1469" s="62"/>
      <c r="AI1469" s="61"/>
      <c r="AJ1469" s="62"/>
      <c r="AK1469" s="61"/>
      <c r="AL1469" s="62"/>
      <c r="AM1469" s="60"/>
      <c r="AN1469" s="60"/>
      <c r="AO1469" s="60"/>
      <c r="AP1469" s="60"/>
      <c r="AQ1469" s="51"/>
      <c r="AT1469" s="39" t="str">
        <f t="shared" si="710"/>
        <v/>
      </c>
      <c r="AU1469" s="49" t="str">
        <f t="shared" si="711"/>
        <v/>
      </c>
      <c r="AV1469" s="41">
        <f t="shared" ca="1" si="725"/>
        <v>256</v>
      </c>
      <c r="AW1469" s="40">
        <f t="shared" ca="1" si="717"/>
        <v>1</v>
      </c>
      <c r="AX1469" s="41">
        <f t="shared" ca="1" si="712"/>
        <v>0</v>
      </c>
      <c r="AY1469" s="41">
        <f t="shared" ca="1" si="713"/>
        <v>0</v>
      </c>
      <c r="AZ1469" s="42">
        <f t="shared" ca="1" si="714"/>
        <v>1</v>
      </c>
      <c r="BA1469" s="47" t="str">
        <f t="shared" si="715"/>
        <v/>
      </c>
      <c r="BB1469" s="47" t="e">
        <f t="shared" si="716"/>
        <v>#VALUE!</v>
      </c>
      <c r="BC1469" s="47">
        <f t="shared" si="727"/>
        <v>0</v>
      </c>
      <c r="BD1469" s="47">
        <f t="shared" si="728"/>
        <v>0</v>
      </c>
      <c r="BE1469" s="47" t="e">
        <f t="shared" si="729"/>
        <v>#VALUE!</v>
      </c>
      <c r="BF1469" s="47" t="e">
        <f t="shared" si="730"/>
        <v>#VALUE!</v>
      </c>
      <c r="BG1469" s="47" t="e">
        <f t="shared" si="731"/>
        <v>#VALUE!</v>
      </c>
      <c r="BH1469" s="47" t="e">
        <f>MATCH($BA1469,NoteCommaRef!$B$4:$B$10,0)</f>
        <v>#N/A</v>
      </c>
      <c r="BI1469" s="47">
        <f>MATCH($BK1469,NoteCommaRef!$H$4:$H$1000,0)</f>
        <v>11</v>
      </c>
      <c r="BJ1469" s="47">
        <f>MATCH($BL1469,NoteCommaRef!$H$4:$H$1000,0)</f>
        <v>11</v>
      </c>
      <c r="BK1469" s="47">
        <f t="shared" si="718"/>
        <v>1</v>
      </c>
      <c r="BL1469" s="47">
        <f t="shared" si="719"/>
        <v>1</v>
      </c>
      <c r="BM1469" s="48">
        <f ca="1">IF(ISNA($BH1469),1,OFFSET(NoteCommaRef!$E$3,$BH1469,0))</f>
        <v>1</v>
      </c>
      <c r="BN1469" s="48">
        <f t="shared" si="720"/>
        <v>1</v>
      </c>
      <c r="BO1469" s="48">
        <f t="shared" si="721"/>
        <v>1</v>
      </c>
      <c r="BP1469" s="48">
        <f t="shared" si="722"/>
        <v>1</v>
      </c>
      <c r="BQ1469" s="48">
        <f ca="1">IF(ISNA($BI1469),1,OFFSET(NoteCommaRef!$K$3,$BI1469,0))</f>
        <v>1</v>
      </c>
      <c r="BR1469" s="48">
        <f ca="1">IF(ISNA($BJ1469),1,OFFSET(NoteCommaRef!$K$3,$BJ1469,0))</f>
        <v>1</v>
      </c>
    </row>
    <row r="1470" spans="3:70" x14ac:dyDescent="0.2">
      <c r="C1470" s="1" t="str">
        <f t="shared" si="696"/>
        <v/>
      </c>
      <c r="D1470" s="1" t="str">
        <f t="shared" si="697"/>
        <v/>
      </c>
      <c r="E1470" s="1" t="str">
        <f t="shared" si="732"/>
        <v/>
      </c>
      <c r="F1470" s="32" t="str">
        <f t="shared" si="733"/>
        <v/>
      </c>
      <c r="G1470" s="1" t="str">
        <f t="shared" si="734"/>
        <v/>
      </c>
      <c r="H1470" s="1" t="str">
        <f t="shared" si="735"/>
        <v/>
      </c>
      <c r="I1470" s="1" t="str">
        <f t="shared" si="736"/>
        <v/>
      </c>
      <c r="J1470" s="1" t="str">
        <f t="shared" si="737"/>
        <v/>
      </c>
      <c r="K1470" s="1" t="str">
        <f t="shared" si="738"/>
        <v/>
      </c>
      <c r="L1470" s="1" t="str">
        <f ca="1">IF(COUNTBLANK($AO1470),IF(COUNTBLANK($D1470),"",OFFSET(ChannelSetup!$E$6,0,$D1470-1)),$AO1470)</f>
        <v/>
      </c>
      <c r="M1470" s="1" t="str">
        <f ca="1">IF(COUNTBLANK($AP1470),IF(COUNTBLANK($D1470),"",OFFSET(ChannelSetup!$E$7,0,$D1470-1)),$AP1470)</f>
        <v/>
      </c>
      <c r="N1470" s="1" t="str">
        <f ca="1">IF(COUNTBLANK($D1470),"",IF(COUNTBLANK($AI1470),OFFSET(ChannelSetup!$E$4,0,$D1470-1),$AI1470))</f>
        <v/>
      </c>
      <c r="O1470" s="1" t="str">
        <f t="shared" si="739"/>
        <v/>
      </c>
      <c r="Q1470" s="32">
        <f t="shared" si="698"/>
        <v>6</v>
      </c>
      <c r="R1470" s="32">
        <f t="shared" si="699"/>
        <v>4</v>
      </c>
      <c r="S1470" s="32">
        <f t="shared" si="700"/>
        <v>4</v>
      </c>
      <c r="T1470" s="32">
        <f t="shared" si="701"/>
        <v>2</v>
      </c>
      <c r="U1470" s="32">
        <f t="shared" si="702"/>
        <v>2</v>
      </c>
      <c r="V1470" s="32">
        <f t="shared" si="703"/>
        <v>2</v>
      </c>
      <c r="W1470" s="32">
        <f t="shared" si="704"/>
        <v>2</v>
      </c>
      <c r="X1470" s="32">
        <f t="shared" si="705"/>
        <v>2</v>
      </c>
      <c r="Y1470" s="32">
        <f t="shared" si="706"/>
        <v>2</v>
      </c>
      <c r="Z1470" s="32">
        <f t="shared" si="707"/>
        <v>2</v>
      </c>
      <c r="AA1470" s="32">
        <f t="shared" si="708"/>
        <v>2</v>
      </c>
      <c r="AB1470" s="32">
        <f t="shared" si="709"/>
        <v>2</v>
      </c>
      <c r="AD1470" s="64"/>
      <c r="AE1470" s="51"/>
      <c r="AF1470" s="51"/>
      <c r="AG1470" s="61"/>
      <c r="AH1470" s="62"/>
      <c r="AI1470" s="61"/>
      <c r="AJ1470" s="62"/>
      <c r="AK1470" s="61"/>
      <c r="AL1470" s="62"/>
      <c r="AM1470" s="60"/>
      <c r="AN1470" s="60"/>
      <c r="AO1470" s="60"/>
      <c r="AP1470" s="60"/>
      <c r="AQ1470" s="51"/>
      <c r="AT1470" s="39" t="str">
        <f t="shared" si="710"/>
        <v/>
      </c>
      <c r="AU1470" s="49" t="str">
        <f t="shared" si="711"/>
        <v/>
      </c>
      <c r="AV1470" s="41">
        <f t="shared" ca="1" si="725"/>
        <v>256</v>
      </c>
      <c r="AW1470" s="40">
        <f t="shared" ca="1" si="717"/>
        <v>1</v>
      </c>
      <c r="AX1470" s="41">
        <f t="shared" ca="1" si="712"/>
        <v>0</v>
      </c>
      <c r="AY1470" s="41">
        <f t="shared" ca="1" si="713"/>
        <v>0</v>
      </c>
      <c r="AZ1470" s="42">
        <f t="shared" ca="1" si="714"/>
        <v>1</v>
      </c>
      <c r="BA1470" s="47" t="str">
        <f t="shared" si="715"/>
        <v/>
      </c>
      <c r="BB1470" s="47" t="e">
        <f t="shared" si="716"/>
        <v>#VALUE!</v>
      </c>
      <c r="BC1470" s="47">
        <f t="shared" si="727"/>
        <v>0</v>
      </c>
      <c r="BD1470" s="47">
        <f t="shared" si="728"/>
        <v>0</v>
      </c>
      <c r="BE1470" s="47" t="e">
        <f t="shared" si="729"/>
        <v>#VALUE!</v>
      </c>
      <c r="BF1470" s="47" t="e">
        <f t="shared" si="730"/>
        <v>#VALUE!</v>
      </c>
      <c r="BG1470" s="47" t="e">
        <f t="shared" si="731"/>
        <v>#VALUE!</v>
      </c>
      <c r="BH1470" s="47" t="e">
        <f>MATCH($BA1470,NoteCommaRef!$B$4:$B$10,0)</f>
        <v>#N/A</v>
      </c>
      <c r="BI1470" s="47">
        <f>MATCH($BK1470,NoteCommaRef!$H$4:$H$1000,0)</f>
        <v>11</v>
      </c>
      <c r="BJ1470" s="47">
        <f>MATCH($BL1470,NoteCommaRef!$H$4:$H$1000,0)</f>
        <v>11</v>
      </c>
      <c r="BK1470" s="47">
        <f t="shared" si="718"/>
        <v>1</v>
      </c>
      <c r="BL1470" s="47">
        <f t="shared" si="719"/>
        <v>1</v>
      </c>
      <c r="BM1470" s="48">
        <f ca="1">IF(ISNA($BH1470),1,OFFSET(NoteCommaRef!$E$3,$BH1470,0))</f>
        <v>1</v>
      </c>
      <c r="BN1470" s="48">
        <f t="shared" si="720"/>
        <v>1</v>
      </c>
      <c r="BO1470" s="48">
        <f t="shared" si="721"/>
        <v>1</v>
      </c>
      <c r="BP1470" s="48">
        <f t="shared" si="722"/>
        <v>1</v>
      </c>
      <c r="BQ1470" s="48">
        <f ca="1">IF(ISNA($BI1470),1,OFFSET(NoteCommaRef!$K$3,$BI1470,0))</f>
        <v>1</v>
      </c>
      <c r="BR1470" s="48">
        <f ca="1">IF(ISNA($BJ1470),1,OFFSET(NoteCommaRef!$K$3,$BJ1470,0))</f>
        <v>1</v>
      </c>
    </row>
    <row r="1471" spans="3:70" x14ac:dyDescent="0.2">
      <c r="C1471" s="1" t="str">
        <f t="shared" ref="C1471:C1516" si="740">IF(COUNTBLANK($AQ1471),"",$AQ1471)</f>
        <v/>
      </c>
      <c r="D1471" s="1" t="str">
        <f t="shared" ref="D1471:D1516" si="741">IF(COUNTBLANK($AE1471),"",$AE1471)</f>
        <v/>
      </c>
      <c r="E1471" s="1" t="str">
        <f t="shared" si="732"/>
        <v/>
      </c>
      <c r="F1471" s="32" t="str">
        <f t="shared" si="733"/>
        <v/>
      </c>
      <c r="G1471" s="1" t="str">
        <f t="shared" si="734"/>
        <v/>
      </c>
      <c r="H1471" s="1" t="str">
        <f t="shared" si="735"/>
        <v/>
      </c>
      <c r="I1471" s="1" t="str">
        <f t="shared" si="736"/>
        <v/>
      </c>
      <c r="J1471" s="1" t="str">
        <f t="shared" si="737"/>
        <v/>
      </c>
      <c r="K1471" s="1" t="str">
        <f t="shared" si="738"/>
        <v/>
      </c>
      <c r="L1471" s="1" t="str">
        <f ca="1">IF(COUNTBLANK($AO1471),IF(COUNTBLANK($D1471),"",OFFSET(ChannelSetup!$E$6,0,$D1471-1)),$AO1471)</f>
        <v/>
      </c>
      <c r="M1471" s="1" t="str">
        <f ca="1">IF(COUNTBLANK($AP1471),IF(COUNTBLANK($D1471),"",OFFSET(ChannelSetup!$E$7,0,$D1471-1)),$AP1471)</f>
        <v/>
      </c>
      <c r="N1471" s="1" t="str">
        <f ca="1">IF(COUNTBLANK($D1471),"",IF(COUNTBLANK($AI1471),OFFSET(ChannelSetup!$E$4,0,$D1471-1),$AI1471))</f>
        <v/>
      </c>
      <c r="O1471" s="1" t="str">
        <f t="shared" si="739"/>
        <v/>
      </c>
      <c r="Q1471" s="32">
        <f t="shared" si="698"/>
        <v>6</v>
      </c>
      <c r="R1471" s="32">
        <f t="shared" si="699"/>
        <v>4</v>
      </c>
      <c r="S1471" s="32">
        <f t="shared" si="700"/>
        <v>4</v>
      </c>
      <c r="T1471" s="32">
        <f t="shared" si="701"/>
        <v>2</v>
      </c>
      <c r="U1471" s="32">
        <f t="shared" si="702"/>
        <v>2</v>
      </c>
      <c r="V1471" s="32">
        <f t="shared" si="703"/>
        <v>2</v>
      </c>
      <c r="W1471" s="32">
        <f t="shared" si="704"/>
        <v>2</v>
      </c>
      <c r="X1471" s="32">
        <f t="shared" si="705"/>
        <v>2</v>
      </c>
      <c r="Y1471" s="32">
        <f t="shared" si="706"/>
        <v>2</v>
      </c>
      <c r="Z1471" s="32">
        <f t="shared" si="707"/>
        <v>2</v>
      </c>
      <c r="AA1471" s="32">
        <f t="shared" si="708"/>
        <v>2</v>
      </c>
      <c r="AB1471" s="32">
        <f t="shared" si="709"/>
        <v>2</v>
      </c>
      <c r="AD1471" s="64"/>
      <c r="AE1471" s="51"/>
      <c r="AF1471" s="51"/>
      <c r="AG1471" s="61"/>
      <c r="AH1471" s="62"/>
      <c r="AI1471" s="61"/>
      <c r="AJ1471" s="62"/>
      <c r="AK1471" s="61"/>
      <c r="AL1471" s="62"/>
      <c r="AM1471" s="60"/>
      <c r="AN1471" s="60"/>
      <c r="AO1471" s="60"/>
      <c r="AP1471" s="60"/>
      <c r="AQ1471" s="51"/>
      <c r="AT1471" s="39" t="str">
        <f t="shared" si="710"/>
        <v/>
      </c>
      <c r="AU1471" s="49" t="str">
        <f t="shared" si="711"/>
        <v/>
      </c>
      <c r="AV1471" s="41">
        <f t="shared" ca="1" si="725"/>
        <v>256</v>
      </c>
      <c r="AW1471" s="40">
        <f t="shared" ca="1" si="717"/>
        <v>1</v>
      </c>
      <c r="AX1471" s="41">
        <f t="shared" ca="1" si="712"/>
        <v>0</v>
      </c>
      <c r="AY1471" s="41">
        <f t="shared" ca="1" si="713"/>
        <v>0</v>
      </c>
      <c r="AZ1471" s="42">
        <f t="shared" ca="1" si="714"/>
        <v>1</v>
      </c>
      <c r="BA1471" s="47" t="str">
        <f t="shared" si="715"/>
        <v/>
      </c>
      <c r="BB1471" s="47" t="e">
        <f t="shared" si="716"/>
        <v>#VALUE!</v>
      </c>
      <c r="BC1471" s="47">
        <f t="shared" si="727"/>
        <v>0</v>
      </c>
      <c r="BD1471" s="47">
        <f t="shared" si="728"/>
        <v>0</v>
      </c>
      <c r="BE1471" s="47" t="e">
        <f t="shared" si="729"/>
        <v>#VALUE!</v>
      </c>
      <c r="BF1471" s="47" t="e">
        <f t="shared" si="730"/>
        <v>#VALUE!</v>
      </c>
      <c r="BG1471" s="47" t="e">
        <f t="shared" si="731"/>
        <v>#VALUE!</v>
      </c>
      <c r="BH1471" s="47" t="e">
        <f>MATCH($BA1471,NoteCommaRef!$B$4:$B$10,0)</f>
        <v>#N/A</v>
      </c>
      <c r="BI1471" s="47">
        <f>MATCH($BK1471,NoteCommaRef!$H$4:$H$1000,0)</f>
        <v>11</v>
      </c>
      <c r="BJ1471" s="47">
        <f>MATCH($BL1471,NoteCommaRef!$H$4:$H$1000,0)</f>
        <v>11</v>
      </c>
      <c r="BK1471" s="47">
        <f t="shared" si="718"/>
        <v>1</v>
      </c>
      <c r="BL1471" s="47">
        <f t="shared" si="719"/>
        <v>1</v>
      </c>
      <c r="BM1471" s="48">
        <f ca="1">IF(ISNA($BH1471),1,OFFSET(NoteCommaRef!$E$3,$BH1471,0))</f>
        <v>1</v>
      </c>
      <c r="BN1471" s="48">
        <f t="shared" si="720"/>
        <v>1</v>
      </c>
      <c r="BO1471" s="48">
        <f t="shared" si="721"/>
        <v>1</v>
      </c>
      <c r="BP1471" s="48">
        <f t="shared" si="722"/>
        <v>1</v>
      </c>
      <c r="BQ1471" s="48">
        <f ca="1">IF(ISNA($BI1471),1,OFFSET(NoteCommaRef!$K$3,$BI1471,0))</f>
        <v>1</v>
      </c>
      <c r="BR1471" s="48">
        <f ca="1">IF(ISNA($BJ1471),1,OFFSET(NoteCommaRef!$K$3,$BJ1471,0))</f>
        <v>1</v>
      </c>
    </row>
    <row r="1472" spans="3:70" x14ac:dyDescent="0.2">
      <c r="C1472" s="1" t="str">
        <f t="shared" si="740"/>
        <v/>
      </c>
      <c r="D1472" s="1" t="str">
        <f t="shared" si="741"/>
        <v/>
      </c>
      <c r="E1472" s="1" t="str">
        <f t="shared" si="732"/>
        <v/>
      </c>
      <c r="F1472" s="32" t="str">
        <f t="shared" si="733"/>
        <v/>
      </c>
      <c r="G1472" s="1" t="str">
        <f t="shared" si="734"/>
        <v/>
      </c>
      <c r="H1472" s="1" t="str">
        <f t="shared" si="735"/>
        <v/>
      </c>
      <c r="I1472" s="1" t="str">
        <f t="shared" si="736"/>
        <v/>
      </c>
      <c r="J1472" s="1" t="str">
        <f t="shared" si="737"/>
        <v/>
      </c>
      <c r="K1472" s="1" t="str">
        <f t="shared" si="738"/>
        <v/>
      </c>
      <c r="L1472" s="1" t="str">
        <f ca="1">IF(COUNTBLANK($AO1472),IF(COUNTBLANK($D1472),"",OFFSET(ChannelSetup!$E$6,0,$D1472-1)),$AO1472)</f>
        <v/>
      </c>
      <c r="M1472" s="1" t="str">
        <f ca="1">IF(COUNTBLANK($AP1472),IF(COUNTBLANK($D1472),"",OFFSET(ChannelSetup!$E$7,0,$D1472-1)),$AP1472)</f>
        <v/>
      </c>
      <c r="N1472" s="1" t="str">
        <f ca="1">IF(COUNTBLANK($D1472),"",IF(COUNTBLANK($AI1472),OFFSET(ChannelSetup!$E$4,0,$D1472-1),$AI1472))</f>
        <v/>
      </c>
      <c r="O1472" s="1" t="str">
        <f t="shared" si="739"/>
        <v/>
      </c>
      <c r="Q1472" s="32">
        <f t="shared" si="698"/>
        <v>6</v>
      </c>
      <c r="R1472" s="32">
        <f t="shared" si="699"/>
        <v>4</v>
      </c>
      <c r="S1472" s="32">
        <f t="shared" si="700"/>
        <v>4</v>
      </c>
      <c r="T1472" s="32">
        <f t="shared" si="701"/>
        <v>2</v>
      </c>
      <c r="U1472" s="32">
        <f t="shared" si="702"/>
        <v>2</v>
      </c>
      <c r="V1472" s="32">
        <f t="shared" si="703"/>
        <v>2</v>
      </c>
      <c r="W1472" s="32">
        <f t="shared" si="704"/>
        <v>2</v>
      </c>
      <c r="X1472" s="32">
        <f t="shared" si="705"/>
        <v>2</v>
      </c>
      <c r="Y1472" s="32">
        <f t="shared" si="706"/>
        <v>2</v>
      </c>
      <c r="Z1472" s="32">
        <f t="shared" si="707"/>
        <v>2</v>
      </c>
      <c r="AA1472" s="32">
        <f t="shared" si="708"/>
        <v>2</v>
      </c>
      <c r="AB1472" s="32">
        <f t="shared" si="709"/>
        <v>2</v>
      </c>
      <c r="AD1472" s="64"/>
      <c r="AE1472" s="51"/>
      <c r="AF1472" s="51"/>
      <c r="AG1472" s="61"/>
      <c r="AH1472" s="62"/>
      <c r="AI1472" s="61"/>
      <c r="AJ1472" s="62"/>
      <c r="AK1472" s="61"/>
      <c r="AL1472" s="62"/>
      <c r="AM1472" s="60"/>
      <c r="AN1472" s="60"/>
      <c r="AO1472" s="60"/>
      <c r="AP1472" s="60"/>
      <c r="AQ1472" s="51"/>
      <c r="AT1472" s="39" t="str">
        <f t="shared" si="710"/>
        <v/>
      </c>
      <c r="AU1472" s="49" t="str">
        <f t="shared" si="711"/>
        <v/>
      </c>
      <c r="AV1472" s="41">
        <f t="shared" ca="1" si="725"/>
        <v>256</v>
      </c>
      <c r="AW1472" s="40">
        <f t="shared" ca="1" si="717"/>
        <v>1</v>
      </c>
      <c r="AX1472" s="41">
        <f t="shared" ca="1" si="712"/>
        <v>0</v>
      </c>
      <c r="AY1472" s="41">
        <f t="shared" ca="1" si="713"/>
        <v>0</v>
      </c>
      <c r="AZ1472" s="42">
        <f t="shared" ca="1" si="714"/>
        <v>1</v>
      </c>
      <c r="BA1472" s="47" t="str">
        <f t="shared" si="715"/>
        <v/>
      </c>
      <c r="BB1472" s="47" t="e">
        <f t="shared" si="716"/>
        <v>#VALUE!</v>
      </c>
      <c r="BC1472" s="47">
        <f t="shared" si="727"/>
        <v>0</v>
      </c>
      <c r="BD1472" s="47">
        <f t="shared" si="728"/>
        <v>0</v>
      </c>
      <c r="BE1472" s="47" t="e">
        <f t="shared" si="729"/>
        <v>#VALUE!</v>
      </c>
      <c r="BF1472" s="47" t="e">
        <f t="shared" si="730"/>
        <v>#VALUE!</v>
      </c>
      <c r="BG1472" s="47" t="e">
        <f t="shared" si="731"/>
        <v>#VALUE!</v>
      </c>
      <c r="BH1472" s="47" t="e">
        <f>MATCH($BA1472,NoteCommaRef!$B$4:$B$10,0)</f>
        <v>#N/A</v>
      </c>
      <c r="BI1472" s="47">
        <f>MATCH($BK1472,NoteCommaRef!$H$4:$H$1000,0)</f>
        <v>11</v>
      </c>
      <c r="BJ1472" s="47">
        <f>MATCH($BL1472,NoteCommaRef!$H$4:$H$1000,0)</f>
        <v>11</v>
      </c>
      <c r="BK1472" s="47">
        <f t="shared" si="718"/>
        <v>1</v>
      </c>
      <c r="BL1472" s="47">
        <f t="shared" si="719"/>
        <v>1</v>
      </c>
      <c r="BM1472" s="48">
        <f ca="1">IF(ISNA($BH1472),1,OFFSET(NoteCommaRef!$E$3,$BH1472,0))</f>
        <v>1</v>
      </c>
      <c r="BN1472" s="48">
        <f t="shared" si="720"/>
        <v>1</v>
      </c>
      <c r="BO1472" s="48">
        <f t="shared" si="721"/>
        <v>1</v>
      </c>
      <c r="BP1472" s="48">
        <f t="shared" si="722"/>
        <v>1</v>
      </c>
      <c r="BQ1472" s="48">
        <f ca="1">IF(ISNA($BI1472),1,OFFSET(NoteCommaRef!$K$3,$BI1472,0))</f>
        <v>1</v>
      </c>
      <c r="BR1472" s="48">
        <f ca="1">IF(ISNA($BJ1472),1,OFFSET(NoteCommaRef!$K$3,$BJ1472,0))</f>
        <v>1</v>
      </c>
    </row>
    <row r="1473" spans="3:70" x14ac:dyDescent="0.2">
      <c r="C1473" s="1" t="str">
        <f t="shared" si="740"/>
        <v/>
      </c>
      <c r="D1473" s="1" t="str">
        <f t="shared" si="741"/>
        <v/>
      </c>
      <c r="E1473" s="1" t="str">
        <f t="shared" si="732"/>
        <v/>
      </c>
      <c r="F1473" s="32" t="str">
        <f t="shared" si="733"/>
        <v/>
      </c>
      <c r="G1473" s="1" t="str">
        <f t="shared" si="734"/>
        <v/>
      </c>
      <c r="H1473" s="1" t="str">
        <f t="shared" si="735"/>
        <v/>
      </c>
      <c r="I1473" s="1" t="str">
        <f t="shared" si="736"/>
        <v/>
      </c>
      <c r="J1473" s="1" t="str">
        <f t="shared" si="737"/>
        <v/>
      </c>
      <c r="K1473" s="1" t="str">
        <f t="shared" si="738"/>
        <v/>
      </c>
      <c r="L1473" s="1" t="str">
        <f ca="1">IF(COUNTBLANK($AO1473),IF(COUNTBLANK($D1473),"",OFFSET(ChannelSetup!$E$6,0,$D1473-1)),$AO1473)</f>
        <v/>
      </c>
      <c r="M1473" s="1" t="str">
        <f ca="1">IF(COUNTBLANK($AP1473),IF(COUNTBLANK($D1473),"",OFFSET(ChannelSetup!$E$7,0,$D1473-1)),$AP1473)</f>
        <v/>
      </c>
      <c r="N1473" s="1" t="str">
        <f ca="1">IF(COUNTBLANK($D1473),"",IF(COUNTBLANK($AI1473),OFFSET(ChannelSetup!$E$4,0,$D1473-1),$AI1473))</f>
        <v/>
      </c>
      <c r="O1473" s="1" t="str">
        <f t="shared" si="739"/>
        <v/>
      </c>
      <c r="Q1473" s="32">
        <f t="shared" si="698"/>
        <v>6</v>
      </c>
      <c r="R1473" s="32">
        <f t="shared" si="699"/>
        <v>4</v>
      </c>
      <c r="S1473" s="32">
        <f t="shared" si="700"/>
        <v>4</v>
      </c>
      <c r="T1473" s="32">
        <f t="shared" si="701"/>
        <v>2</v>
      </c>
      <c r="U1473" s="32">
        <f t="shared" si="702"/>
        <v>2</v>
      </c>
      <c r="V1473" s="32">
        <f t="shared" si="703"/>
        <v>2</v>
      </c>
      <c r="W1473" s="32">
        <f t="shared" si="704"/>
        <v>2</v>
      </c>
      <c r="X1473" s="32">
        <f t="shared" si="705"/>
        <v>2</v>
      </c>
      <c r="Y1473" s="32">
        <f t="shared" si="706"/>
        <v>2</v>
      </c>
      <c r="Z1473" s="32">
        <f t="shared" si="707"/>
        <v>2</v>
      </c>
      <c r="AA1473" s="32">
        <f t="shared" si="708"/>
        <v>2</v>
      </c>
      <c r="AB1473" s="32">
        <f t="shared" si="709"/>
        <v>2</v>
      </c>
      <c r="AD1473" s="64"/>
      <c r="AE1473" s="51"/>
      <c r="AF1473" s="51"/>
      <c r="AG1473" s="61"/>
      <c r="AH1473" s="62"/>
      <c r="AI1473" s="61"/>
      <c r="AJ1473" s="62"/>
      <c r="AK1473" s="61"/>
      <c r="AL1473" s="62"/>
      <c r="AM1473" s="60"/>
      <c r="AN1473" s="60"/>
      <c r="AO1473" s="60"/>
      <c r="AP1473" s="60"/>
      <c r="AQ1473" s="51"/>
      <c r="AT1473" s="39" t="str">
        <f t="shared" si="710"/>
        <v/>
      </c>
      <c r="AU1473" s="49" t="str">
        <f t="shared" si="711"/>
        <v/>
      </c>
      <c r="AV1473" s="41">
        <f t="shared" ca="1" si="725"/>
        <v>256</v>
      </c>
      <c r="AW1473" s="40">
        <f t="shared" ca="1" si="717"/>
        <v>1</v>
      </c>
      <c r="AX1473" s="41">
        <f t="shared" ca="1" si="712"/>
        <v>0</v>
      </c>
      <c r="AY1473" s="41">
        <f t="shared" ca="1" si="713"/>
        <v>0</v>
      </c>
      <c r="AZ1473" s="42">
        <f t="shared" ca="1" si="714"/>
        <v>1</v>
      </c>
      <c r="BA1473" s="47" t="str">
        <f t="shared" si="715"/>
        <v/>
      </c>
      <c r="BB1473" s="47" t="e">
        <f t="shared" si="716"/>
        <v>#VALUE!</v>
      </c>
      <c r="BC1473" s="47">
        <f t="shared" si="727"/>
        <v>0</v>
      </c>
      <c r="BD1473" s="47">
        <f t="shared" si="728"/>
        <v>0</v>
      </c>
      <c r="BE1473" s="47" t="e">
        <f t="shared" si="729"/>
        <v>#VALUE!</v>
      </c>
      <c r="BF1473" s="47" t="e">
        <f t="shared" si="730"/>
        <v>#VALUE!</v>
      </c>
      <c r="BG1473" s="47" t="e">
        <f t="shared" si="731"/>
        <v>#VALUE!</v>
      </c>
      <c r="BH1473" s="47" t="e">
        <f>MATCH($BA1473,NoteCommaRef!$B$4:$B$10,0)</f>
        <v>#N/A</v>
      </c>
      <c r="BI1473" s="47">
        <f>MATCH($BK1473,NoteCommaRef!$H$4:$H$1000,0)</f>
        <v>11</v>
      </c>
      <c r="BJ1473" s="47">
        <f>MATCH($BL1473,NoteCommaRef!$H$4:$H$1000,0)</f>
        <v>11</v>
      </c>
      <c r="BK1473" s="47">
        <f t="shared" si="718"/>
        <v>1</v>
      </c>
      <c r="BL1473" s="47">
        <f t="shared" si="719"/>
        <v>1</v>
      </c>
      <c r="BM1473" s="48">
        <f ca="1">IF(ISNA($BH1473),1,OFFSET(NoteCommaRef!$E$3,$BH1473,0))</f>
        <v>1</v>
      </c>
      <c r="BN1473" s="48">
        <f t="shared" si="720"/>
        <v>1</v>
      </c>
      <c r="BO1473" s="48">
        <f t="shared" si="721"/>
        <v>1</v>
      </c>
      <c r="BP1473" s="48">
        <f t="shared" si="722"/>
        <v>1</v>
      </c>
      <c r="BQ1473" s="48">
        <f ca="1">IF(ISNA($BI1473),1,OFFSET(NoteCommaRef!$K$3,$BI1473,0))</f>
        <v>1</v>
      </c>
      <c r="BR1473" s="48">
        <f ca="1">IF(ISNA($BJ1473),1,OFFSET(NoteCommaRef!$K$3,$BJ1473,0))</f>
        <v>1</v>
      </c>
    </row>
    <row r="1474" spans="3:70" x14ac:dyDescent="0.2">
      <c r="C1474" s="1" t="str">
        <f t="shared" si="740"/>
        <v/>
      </c>
      <c r="D1474" s="1" t="str">
        <f t="shared" si="741"/>
        <v/>
      </c>
      <c r="E1474" s="1" t="str">
        <f t="shared" si="732"/>
        <v/>
      </c>
      <c r="F1474" s="32" t="str">
        <f t="shared" si="733"/>
        <v/>
      </c>
      <c r="G1474" s="1" t="str">
        <f t="shared" si="734"/>
        <v/>
      </c>
      <c r="H1474" s="1" t="str">
        <f t="shared" si="735"/>
        <v/>
      </c>
      <c r="I1474" s="1" t="str">
        <f t="shared" si="736"/>
        <v/>
      </c>
      <c r="J1474" s="1" t="str">
        <f t="shared" si="737"/>
        <v/>
      </c>
      <c r="K1474" s="1" t="str">
        <f t="shared" si="738"/>
        <v/>
      </c>
      <c r="L1474" s="1" t="str">
        <f ca="1">IF(COUNTBLANK($AO1474),IF(COUNTBLANK($D1474),"",OFFSET(ChannelSetup!$E$6,0,$D1474-1)),$AO1474)</f>
        <v/>
      </c>
      <c r="M1474" s="1" t="str">
        <f ca="1">IF(COUNTBLANK($AP1474),IF(COUNTBLANK($D1474),"",OFFSET(ChannelSetup!$E$7,0,$D1474-1)),$AP1474)</f>
        <v/>
      </c>
      <c r="N1474" s="1" t="str">
        <f ca="1">IF(COUNTBLANK($D1474),"",IF(COUNTBLANK($AI1474),OFFSET(ChannelSetup!$E$4,0,$D1474-1),$AI1474))</f>
        <v/>
      </c>
      <c r="O1474" s="1" t="str">
        <f t="shared" si="739"/>
        <v/>
      </c>
      <c r="Q1474" s="32">
        <f t="shared" si="698"/>
        <v>6</v>
      </c>
      <c r="R1474" s="32">
        <f t="shared" si="699"/>
        <v>4</v>
      </c>
      <c r="S1474" s="32">
        <f t="shared" si="700"/>
        <v>4</v>
      </c>
      <c r="T1474" s="32">
        <f t="shared" si="701"/>
        <v>2</v>
      </c>
      <c r="U1474" s="32">
        <f t="shared" si="702"/>
        <v>2</v>
      </c>
      <c r="V1474" s="32">
        <f t="shared" si="703"/>
        <v>2</v>
      </c>
      <c r="W1474" s="32">
        <f t="shared" si="704"/>
        <v>2</v>
      </c>
      <c r="X1474" s="32">
        <f t="shared" si="705"/>
        <v>2</v>
      </c>
      <c r="Y1474" s="32">
        <f t="shared" si="706"/>
        <v>2</v>
      </c>
      <c r="Z1474" s="32">
        <f t="shared" si="707"/>
        <v>2</v>
      </c>
      <c r="AA1474" s="32">
        <f t="shared" si="708"/>
        <v>2</v>
      </c>
      <c r="AB1474" s="32">
        <f t="shared" si="709"/>
        <v>2</v>
      </c>
      <c r="AD1474" s="64"/>
      <c r="AE1474" s="51"/>
      <c r="AF1474" s="51"/>
      <c r="AG1474" s="61"/>
      <c r="AH1474" s="62"/>
      <c r="AI1474" s="61"/>
      <c r="AJ1474" s="62"/>
      <c r="AK1474" s="61"/>
      <c r="AL1474" s="62"/>
      <c r="AM1474" s="60"/>
      <c r="AN1474" s="60"/>
      <c r="AO1474" s="60"/>
      <c r="AP1474" s="60"/>
      <c r="AQ1474" s="51"/>
      <c r="AT1474" s="39" t="str">
        <f t="shared" si="710"/>
        <v/>
      </c>
      <c r="AU1474" s="49" t="str">
        <f t="shared" si="711"/>
        <v/>
      </c>
      <c r="AV1474" s="41">
        <f t="shared" ca="1" si="725"/>
        <v>256</v>
      </c>
      <c r="AW1474" s="40">
        <f t="shared" ca="1" si="717"/>
        <v>1</v>
      </c>
      <c r="AX1474" s="41">
        <f t="shared" ca="1" si="712"/>
        <v>0</v>
      </c>
      <c r="AY1474" s="41">
        <f t="shared" ca="1" si="713"/>
        <v>0</v>
      </c>
      <c r="AZ1474" s="42">
        <f t="shared" ca="1" si="714"/>
        <v>1</v>
      </c>
      <c r="BA1474" s="47" t="str">
        <f t="shared" si="715"/>
        <v/>
      </c>
      <c r="BB1474" s="47" t="e">
        <f t="shared" si="716"/>
        <v>#VALUE!</v>
      </c>
      <c r="BC1474" s="47">
        <f t="shared" si="727"/>
        <v>0</v>
      </c>
      <c r="BD1474" s="47">
        <f t="shared" si="728"/>
        <v>0</v>
      </c>
      <c r="BE1474" s="47" t="e">
        <f t="shared" si="729"/>
        <v>#VALUE!</v>
      </c>
      <c r="BF1474" s="47" t="e">
        <f t="shared" si="730"/>
        <v>#VALUE!</v>
      </c>
      <c r="BG1474" s="47" t="e">
        <f t="shared" si="731"/>
        <v>#VALUE!</v>
      </c>
      <c r="BH1474" s="47" t="e">
        <f>MATCH($BA1474,NoteCommaRef!$B$4:$B$10,0)</f>
        <v>#N/A</v>
      </c>
      <c r="BI1474" s="47">
        <f>MATCH($BK1474,NoteCommaRef!$H$4:$H$1000,0)</f>
        <v>11</v>
      </c>
      <c r="BJ1474" s="47">
        <f>MATCH($BL1474,NoteCommaRef!$H$4:$H$1000,0)</f>
        <v>11</v>
      </c>
      <c r="BK1474" s="47">
        <f t="shared" si="718"/>
        <v>1</v>
      </c>
      <c r="BL1474" s="47">
        <f t="shared" si="719"/>
        <v>1</v>
      </c>
      <c r="BM1474" s="48">
        <f ca="1">IF(ISNA($BH1474),1,OFFSET(NoteCommaRef!$E$3,$BH1474,0))</f>
        <v>1</v>
      </c>
      <c r="BN1474" s="48">
        <f t="shared" si="720"/>
        <v>1</v>
      </c>
      <c r="BO1474" s="48">
        <f t="shared" si="721"/>
        <v>1</v>
      </c>
      <c r="BP1474" s="48">
        <f t="shared" si="722"/>
        <v>1</v>
      </c>
      <c r="BQ1474" s="48">
        <f ca="1">IF(ISNA($BI1474),1,OFFSET(NoteCommaRef!$K$3,$BI1474,0))</f>
        <v>1</v>
      </c>
      <c r="BR1474" s="48">
        <f ca="1">IF(ISNA($BJ1474),1,OFFSET(NoteCommaRef!$K$3,$BJ1474,0))</f>
        <v>1</v>
      </c>
    </row>
    <row r="1475" spans="3:70" x14ac:dyDescent="0.2">
      <c r="C1475" s="1" t="str">
        <f t="shared" si="740"/>
        <v/>
      </c>
      <c r="D1475" s="1" t="str">
        <f t="shared" si="741"/>
        <v/>
      </c>
      <c r="E1475" s="1" t="str">
        <f t="shared" si="732"/>
        <v/>
      </c>
      <c r="F1475" s="32" t="str">
        <f t="shared" si="733"/>
        <v/>
      </c>
      <c r="G1475" s="1" t="str">
        <f t="shared" si="734"/>
        <v/>
      </c>
      <c r="H1475" s="1" t="str">
        <f t="shared" si="735"/>
        <v/>
      </c>
      <c r="I1475" s="1" t="str">
        <f t="shared" si="736"/>
        <v/>
      </c>
      <c r="J1475" s="1" t="str">
        <f t="shared" si="737"/>
        <v/>
      </c>
      <c r="K1475" s="1" t="str">
        <f t="shared" si="738"/>
        <v/>
      </c>
      <c r="L1475" s="1" t="str">
        <f ca="1">IF(COUNTBLANK($AO1475),IF(COUNTBLANK($D1475),"",OFFSET(ChannelSetup!$E$6,0,$D1475-1)),$AO1475)</f>
        <v/>
      </c>
      <c r="M1475" s="1" t="str">
        <f ca="1">IF(COUNTBLANK($AP1475),IF(COUNTBLANK($D1475),"",OFFSET(ChannelSetup!$E$7,0,$D1475-1)),$AP1475)</f>
        <v/>
      </c>
      <c r="N1475" s="1" t="str">
        <f ca="1">IF(COUNTBLANK($D1475),"",IF(COUNTBLANK($AI1475),OFFSET(ChannelSetup!$E$4,0,$D1475-1),$AI1475))</f>
        <v/>
      </c>
      <c r="O1475" s="1" t="str">
        <f t="shared" si="739"/>
        <v/>
      </c>
      <c r="Q1475" s="32">
        <f t="shared" ref="Q1475:Q1516" si="742">Q1474+IF($D1475=Q$3,IF(COUNTBLANK($E1475),0,$E1475/$AF$2),0)</f>
        <v>6</v>
      </c>
      <c r="R1475" s="32">
        <f t="shared" ref="R1475:R1516" si="743">R1474+IF($D1475=R$3,IF(COUNTBLANK($E1475),0,$E1475/$AF$2),0)</f>
        <v>4</v>
      </c>
      <c r="S1475" s="32">
        <f t="shared" ref="S1475:S1516" si="744">S1474+IF($D1475=S$3,IF(COUNTBLANK($E1475),0,$E1475/$AF$2),0)</f>
        <v>4</v>
      </c>
      <c r="T1475" s="32">
        <f t="shared" ref="T1475:T1516" si="745">T1474+IF($D1475=T$3,IF(COUNTBLANK($E1475),0,$E1475/$AF$2),0)</f>
        <v>2</v>
      </c>
      <c r="U1475" s="32">
        <f t="shared" ref="U1475:U1516" si="746">U1474+IF($D1475=U$3,IF(COUNTBLANK($E1475),0,$E1475/$AF$2),0)</f>
        <v>2</v>
      </c>
      <c r="V1475" s="32">
        <f t="shared" ref="V1475:V1516" si="747">V1474+IF($D1475=V$3,IF(COUNTBLANK($E1475),0,$E1475/$AF$2),0)</f>
        <v>2</v>
      </c>
      <c r="W1475" s="32">
        <f t="shared" ref="W1475:W1516" si="748">W1474+IF($D1475=W$3,IF(COUNTBLANK($E1475),0,$E1475/$AF$2),0)</f>
        <v>2</v>
      </c>
      <c r="X1475" s="32">
        <f t="shared" ref="X1475:X1516" si="749">X1474+IF($D1475=X$3,IF(COUNTBLANK($E1475),0,$E1475/$AF$2),0)</f>
        <v>2</v>
      </c>
      <c r="Y1475" s="32">
        <f t="shared" ref="Y1475:Y1516" si="750">Y1474+IF($D1475=Y$3,IF(COUNTBLANK($E1475),0,$E1475/$AF$2),0)</f>
        <v>2</v>
      </c>
      <c r="Z1475" s="32">
        <f t="shared" ref="Z1475:Z1516" si="751">Z1474+IF($D1475=Z$3,IF(COUNTBLANK($E1475),0,$E1475/$AF$2),0)</f>
        <v>2</v>
      </c>
      <c r="AA1475" s="32">
        <f t="shared" ref="AA1475:AA1516" si="752">AA1474+IF($D1475=AA$3,IF(COUNTBLANK($E1475),0,$E1475/$AF$2),0)</f>
        <v>2</v>
      </c>
      <c r="AB1475" s="32">
        <f t="shared" ref="AB1475:AB1516" si="753">AB1474+IF($D1475=AB$3,IF(COUNTBLANK($E1475),0,$E1475/$AF$2),0)</f>
        <v>2</v>
      </c>
      <c r="AD1475" s="64"/>
      <c r="AE1475" s="51"/>
      <c r="AF1475" s="51"/>
      <c r="AG1475" s="61"/>
      <c r="AH1475" s="62"/>
      <c r="AI1475" s="61"/>
      <c r="AJ1475" s="62"/>
      <c r="AK1475" s="61"/>
      <c r="AL1475" s="62"/>
      <c r="AM1475" s="60"/>
      <c r="AN1475" s="60"/>
      <c r="AO1475" s="60"/>
      <c r="AP1475" s="60"/>
      <c r="AQ1475" s="51"/>
      <c r="AT1475" s="39" t="str">
        <f t="shared" si="710"/>
        <v/>
      </c>
      <c r="AU1475" s="49" t="str">
        <f t="shared" si="711"/>
        <v/>
      </c>
      <c r="AV1475" s="41">
        <f t="shared" ca="1" si="725"/>
        <v>256</v>
      </c>
      <c r="AW1475" s="40">
        <f t="shared" ca="1" si="717"/>
        <v>1</v>
      </c>
      <c r="AX1475" s="41">
        <f t="shared" ca="1" si="712"/>
        <v>0</v>
      </c>
      <c r="AY1475" s="41">
        <f t="shared" ca="1" si="713"/>
        <v>0</v>
      </c>
      <c r="AZ1475" s="42">
        <f t="shared" ca="1" si="714"/>
        <v>1</v>
      </c>
      <c r="BA1475" s="47" t="str">
        <f t="shared" si="715"/>
        <v/>
      </c>
      <c r="BB1475" s="47" t="e">
        <f t="shared" si="716"/>
        <v>#VALUE!</v>
      </c>
      <c r="BC1475" s="47">
        <f t="shared" si="727"/>
        <v>0</v>
      </c>
      <c r="BD1475" s="47">
        <f t="shared" si="728"/>
        <v>0</v>
      </c>
      <c r="BE1475" s="47" t="e">
        <f t="shared" si="729"/>
        <v>#VALUE!</v>
      </c>
      <c r="BF1475" s="47" t="e">
        <f t="shared" si="730"/>
        <v>#VALUE!</v>
      </c>
      <c r="BG1475" s="47" t="e">
        <f t="shared" si="731"/>
        <v>#VALUE!</v>
      </c>
      <c r="BH1475" s="47" t="e">
        <f>MATCH($BA1475,NoteCommaRef!$B$4:$B$10,0)</f>
        <v>#N/A</v>
      </c>
      <c r="BI1475" s="47">
        <f>MATCH($BK1475,NoteCommaRef!$H$4:$H$1000,0)</f>
        <v>11</v>
      </c>
      <c r="BJ1475" s="47">
        <f>MATCH($BL1475,NoteCommaRef!$H$4:$H$1000,0)</f>
        <v>11</v>
      </c>
      <c r="BK1475" s="47">
        <f t="shared" si="718"/>
        <v>1</v>
      </c>
      <c r="BL1475" s="47">
        <f t="shared" si="719"/>
        <v>1</v>
      </c>
      <c r="BM1475" s="48">
        <f ca="1">IF(ISNA($BH1475),1,OFFSET(NoteCommaRef!$E$3,$BH1475,0))</f>
        <v>1</v>
      </c>
      <c r="BN1475" s="48">
        <f t="shared" si="720"/>
        <v>1</v>
      </c>
      <c r="BO1475" s="48">
        <f t="shared" si="721"/>
        <v>1</v>
      </c>
      <c r="BP1475" s="48">
        <f t="shared" si="722"/>
        <v>1</v>
      </c>
      <c r="BQ1475" s="48">
        <f ca="1">IF(ISNA($BI1475),1,OFFSET(NoteCommaRef!$K$3,$BI1475,0))</f>
        <v>1</v>
      </c>
      <c r="BR1475" s="48">
        <f ca="1">IF(ISNA($BJ1475),1,OFFSET(NoteCommaRef!$K$3,$BJ1475,0))</f>
        <v>1</v>
      </c>
    </row>
    <row r="1476" spans="3:70" x14ac:dyDescent="0.2">
      <c r="C1476" s="1" t="str">
        <f t="shared" si="740"/>
        <v/>
      </c>
      <c r="D1476" s="1" t="str">
        <f t="shared" si="741"/>
        <v/>
      </c>
      <c r="E1476" s="1" t="str">
        <f t="shared" si="732"/>
        <v/>
      </c>
      <c r="F1476" s="32" t="str">
        <f t="shared" si="733"/>
        <v/>
      </c>
      <c r="G1476" s="1" t="str">
        <f t="shared" si="734"/>
        <v/>
      </c>
      <c r="H1476" s="1" t="str">
        <f t="shared" si="735"/>
        <v/>
      </c>
      <c r="I1476" s="1" t="str">
        <f t="shared" si="736"/>
        <v/>
      </c>
      <c r="J1476" s="1" t="str">
        <f t="shared" si="737"/>
        <v/>
      </c>
      <c r="K1476" s="1" t="str">
        <f t="shared" si="738"/>
        <v/>
      </c>
      <c r="L1476" s="1" t="str">
        <f ca="1">IF(COUNTBLANK($AO1476),IF(COUNTBLANK($D1476),"",OFFSET(ChannelSetup!$E$6,0,$D1476-1)),$AO1476)</f>
        <v/>
      </c>
      <c r="M1476" s="1" t="str">
        <f ca="1">IF(COUNTBLANK($AP1476),IF(COUNTBLANK($D1476),"",OFFSET(ChannelSetup!$E$7,0,$D1476-1)),$AP1476)</f>
        <v/>
      </c>
      <c r="N1476" s="1" t="str">
        <f ca="1">IF(COUNTBLANK($D1476),"",IF(COUNTBLANK($AI1476),OFFSET(ChannelSetup!$E$4,0,$D1476-1),$AI1476))</f>
        <v/>
      </c>
      <c r="O1476" s="1" t="str">
        <f t="shared" si="739"/>
        <v/>
      </c>
      <c r="Q1476" s="32">
        <f t="shared" si="742"/>
        <v>6</v>
      </c>
      <c r="R1476" s="32">
        <f t="shared" si="743"/>
        <v>4</v>
      </c>
      <c r="S1476" s="32">
        <f t="shared" si="744"/>
        <v>4</v>
      </c>
      <c r="T1476" s="32">
        <f t="shared" si="745"/>
        <v>2</v>
      </c>
      <c r="U1476" s="32">
        <f t="shared" si="746"/>
        <v>2</v>
      </c>
      <c r="V1476" s="32">
        <f t="shared" si="747"/>
        <v>2</v>
      </c>
      <c r="W1476" s="32">
        <f t="shared" si="748"/>
        <v>2</v>
      </c>
      <c r="X1476" s="32">
        <f t="shared" si="749"/>
        <v>2</v>
      </c>
      <c r="Y1476" s="32">
        <f t="shared" si="750"/>
        <v>2</v>
      </c>
      <c r="Z1476" s="32">
        <f t="shared" si="751"/>
        <v>2</v>
      </c>
      <c r="AA1476" s="32">
        <f t="shared" si="752"/>
        <v>2</v>
      </c>
      <c r="AB1476" s="32">
        <f t="shared" si="753"/>
        <v>2</v>
      </c>
      <c r="AD1476" s="64"/>
      <c r="AE1476" s="51"/>
      <c r="AF1476" s="51"/>
      <c r="AG1476" s="61"/>
      <c r="AH1476" s="62"/>
      <c r="AI1476" s="61"/>
      <c r="AJ1476" s="62"/>
      <c r="AK1476" s="61"/>
      <c r="AL1476" s="62"/>
      <c r="AM1476" s="60"/>
      <c r="AN1476" s="60"/>
      <c r="AO1476" s="60"/>
      <c r="AP1476" s="60"/>
      <c r="AQ1476" s="51"/>
      <c r="AT1476" s="39" t="str">
        <f t="shared" si="710"/>
        <v/>
      </c>
      <c r="AU1476" s="49" t="str">
        <f t="shared" si="711"/>
        <v/>
      </c>
      <c r="AV1476" s="41">
        <f t="shared" ca="1" si="725"/>
        <v>256</v>
      </c>
      <c r="AW1476" s="40">
        <f t="shared" ca="1" si="717"/>
        <v>1</v>
      </c>
      <c r="AX1476" s="41">
        <f t="shared" ca="1" si="712"/>
        <v>0</v>
      </c>
      <c r="AY1476" s="41">
        <f t="shared" ca="1" si="713"/>
        <v>0</v>
      </c>
      <c r="AZ1476" s="42">
        <f t="shared" ca="1" si="714"/>
        <v>1</v>
      </c>
      <c r="BA1476" s="47" t="str">
        <f t="shared" si="715"/>
        <v/>
      </c>
      <c r="BB1476" s="47" t="e">
        <f t="shared" si="716"/>
        <v>#VALUE!</v>
      </c>
      <c r="BC1476" s="47">
        <f t="shared" si="727"/>
        <v>0</v>
      </c>
      <c r="BD1476" s="47">
        <f t="shared" si="728"/>
        <v>0</v>
      </c>
      <c r="BE1476" s="47" t="e">
        <f t="shared" si="729"/>
        <v>#VALUE!</v>
      </c>
      <c r="BF1476" s="47" t="e">
        <f t="shared" si="730"/>
        <v>#VALUE!</v>
      </c>
      <c r="BG1476" s="47" t="e">
        <f t="shared" si="731"/>
        <v>#VALUE!</v>
      </c>
      <c r="BH1476" s="47" t="e">
        <f>MATCH($BA1476,NoteCommaRef!$B$4:$B$10,0)</f>
        <v>#N/A</v>
      </c>
      <c r="BI1476" s="47">
        <f>MATCH($BK1476,NoteCommaRef!$H$4:$H$1000,0)</f>
        <v>11</v>
      </c>
      <c r="BJ1476" s="47">
        <f>MATCH($BL1476,NoteCommaRef!$H$4:$H$1000,0)</f>
        <v>11</v>
      </c>
      <c r="BK1476" s="47">
        <f t="shared" si="718"/>
        <v>1</v>
      </c>
      <c r="BL1476" s="47">
        <f t="shared" si="719"/>
        <v>1</v>
      </c>
      <c r="BM1476" s="48">
        <f ca="1">IF(ISNA($BH1476),1,OFFSET(NoteCommaRef!$E$3,$BH1476,0))</f>
        <v>1</v>
      </c>
      <c r="BN1476" s="48">
        <f t="shared" si="720"/>
        <v>1</v>
      </c>
      <c r="BO1476" s="48">
        <f t="shared" si="721"/>
        <v>1</v>
      </c>
      <c r="BP1476" s="48">
        <f t="shared" si="722"/>
        <v>1</v>
      </c>
      <c r="BQ1476" s="48">
        <f ca="1">IF(ISNA($BI1476),1,OFFSET(NoteCommaRef!$K$3,$BI1476,0))</f>
        <v>1</v>
      </c>
      <c r="BR1476" s="48">
        <f ca="1">IF(ISNA($BJ1476),1,OFFSET(NoteCommaRef!$K$3,$BJ1476,0))</f>
        <v>1</v>
      </c>
    </row>
    <row r="1477" spans="3:70" x14ac:dyDescent="0.2">
      <c r="C1477" s="1" t="str">
        <f t="shared" si="740"/>
        <v/>
      </c>
      <c r="D1477" s="1" t="str">
        <f t="shared" si="741"/>
        <v/>
      </c>
      <c r="E1477" s="1" t="str">
        <f t="shared" si="732"/>
        <v/>
      </c>
      <c r="F1477" s="32" t="str">
        <f t="shared" si="733"/>
        <v/>
      </c>
      <c r="G1477" s="1" t="str">
        <f t="shared" si="734"/>
        <v/>
      </c>
      <c r="H1477" s="1" t="str">
        <f t="shared" si="735"/>
        <v/>
      </c>
      <c r="I1477" s="1" t="str">
        <f t="shared" si="736"/>
        <v/>
      </c>
      <c r="J1477" s="1" t="str">
        <f t="shared" si="737"/>
        <v/>
      </c>
      <c r="K1477" s="1" t="str">
        <f t="shared" si="738"/>
        <v/>
      </c>
      <c r="L1477" s="1" t="str">
        <f ca="1">IF(COUNTBLANK($AO1477),IF(COUNTBLANK($D1477),"",OFFSET(ChannelSetup!$E$6,0,$D1477-1)),$AO1477)</f>
        <v/>
      </c>
      <c r="M1477" s="1" t="str">
        <f ca="1">IF(COUNTBLANK($AP1477),IF(COUNTBLANK($D1477),"",OFFSET(ChannelSetup!$E$7,0,$D1477-1)),$AP1477)</f>
        <v/>
      </c>
      <c r="N1477" s="1" t="str">
        <f ca="1">IF(COUNTBLANK($D1477),"",IF(COUNTBLANK($AI1477),OFFSET(ChannelSetup!$E$4,0,$D1477-1),$AI1477))</f>
        <v/>
      </c>
      <c r="O1477" s="1" t="str">
        <f t="shared" si="739"/>
        <v/>
      </c>
      <c r="Q1477" s="32">
        <f t="shared" si="742"/>
        <v>6</v>
      </c>
      <c r="R1477" s="32">
        <f t="shared" si="743"/>
        <v>4</v>
      </c>
      <c r="S1477" s="32">
        <f t="shared" si="744"/>
        <v>4</v>
      </c>
      <c r="T1477" s="32">
        <f t="shared" si="745"/>
        <v>2</v>
      </c>
      <c r="U1477" s="32">
        <f t="shared" si="746"/>
        <v>2</v>
      </c>
      <c r="V1477" s="32">
        <f t="shared" si="747"/>
        <v>2</v>
      </c>
      <c r="W1477" s="32">
        <f t="shared" si="748"/>
        <v>2</v>
      </c>
      <c r="X1477" s="32">
        <f t="shared" si="749"/>
        <v>2</v>
      </c>
      <c r="Y1477" s="32">
        <f t="shared" si="750"/>
        <v>2</v>
      </c>
      <c r="Z1477" s="32">
        <f t="shared" si="751"/>
        <v>2</v>
      </c>
      <c r="AA1477" s="32">
        <f t="shared" si="752"/>
        <v>2</v>
      </c>
      <c r="AB1477" s="32">
        <f t="shared" si="753"/>
        <v>2</v>
      </c>
      <c r="AD1477" s="64"/>
      <c r="AE1477" s="51"/>
      <c r="AF1477" s="51"/>
      <c r="AG1477" s="61"/>
      <c r="AH1477" s="62"/>
      <c r="AI1477" s="61"/>
      <c r="AJ1477" s="62"/>
      <c r="AK1477" s="61"/>
      <c r="AL1477" s="62"/>
      <c r="AM1477" s="60"/>
      <c r="AN1477" s="60"/>
      <c r="AO1477" s="60"/>
      <c r="AP1477" s="60"/>
      <c r="AQ1477" s="51"/>
      <c r="AT1477" s="39" t="str">
        <f t="shared" si="710"/>
        <v/>
      </c>
      <c r="AU1477" s="49" t="str">
        <f t="shared" si="711"/>
        <v/>
      </c>
      <c r="AV1477" s="41">
        <f t="shared" ca="1" si="725"/>
        <v>256</v>
      </c>
      <c r="AW1477" s="40">
        <f t="shared" ca="1" si="717"/>
        <v>1</v>
      </c>
      <c r="AX1477" s="41">
        <f t="shared" ca="1" si="712"/>
        <v>0</v>
      </c>
      <c r="AY1477" s="41">
        <f t="shared" ca="1" si="713"/>
        <v>0</v>
      </c>
      <c r="AZ1477" s="42">
        <f t="shared" ca="1" si="714"/>
        <v>1</v>
      </c>
      <c r="BA1477" s="47" t="str">
        <f t="shared" si="715"/>
        <v/>
      </c>
      <c r="BB1477" s="47" t="e">
        <f t="shared" si="716"/>
        <v>#VALUE!</v>
      </c>
      <c r="BC1477" s="47">
        <f t="shared" si="727"/>
        <v>0</v>
      </c>
      <c r="BD1477" s="47">
        <f t="shared" si="728"/>
        <v>0</v>
      </c>
      <c r="BE1477" s="47" t="e">
        <f t="shared" si="729"/>
        <v>#VALUE!</v>
      </c>
      <c r="BF1477" s="47" t="e">
        <f t="shared" si="730"/>
        <v>#VALUE!</v>
      </c>
      <c r="BG1477" s="47" t="e">
        <f t="shared" si="731"/>
        <v>#VALUE!</v>
      </c>
      <c r="BH1477" s="47" t="e">
        <f>MATCH($BA1477,NoteCommaRef!$B$4:$B$10,0)</f>
        <v>#N/A</v>
      </c>
      <c r="BI1477" s="47">
        <f>MATCH($BK1477,NoteCommaRef!$H$4:$H$1000,0)</f>
        <v>11</v>
      </c>
      <c r="BJ1477" s="47">
        <f>MATCH($BL1477,NoteCommaRef!$H$4:$H$1000,0)</f>
        <v>11</v>
      </c>
      <c r="BK1477" s="47">
        <f t="shared" si="718"/>
        <v>1</v>
      </c>
      <c r="BL1477" s="47">
        <f t="shared" si="719"/>
        <v>1</v>
      </c>
      <c r="BM1477" s="48">
        <f ca="1">IF(ISNA($BH1477),1,OFFSET(NoteCommaRef!$E$3,$BH1477,0))</f>
        <v>1</v>
      </c>
      <c r="BN1477" s="48">
        <f t="shared" si="720"/>
        <v>1</v>
      </c>
      <c r="BO1477" s="48">
        <f t="shared" si="721"/>
        <v>1</v>
      </c>
      <c r="BP1477" s="48">
        <f t="shared" si="722"/>
        <v>1</v>
      </c>
      <c r="BQ1477" s="48">
        <f ca="1">IF(ISNA($BI1477),1,OFFSET(NoteCommaRef!$K$3,$BI1477,0))</f>
        <v>1</v>
      </c>
      <c r="BR1477" s="48">
        <f ca="1">IF(ISNA($BJ1477),1,OFFSET(NoteCommaRef!$K$3,$BJ1477,0))</f>
        <v>1</v>
      </c>
    </row>
    <row r="1478" spans="3:70" x14ac:dyDescent="0.2">
      <c r="C1478" s="1" t="str">
        <f t="shared" si="740"/>
        <v/>
      </c>
      <c r="D1478" s="1" t="str">
        <f t="shared" si="741"/>
        <v/>
      </c>
      <c r="E1478" s="1" t="str">
        <f t="shared" si="732"/>
        <v/>
      </c>
      <c r="F1478" s="32" t="str">
        <f t="shared" si="733"/>
        <v/>
      </c>
      <c r="G1478" s="1" t="str">
        <f t="shared" si="734"/>
        <v/>
      </c>
      <c r="H1478" s="1" t="str">
        <f t="shared" si="735"/>
        <v/>
      </c>
      <c r="I1478" s="1" t="str">
        <f t="shared" si="736"/>
        <v/>
      </c>
      <c r="J1478" s="1" t="str">
        <f t="shared" si="737"/>
        <v/>
      </c>
      <c r="K1478" s="1" t="str">
        <f t="shared" si="738"/>
        <v/>
      </c>
      <c r="L1478" s="1" t="str">
        <f ca="1">IF(COUNTBLANK($AO1478),IF(COUNTBLANK($D1478),"",OFFSET(ChannelSetup!$E$6,0,$D1478-1)),$AO1478)</f>
        <v/>
      </c>
      <c r="M1478" s="1" t="str">
        <f ca="1">IF(COUNTBLANK($AP1478),IF(COUNTBLANK($D1478),"",OFFSET(ChannelSetup!$E$7,0,$D1478-1)),$AP1478)</f>
        <v/>
      </c>
      <c r="N1478" s="1" t="str">
        <f ca="1">IF(COUNTBLANK($D1478),"",IF(COUNTBLANK($AI1478),OFFSET(ChannelSetup!$E$4,0,$D1478-1),$AI1478))</f>
        <v/>
      </c>
      <c r="O1478" s="1" t="str">
        <f t="shared" si="739"/>
        <v/>
      </c>
      <c r="Q1478" s="32">
        <f t="shared" si="742"/>
        <v>6</v>
      </c>
      <c r="R1478" s="32">
        <f t="shared" si="743"/>
        <v>4</v>
      </c>
      <c r="S1478" s="32">
        <f t="shared" si="744"/>
        <v>4</v>
      </c>
      <c r="T1478" s="32">
        <f t="shared" si="745"/>
        <v>2</v>
      </c>
      <c r="U1478" s="32">
        <f t="shared" si="746"/>
        <v>2</v>
      </c>
      <c r="V1478" s="32">
        <f t="shared" si="747"/>
        <v>2</v>
      </c>
      <c r="W1478" s="32">
        <f t="shared" si="748"/>
        <v>2</v>
      </c>
      <c r="X1478" s="32">
        <f t="shared" si="749"/>
        <v>2</v>
      </c>
      <c r="Y1478" s="32">
        <f t="shared" si="750"/>
        <v>2</v>
      </c>
      <c r="Z1478" s="32">
        <f t="shared" si="751"/>
        <v>2</v>
      </c>
      <c r="AA1478" s="32">
        <f t="shared" si="752"/>
        <v>2</v>
      </c>
      <c r="AB1478" s="32">
        <f t="shared" si="753"/>
        <v>2</v>
      </c>
      <c r="AD1478" s="64"/>
      <c r="AE1478" s="51"/>
      <c r="AF1478" s="51"/>
      <c r="AG1478" s="61"/>
      <c r="AH1478" s="62"/>
      <c r="AI1478" s="61"/>
      <c r="AJ1478" s="62"/>
      <c r="AK1478" s="61"/>
      <c r="AL1478" s="62"/>
      <c r="AM1478" s="60"/>
      <c r="AN1478" s="60"/>
      <c r="AO1478" s="60"/>
      <c r="AP1478" s="60"/>
      <c r="AQ1478" s="51"/>
      <c r="AT1478" s="39" t="str">
        <f t="shared" si="710"/>
        <v/>
      </c>
      <c r="AU1478" s="49" t="str">
        <f t="shared" si="711"/>
        <v/>
      </c>
      <c r="AV1478" s="41">
        <f t="shared" ca="1" si="725"/>
        <v>256</v>
      </c>
      <c r="AW1478" s="40">
        <f t="shared" ca="1" si="717"/>
        <v>1</v>
      </c>
      <c r="AX1478" s="41">
        <f t="shared" ca="1" si="712"/>
        <v>0</v>
      </c>
      <c r="AY1478" s="41">
        <f t="shared" ca="1" si="713"/>
        <v>0</v>
      </c>
      <c r="AZ1478" s="42">
        <f t="shared" ca="1" si="714"/>
        <v>1</v>
      </c>
      <c r="BA1478" s="47" t="str">
        <f t="shared" si="715"/>
        <v/>
      </c>
      <c r="BB1478" s="47" t="e">
        <f t="shared" si="716"/>
        <v>#VALUE!</v>
      </c>
      <c r="BC1478" s="47">
        <f t="shared" si="727"/>
        <v>0</v>
      </c>
      <c r="BD1478" s="47">
        <f t="shared" si="728"/>
        <v>0</v>
      </c>
      <c r="BE1478" s="47" t="e">
        <f t="shared" si="729"/>
        <v>#VALUE!</v>
      </c>
      <c r="BF1478" s="47" t="e">
        <f t="shared" si="730"/>
        <v>#VALUE!</v>
      </c>
      <c r="BG1478" s="47" t="e">
        <f t="shared" si="731"/>
        <v>#VALUE!</v>
      </c>
      <c r="BH1478" s="47" t="e">
        <f>MATCH($BA1478,NoteCommaRef!$B$4:$B$10,0)</f>
        <v>#N/A</v>
      </c>
      <c r="BI1478" s="47">
        <f>MATCH($BK1478,NoteCommaRef!$H$4:$H$1000,0)</f>
        <v>11</v>
      </c>
      <c r="BJ1478" s="47">
        <f>MATCH($BL1478,NoteCommaRef!$H$4:$H$1000,0)</f>
        <v>11</v>
      </c>
      <c r="BK1478" s="47">
        <f t="shared" si="718"/>
        <v>1</v>
      </c>
      <c r="BL1478" s="47">
        <f t="shared" si="719"/>
        <v>1</v>
      </c>
      <c r="BM1478" s="48">
        <f ca="1">IF(ISNA($BH1478),1,OFFSET(NoteCommaRef!$E$3,$BH1478,0))</f>
        <v>1</v>
      </c>
      <c r="BN1478" s="48">
        <f t="shared" si="720"/>
        <v>1</v>
      </c>
      <c r="BO1478" s="48">
        <f t="shared" si="721"/>
        <v>1</v>
      </c>
      <c r="BP1478" s="48">
        <f t="shared" si="722"/>
        <v>1</v>
      </c>
      <c r="BQ1478" s="48">
        <f ca="1">IF(ISNA($BI1478),1,OFFSET(NoteCommaRef!$K$3,$BI1478,0))</f>
        <v>1</v>
      </c>
      <c r="BR1478" s="48">
        <f ca="1">IF(ISNA($BJ1478),1,OFFSET(NoteCommaRef!$K$3,$BJ1478,0))</f>
        <v>1</v>
      </c>
    </row>
    <row r="1479" spans="3:70" x14ac:dyDescent="0.2">
      <c r="C1479" s="1" t="str">
        <f t="shared" si="740"/>
        <v/>
      </c>
      <c r="D1479" s="1" t="str">
        <f t="shared" si="741"/>
        <v/>
      </c>
      <c r="E1479" s="1" t="str">
        <f t="shared" si="732"/>
        <v/>
      </c>
      <c r="F1479" s="32" t="str">
        <f t="shared" si="733"/>
        <v/>
      </c>
      <c r="G1479" s="1" t="str">
        <f t="shared" si="734"/>
        <v/>
      </c>
      <c r="H1479" s="1" t="str">
        <f t="shared" si="735"/>
        <v/>
      </c>
      <c r="I1479" s="1" t="str">
        <f t="shared" si="736"/>
        <v/>
      </c>
      <c r="J1479" s="1" t="str">
        <f t="shared" si="737"/>
        <v/>
      </c>
      <c r="K1479" s="1" t="str">
        <f t="shared" si="738"/>
        <v/>
      </c>
      <c r="L1479" s="1" t="str">
        <f ca="1">IF(COUNTBLANK($AO1479),IF(COUNTBLANK($D1479),"",OFFSET(ChannelSetup!$E$6,0,$D1479-1)),$AO1479)</f>
        <v/>
      </c>
      <c r="M1479" s="1" t="str">
        <f ca="1">IF(COUNTBLANK($AP1479),IF(COUNTBLANK($D1479),"",OFFSET(ChannelSetup!$E$7,0,$D1479-1)),$AP1479)</f>
        <v/>
      </c>
      <c r="N1479" s="1" t="str">
        <f ca="1">IF(COUNTBLANK($D1479),"",IF(COUNTBLANK($AI1479),OFFSET(ChannelSetup!$E$4,0,$D1479-1),$AI1479))</f>
        <v/>
      </c>
      <c r="O1479" s="1" t="str">
        <f t="shared" si="739"/>
        <v/>
      </c>
      <c r="Q1479" s="32">
        <f t="shared" si="742"/>
        <v>6</v>
      </c>
      <c r="R1479" s="32">
        <f t="shared" si="743"/>
        <v>4</v>
      </c>
      <c r="S1479" s="32">
        <f t="shared" si="744"/>
        <v>4</v>
      </c>
      <c r="T1479" s="32">
        <f t="shared" si="745"/>
        <v>2</v>
      </c>
      <c r="U1479" s="32">
        <f t="shared" si="746"/>
        <v>2</v>
      </c>
      <c r="V1479" s="32">
        <f t="shared" si="747"/>
        <v>2</v>
      </c>
      <c r="W1479" s="32">
        <f t="shared" si="748"/>
        <v>2</v>
      </c>
      <c r="X1479" s="32">
        <f t="shared" si="749"/>
        <v>2</v>
      </c>
      <c r="Y1479" s="32">
        <f t="shared" si="750"/>
        <v>2</v>
      </c>
      <c r="Z1479" s="32">
        <f t="shared" si="751"/>
        <v>2</v>
      </c>
      <c r="AA1479" s="32">
        <f t="shared" si="752"/>
        <v>2</v>
      </c>
      <c r="AB1479" s="32">
        <f t="shared" si="753"/>
        <v>2</v>
      </c>
      <c r="AD1479" s="64"/>
      <c r="AE1479" s="51"/>
      <c r="AF1479" s="51"/>
      <c r="AG1479" s="61"/>
      <c r="AH1479" s="62"/>
      <c r="AI1479" s="61"/>
      <c r="AJ1479" s="62"/>
      <c r="AK1479" s="61"/>
      <c r="AL1479" s="62"/>
      <c r="AM1479" s="60"/>
      <c r="AN1479" s="60"/>
      <c r="AO1479" s="60"/>
      <c r="AP1479" s="60"/>
      <c r="AQ1479" s="51"/>
      <c r="AT1479" s="39" t="str">
        <f t="shared" si="710"/>
        <v/>
      </c>
      <c r="AU1479" s="49" t="str">
        <f t="shared" si="711"/>
        <v/>
      </c>
      <c r="AV1479" s="41">
        <f t="shared" ca="1" si="725"/>
        <v>256</v>
      </c>
      <c r="AW1479" s="40">
        <f t="shared" ca="1" si="717"/>
        <v>1</v>
      </c>
      <c r="AX1479" s="41">
        <f t="shared" ca="1" si="712"/>
        <v>0</v>
      </c>
      <c r="AY1479" s="41">
        <f t="shared" ca="1" si="713"/>
        <v>0</v>
      </c>
      <c r="AZ1479" s="42">
        <f t="shared" ca="1" si="714"/>
        <v>1</v>
      </c>
      <c r="BA1479" s="47" t="str">
        <f t="shared" si="715"/>
        <v/>
      </c>
      <c r="BB1479" s="47" t="e">
        <f t="shared" si="716"/>
        <v>#VALUE!</v>
      </c>
      <c r="BC1479" s="47">
        <f t="shared" si="727"/>
        <v>0</v>
      </c>
      <c r="BD1479" s="47">
        <f t="shared" si="728"/>
        <v>0</v>
      </c>
      <c r="BE1479" s="47" t="e">
        <f t="shared" si="729"/>
        <v>#VALUE!</v>
      </c>
      <c r="BF1479" s="47" t="e">
        <f t="shared" si="730"/>
        <v>#VALUE!</v>
      </c>
      <c r="BG1479" s="47" t="e">
        <f t="shared" si="731"/>
        <v>#VALUE!</v>
      </c>
      <c r="BH1479" s="47" t="e">
        <f>MATCH($BA1479,NoteCommaRef!$B$4:$B$10,0)</f>
        <v>#N/A</v>
      </c>
      <c r="BI1479" s="47">
        <f>MATCH($BK1479,NoteCommaRef!$H$4:$H$1000,0)</f>
        <v>11</v>
      </c>
      <c r="BJ1479" s="47">
        <f>MATCH($BL1479,NoteCommaRef!$H$4:$H$1000,0)</f>
        <v>11</v>
      </c>
      <c r="BK1479" s="47">
        <f t="shared" si="718"/>
        <v>1</v>
      </c>
      <c r="BL1479" s="47">
        <f t="shared" si="719"/>
        <v>1</v>
      </c>
      <c r="BM1479" s="48">
        <f ca="1">IF(ISNA($BH1479),1,OFFSET(NoteCommaRef!$E$3,$BH1479,0))</f>
        <v>1</v>
      </c>
      <c r="BN1479" s="48">
        <f t="shared" si="720"/>
        <v>1</v>
      </c>
      <c r="BO1479" s="48">
        <f t="shared" si="721"/>
        <v>1</v>
      </c>
      <c r="BP1479" s="48">
        <f t="shared" si="722"/>
        <v>1</v>
      </c>
      <c r="BQ1479" s="48">
        <f ca="1">IF(ISNA($BI1479),1,OFFSET(NoteCommaRef!$K$3,$BI1479,0))</f>
        <v>1</v>
      </c>
      <c r="BR1479" s="48">
        <f ca="1">IF(ISNA($BJ1479),1,OFFSET(NoteCommaRef!$K$3,$BJ1479,0))</f>
        <v>1</v>
      </c>
    </row>
    <row r="1480" spans="3:70" x14ac:dyDescent="0.2">
      <c r="C1480" s="1" t="str">
        <f t="shared" si="740"/>
        <v/>
      </c>
      <c r="D1480" s="1" t="str">
        <f t="shared" si="741"/>
        <v/>
      </c>
      <c r="E1480" s="1" t="str">
        <f t="shared" si="732"/>
        <v/>
      </c>
      <c r="F1480" s="32" t="str">
        <f t="shared" si="733"/>
        <v/>
      </c>
      <c r="G1480" s="1" t="str">
        <f t="shared" si="734"/>
        <v/>
      </c>
      <c r="H1480" s="1" t="str">
        <f t="shared" si="735"/>
        <v/>
      </c>
      <c r="I1480" s="1" t="str">
        <f t="shared" si="736"/>
        <v/>
      </c>
      <c r="J1480" s="1" t="str">
        <f t="shared" si="737"/>
        <v/>
      </c>
      <c r="K1480" s="1" t="str">
        <f t="shared" si="738"/>
        <v/>
      </c>
      <c r="L1480" s="1" t="str">
        <f ca="1">IF(COUNTBLANK($AO1480),IF(COUNTBLANK($D1480),"",OFFSET(ChannelSetup!$E$6,0,$D1480-1)),$AO1480)</f>
        <v/>
      </c>
      <c r="M1480" s="1" t="str">
        <f ca="1">IF(COUNTBLANK($AP1480),IF(COUNTBLANK($D1480),"",OFFSET(ChannelSetup!$E$7,0,$D1480-1)),$AP1480)</f>
        <v/>
      </c>
      <c r="N1480" s="1" t="str">
        <f ca="1">IF(COUNTBLANK($D1480),"",IF(COUNTBLANK($AI1480),OFFSET(ChannelSetup!$E$4,0,$D1480-1),$AI1480))</f>
        <v/>
      </c>
      <c r="O1480" s="1" t="str">
        <f t="shared" si="739"/>
        <v/>
      </c>
      <c r="Q1480" s="32">
        <f t="shared" si="742"/>
        <v>6</v>
      </c>
      <c r="R1480" s="32">
        <f t="shared" si="743"/>
        <v>4</v>
      </c>
      <c r="S1480" s="32">
        <f t="shared" si="744"/>
        <v>4</v>
      </c>
      <c r="T1480" s="32">
        <f t="shared" si="745"/>
        <v>2</v>
      </c>
      <c r="U1480" s="32">
        <f t="shared" si="746"/>
        <v>2</v>
      </c>
      <c r="V1480" s="32">
        <f t="shared" si="747"/>
        <v>2</v>
      </c>
      <c r="W1480" s="32">
        <f t="shared" si="748"/>
        <v>2</v>
      </c>
      <c r="X1480" s="32">
        <f t="shared" si="749"/>
        <v>2</v>
      </c>
      <c r="Y1480" s="32">
        <f t="shared" si="750"/>
        <v>2</v>
      </c>
      <c r="Z1480" s="32">
        <f t="shared" si="751"/>
        <v>2</v>
      </c>
      <c r="AA1480" s="32">
        <f t="shared" si="752"/>
        <v>2</v>
      </c>
      <c r="AB1480" s="32">
        <f t="shared" si="753"/>
        <v>2</v>
      </c>
      <c r="AD1480" s="64"/>
      <c r="AE1480" s="51"/>
      <c r="AF1480" s="51"/>
      <c r="AG1480" s="61"/>
      <c r="AH1480" s="62"/>
      <c r="AI1480" s="61"/>
      <c r="AJ1480" s="62"/>
      <c r="AK1480" s="61"/>
      <c r="AL1480" s="62"/>
      <c r="AM1480" s="60"/>
      <c r="AN1480" s="60"/>
      <c r="AO1480" s="60"/>
      <c r="AP1480" s="60"/>
      <c r="AQ1480" s="51"/>
      <c r="AT1480" s="39" t="str">
        <f t="shared" si="710"/>
        <v/>
      </c>
      <c r="AU1480" s="49" t="str">
        <f t="shared" si="711"/>
        <v/>
      </c>
      <c r="AV1480" s="41">
        <f t="shared" ca="1" si="725"/>
        <v>256</v>
      </c>
      <c r="AW1480" s="40">
        <f t="shared" ca="1" si="717"/>
        <v>1</v>
      </c>
      <c r="AX1480" s="41">
        <f t="shared" ca="1" si="712"/>
        <v>0</v>
      </c>
      <c r="AY1480" s="41">
        <f t="shared" ca="1" si="713"/>
        <v>0</v>
      </c>
      <c r="AZ1480" s="42">
        <f t="shared" ca="1" si="714"/>
        <v>1</v>
      </c>
      <c r="BA1480" s="47" t="str">
        <f t="shared" si="715"/>
        <v/>
      </c>
      <c r="BB1480" s="47" t="e">
        <f t="shared" si="716"/>
        <v>#VALUE!</v>
      </c>
      <c r="BC1480" s="47">
        <f t="shared" si="727"/>
        <v>0</v>
      </c>
      <c r="BD1480" s="47">
        <f t="shared" si="728"/>
        <v>0</v>
      </c>
      <c r="BE1480" s="47" t="e">
        <f t="shared" si="729"/>
        <v>#VALUE!</v>
      </c>
      <c r="BF1480" s="47" t="e">
        <f t="shared" si="730"/>
        <v>#VALUE!</v>
      </c>
      <c r="BG1480" s="47" t="e">
        <f t="shared" si="731"/>
        <v>#VALUE!</v>
      </c>
      <c r="BH1480" s="47" t="e">
        <f>MATCH($BA1480,NoteCommaRef!$B$4:$B$10,0)</f>
        <v>#N/A</v>
      </c>
      <c r="BI1480" s="47">
        <f>MATCH($BK1480,NoteCommaRef!$H$4:$H$1000,0)</f>
        <v>11</v>
      </c>
      <c r="BJ1480" s="47">
        <f>MATCH($BL1480,NoteCommaRef!$H$4:$H$1000,0)</f>
        <v>11</v>
      </c>
      <c r="BK1480" s="47">
        <f t="shared" si="718"/>
        <v>1</v>
      </c>
      <c r="BL1480" s="47">
        <f t="shared" si="719"/>
        <v>1</v>
      </c>
      <c r="BM1480" s="48">
        <f ca="1">IF(ISNA($BH1480),1,OFFSET(NoteCommaRef!$E$3,$BH1480,0))</f>
        <v>1</v>
      </c>
      <c r="BN1480" s="48">
        <f t="shared" si="720"/>
        <v>1</v>
      </c>
      <c r="BO1480" s="48">
        <f t="shared" si="721"/>
        <v>1</v>
      </c>
      <c r="BP1480" s="48">
        <f t="shared" si="722"/>
        <v>1</v>
      </c>
      <c r="BQ1480" s="48">
        <f ca="1">IF(ISNA($BI1480),1,OFFSET(NoteCommaRef!$K$3,$BI1480,0))</f>
        <v>1</v>
      </c>
      <c r="BR1480" s="48">
        <f ca="1">IF(ISNA($BJ1480),1,OFFSET(NoteCommaRef!$K$3,$BJ1480,0))</f>
        <v>1</v>
      </c>
    </row>
    <row r="1481" spans="3:70" x14ac:dyDescent="0.2">
      <c r="C1481" s="1" t="str">
        <f t="shared" si="740"/>
        <v/>
      </c>
      <c r="D1481" s="1" t="str">
        <f t="shared" si="741"/>
        <v/>
      </c>
      <c r="E1481" s="1" t="str">
        <f t="shared" si="732"/>
        <v/>
      </c>
      <c r="F1481" s="32" t="str">
        <f t="shared" si="733"/>
        <v/>
      </c>
      <c r="G1481" s="1" t="str">
        <f t="shared" si="734"/>
        <v/>
      </c>
      <c r="H1481" s="1" t="str">
        <f t="shared" si="735"/>
        <v/>
      </c>
      <c r="I1481" s="1" t="str">
        <f t="shared" si="736"/>
        <v/>
      </c>
      <c r="J1481" s="1" t="str">
        <f t="shared" si="737"/>
        <v/>
      </c>
      <c r="K1481" s="1" t="str">
        <f t="shared" si="738"/>
        <v/>
      </c>
      <c r="L1481" s="1" t="str">
        <f ca="1">IF(COUNTBLANK($AO1481),IF(COUNTBLANK($D1481),"",OFFSET(ChannelSetup!$E$6,0,$D1481-1)),$AO1481)</f>
        <v/>
      </c>
      <c r="M1481" s="1" t="str">
        <f ca="1">IF(COUNTBLANK($AP1481),IF(COUNTBLANK($D1481),"",OFFSET(ChannelSetup!$E$7,0,$D1481-1)),$AP1481)</f>
        <v/>
      </c>
      <c r="N1481" s="1" t="str">
        <f ca="1">IF(COUNTBLANK($D1481),"",IF(COUNTBLANK($AI1481),OFFSET(ChannelSetup!$E$4,0,$D1481-1),$AI1481))</f>
        <v/>
      </c>
      <c r="O1481" s="1" t="str">
        <f t="shared" si="739"/>
        <v/>
      </c>
      <c r="Q1481" s="32">
        <f t="shared" si="742"/>
        <v>6</v>
      </c>
      <c r="R1481" s="32">
        <f t="shared" si="743"/>
        <v>4</v>
      </c>
      <c r="S1481" s="32">
        <f t="shared" si="744"/>
        <v>4</v>
      </c>
      <c r="T1481" s="32">
        <f t="shared" si="745"/>
        <v>2</v>
      </c>
      <c r="U1481" s="32">
        <f t="shared" si="746"/>
        <v>2</v>
      </c>
      <c r="V1481" s="32">
        <f t="shared" si="747"/>
        <v>2</v>
      </c>
      <c r="W1481" s="32">
        <f t="shared" si="748"/>
        <v>2</v>
      </c>
      <c r="X1481" s="32">
        <f t="shared" si="749"/>
        <v>2</v>
      </c>
      <c r="Y1481" s="32">
        <f t="shared" si="750"/>
        <v>2</v>
      </c>
      <c r="Z1481" s="32">
        <f t="shared" si="751"/>
        <v>2</v>
      </c>
      <c r="AA1481" s="32">
        <f t="shared" si="752"/>
        <v>2</v>
      </c>
      <c r="AB1481" s="32">
        <f t="shared" si="753"/>
        <v>2</v>
      </c>
      <c r="AD1481" s="64"/>
      <c r="AE1481" s="51"/>
      <c r="AF1481" s="51"/>
      <c r="AG1481" s="61"/>
      <c r="AH1481" s="62"/>
      <c r="AI1481" s="61"/>
      <c r="AJ1481" s="62"/>
      <c r="AK1481" s="61"/>
      <c r="AL1481" s="62"/>
      <c r="AM1481" s="60"/>
      <c r="AN1481" s="60"/>
      <c r="AO1481" s="60"/>
      <c r="AP1481" s="60"/>
      <c r="AQ1481" s="51"/>
      <c r="AT1481" s="39" t="str">
        <f t="shared" si="710"/>
        <v/>
      </c>
      <c r="AU1481" s="49" t="str">
        <f t="shared" si="711"/>
        <v/>
      </c>
      <c r="AV1481" s="41">
        <f t="shared" ca="1" si="725"/>
        <v>256</v>
      </c>
      <c r="AW1481" s="40">
        <f t="shared" ca="1" si="717"/>
        <v>1</v>
      </c>
      <c r="AX1481" s="41">
        <f t="shared" ca="1" si="712"/>
        <v>0</v>
      </c>
      <c r="AY1481" s="41">
        <f t="shared" ca="1" si="713"/>
        <v>0</v>
      </c>
      <c r="AZ1481" s="42">
        <f t="shared" ca="1" si="714"/>
        <v>1</v>
      </c>
      <c r="BA1481" s="47" t="str">
        <f t="shared" si="715"/>
        <v/>
      </c>
      <c r="BB1481" s="47" t="e">
        <f t="shared" si="716"/>
        <v>#VALUE!</v>
      </c>
      <c r="BC1481" s="47">
        <f t="shared" si="727"/>
        <v>0</v>
      </c>
      <c r="BD1481" s="47">
        <f t="shared" si="728"/>
        <v>0</v>
      </c>
      <c r="BE1481" s="47" t="e">
        <f t="shared" si="729"/>
        <v>#VALUE!</v>
      </c>
      <c r="BF1481" s="47" t="e">
        <f t="shared" si="730"/>
        <v>#VALUE!</v>
      </c>
      <c r="BG1481" s="47" t="e">
        <f t="shared" si="731"/>
        <v>#VALUE!</v>
      </c>
      <c r="BH1481" s="47" t="e">
        <f>MATCH($BA1481,NoteCommaRef!$B$4:$B$10,0)</f>
        <v>#N/A</v>
      </c>
      <c r="BI1481" s="47">
        <f>MATCH($BK1481,NoteCommaRef!$H$4:$H$1000,0)</f>
        <v>11</v>
      </c>
      <c r="BJ1481" s="47">
        <f>MATCH($BL1481,NoteCommaRef!$H$4:$H$1000,0)</f>
        <v>11</v>
      </c>
      <c r="BK1481" s="47">
        <f t="shared" si="718"/>
        <v>1</v>
      </c>
      <c r="BL1481" s="47">
        <f t="shared" si="719"/>
        <v>1</v>
      </c>
      <c r="BM1481" s="48">
        <f ca="1">IF(ISNA($BH1481),1,OFFSET(NoteCommaRef!$E$3,$BH1481,0))</f>
        <v>1</v>
      </c>
      <c r="BN1481" s="48">
        <f t="shared" si="720"/>
        <v>1</v>
      </c>
      <c r="BO1481" s="48">
        <f t="shared" si="721"/>
        <v>1</v>
      </c>
      <c r="BP1481" s="48">
        <f t="shared" si="722"/>
        <v>1</v>
      </c>
      <c r="BQ1481" s="48">
        <f ca="1">IF(ISNA($BI1481),1,OFFSET(NoteCommaRef!$K$3,$BI1481,0))</f>
        <v>1</v>
      </c>
      <c r="BR1481" s="48">
        <f ca="1">IF(ISNA($BJ1481),1,OFFSET(NoteCommaRef!$K$3,$BJ1481,0))</f>
        <v>1</v>
      </c>
    </row>
    <row r="1482" spans="3:70" x14ac:dyDescent="0.2">
      <c r="C1482" s="1" t="str">
        <f t="shared" si="740"/>
        <v/>
      </c>
      <c r="D1482" s="1" t="str">
        <f t="shared" si="741"/>
        <v/>
      </c>
      <c r="E1482" s="1" t="str">
        <f t="shared" si="732"/>
        <v/>
      </c>
      <c r="F1482" s="32" t="str">
        <f t="shared" si="733"/>
        <v/>
      </c>
      <c r="G1482" s="1" t="str">
        <f t="shared" si="734"/>
        <v/>
      </c>
      <c r="H1482" s="1" t="str">
        <f t="shared" si="735"/>
        <v/>
      </c>
      <c r="I1482" s="1" t="str">
        <f t="shared" si="736"/>
        <v/>
      </c>
      <c r="J1482" s="1" t="str">
        <f t="shared" si="737"/>
        <v/>
      </c>
      <c r="K1482" s="1" t="str">
        <f t="shared" si="738"/>
        <v/>
      </c>
      <c r="L1482" s="1" t="str">
        <f ca="1">IF(COUNTBLANK($AO1482),IF(COUNTBLANK($D1482),"",OFFSET(ChannelSetup!$E$6,0,$D1482-1)),$AO1482)</f>
        <v/>
      </c>
      <c r="M1482" s="1" t="str">
        <f ca="1">IF(COUNTBLANK($AP1482),IF(COUNTBLANK($D1482),"",OFFSET(ChannelSetup!$E$7,0,$D1482-1)),$AP1482)</f>
        <v/>
      </c>
      <c r="N1482" s="1" t="str">
        <f ca="1">IF(COUNTBLANK($D1482),"",IF(COUNTBLANK($AI1482),OFFSET(ChannelSetup!$E$4,0,$D1482-1),$AI1482))</f>
        <v/>
      </c>
      <c r="O1482" s="1" t="str">
        <f t="shared" si="739"/>
        <v/>
      </c>
      <c r="Q1482" s="32">
        <f t="shared" si="742"/>
        <v>6</v>
      </c>
      <c r="R1482" s="32">
        <f t="shared" si="743"/>
        <v>4</v>
      </c>
      <c r="S1482" s="32">
        <f t="shared" si="744"/>
        <v>4</v>
      </c>
      <c r="T1482" s="32">
        <f t="shared" si="745"/>
        <v>2</v>
      </c>
      <c r="U1482" s="32">
        <f t="shared" si="746"/>
        <v>2</v>
      </c>
      <c r="V1482" s="32">
        <f t="shared" si="747"/>
        <v>2</v>
      </c>
      <c r="W1482" s="32">
        <f t="shared" si="748"/>
        <v>2</v>
      </c>
      <c r="X1482" s="32">
        <f t="shared" si="749"/>
        <v>2</v>
      </c>
      <c r="Y1482" s="32">
        <f t="shared" si="750"/>
        <v>2</v>
      </c>
      <c r="Z1482" s="32">
        <f t="shared" si="751"/>
        <v>2</v>
      </c>
      <c r="AA1482" s="32">
        <f t="shared" si="752"/>
        <v>2</v>
      </c>
      <c r="AB1482" s="32">
        <f t="shared" si="753"/>
        <v>2</v>
      </c>
      <c r="AD1482" s="64"/>
      <c r="AE1482" s="51"/>
      <c r="AF1482" s="51"/>
      <c r="AG1482" s="61"/>
      <c r="AH1482" s="62"/>
      <c r="AI1482" s="61"/>
      <c r="AJ1482" s="62"/>
      <c r="AK1482" s="61"/>
      <c r="AL1482" s="62"/>
      <c r="AM1482" s="60"/>
      <c r="AN1482" s="60"/>
      <c r="AO1482" s="60"/>
      <c r="AP1482" s="60"/>
      <c r="AQ1482" s="51"/>
      <c r="AT1482" s="39" t="str">
        <f t="shared" si="710"/>
        <v/>
      </c>
      <c r="AU1482" s="49" t="str">
        <f t="shared" si="711"/>
        <v/>
      </c>
      <c r="AV1482" s="41">
        <f t="shared" ca="1" si="725"/>
        <v>256</v>
      </c>
      <c r="AW1482" s="40">
        <f t="shared" ca="1" si="717"/>
        <v>1</v>
      </c>
      <c r="AX1482" s="41">
        <f t="shared" ca="1" si="712"/>
        <v>0</v>
      </c>
      <c r="AY1482" s="41">
        <f t="shared" ca="1" si="713"/>
        <v>0</v>
      </c>
      <c r="AZ1482" s="42">
        <f t="shared" ca="1" si="714"/>
        <v>1</v>
      </c>
      <c r="BA1482" s="47" t="str">
        <f t="shared" si="715"/>
        <v/>
      </c>
      <c r="BB1482" s="47" t="e">
        <f t="shared" si="716"/>
        <v>#VALUE!</v>
      </c>
      <c r="BC1482" s="47">
        <f t="shared" si="727"/>
        <v>0</v>
      </c>
      <c r="BD1482" s="47">
        <f t="shared" si="728"/>
        <v>0</v>
      </c>
      <c r="BE1482" s="47" t="e">
        <f t="shared" si="729"/>
        <v>#VALUE!</v>
      </c>
      <c r="BF1482" s="47" t="e">
        <f t="shared" si="730"/>
        <v>#VALUE!</v>
      </c>
      <c r="BG1482" s="47" t="e">
        <f t="shared" si="731"/>
        <v>#VALUE!</v>
      </c>
      <c r="BH1482" s="47" t="e">
        <f>MATCH($BA1482,NoteCommaRef!$B$4:$B$10,0)</f>
        <v>#N/A</v>
      </c>
      <c r="BI1482" s="47">
        <f>MATCH($BK1482,NoteCommaRef!$H$4:$H$1000,0)</f>
        <v>11</v>
      </c>
      <c r="BJ1482" s="47">
        <f>MATCH($BL1482,NoteCommaRef!$H$4:$H$1000,0)</f>
        <v>11</v>
      </c>
      <c r="BK1482" s="47">
        <f t="shared" si="718"/>
        <v>1</v>
      </c>
      <c r="BL1482" s="47">
        <f t="shared" si="719"/>
        <v>1</v>
      </c>
      <c r="BM1482" s="48">
        <f ca="1">IF(ISNA($BH1482),1,OFFSET(NoteCommaRef!$E$3,$BH1482,0))</f>
        <v>1</v>
      </c>
      <c r="BN1482" s="48">
        <f t="shared" si="720"/>
        <v>1</v>
      </c>
      <c r="BO1482" s="48">
        <f t="shared" si="721"/>
        <v>1</v>
      </c>
      <c r="BP1482" s="48">
        <f t="shared" si="722"/>
        <v>1</v>
      </c>
      <c r="BQ1482" s="48">
        <f ca="1">IF(ISNA($BI1482),1,OFFSET(NoteCommaRef!$K$3,$BI1482,0))</f>
        <v>1</v>
      </c>
      <c r="BR1482" s="48">
        <f ca="1">IF(ISNA($BJ1482),1,OFFSET(NoteCommaRef!$K$3,$BJ1482,0))</f>
        <v>1</v>
      </c>
    </row>
    <row r="1483" spans="3:70" x14ac:dyDescent="0.2">
      <c r="C1483" s="1" t="str">
        <f t="shared" si="740"/>
        <v/>
      </c>
      <c r="D1483" s="1" t="str">
        <f t="shared" si="741"/>
        <v/>
      </c>
      <c r="E1483" s="1" t="str">
        <f t="shared" si="732"/>
        <v/>
      </c>
      <c r="F1483" s="32" t="str">
        <f t="shared" si="733"/>
        <v/>
      </c>
      <c r="G1483" s="1" t="str">
        <f t="shared" si="734"/>
        <v/>
      </c>
      <c r="H1483" s="1" t="str">
        <f t="shared" si="735"/>
        <v/>
      </c>
      <c r="I1483" s="1" t="str">
        <f t="shared" si="736"/>
        <v/>
      </c>
      <c r="J1483" s="1" t="str">
        <f t="shared" si="737"/>
        <v/>
      </c>
      <c r="K1483" s="1" t="str">
        <f t="shared" si="738"/>
        <v/>
      </c>
      <c r="L1483" s="1" t="str">
        <f ca="1">IF(COUNTBLANK($AO1483),IF(COUNTBLANK($D1483),"",OFFSET(ChannelSetup!$E$6,0,$D1483-1)),$AO1483)</f>
        <v/>
      </c>
      <c r="M1483" s="1" t="str">
        <f ca="1">IF(COUNTBLANK($AP1483),IF(COUNTBLANK($D1483),"",OFFSET(ChannelSetup!$E$7,0,$D1483-1)),$AP1483)</f>
        <v/>
      </c>
      <c r="N1483" s="1" t="str">
        <f ca="1">IF(COUNTBLANK($D1483),"",IF(COUNTBLANK($AI1483),OFFSET(ChannelSetup!$E$4,0,$D1483-1),$AI1483))</f>
        <v/>
      </c>
      <c r="O1483" s="1" t="str">
        <f t="shared" si="739"/>
        <v/>
      </c>
      <c r="Q1483" s="32">
        <f t="shared" si="742"/>
        <v>6</v>
      </c>
      <c r="R1483" s="32">
        <f t="shared" si="743"/>
        <v>4</v>
      </c>
      <c r="S1483" s="32">
        <f t="shared" si="744"/>
        <v>4</v>
      </c>
      <c r="T1483" s="32">
        <f t="shared" si="745"/>
        <v>2</v>
      </c>
      <c r="U1483" s="32">
        <f t="shared" si="746"/>
        <v>2</v>
      </c>
      <c r="V1483" s="32">
        <f t="shared" si="747"/>
        <v>2</v>
      </c>
      <c r="W1483" s="32">
        <f t="shared" si="748"/>
        <v>2</v>
      </c>
      <c r="X1483" s="32">
        <f t="shared" si="749"/>
        <v>2</v>
      </c>
      <c r="Y1483" s="32">
        <f t="shared" si="750"/>
        <v>2</v>
      </c>
      <c r="Z1483" s="32">
        <f t="shared" si="751"/>
        <v>2</v>
      </c>
      <c r="AA1483" s="32">
        <f t="shared" si="752"/>
        <v>2</v>
      </c>
      <c r="AB1483" s="32">
        <f t="shared" si="753"/>
        <v>2</v>
      </c>
      <c r="AD1483" s="64"/>
      <c r="AE1483" s="51"/>
      <c r="AF1483" s="51"/>
      <c r="AG1483" s="61"/>
      <c r="AH1483" s="62"/>
      <c r="AI1483" s="61"/>
      <c r="AJ1483" s="62"/>
      <c r="AK1483" s="61"/>
      <c r="AL1483" s="62"/>
      <c r="AM1483" s="60"/>
      <c r="AN1483" s="60"/>
      <c r="AO1483" s="60"/>
      <c r="AP1483" s="60"/>
      <c r="AQ1483" s="51"/>
      <c r="AT1483" s="39" t="str">
        <f t="shared" si="710"/>
        <v/>
      </c>
      <c r="AU1483" s="49" t="str">
        <f t="shared" si="711"/>
        <v/>
      </c>
      <c r="AV1483" s="41">
        <f t="shared" ca="1" si="725"/>
        <v>256</v>
      </c>
      <c r="AW1483" s="40">
        <f t="shared" ca="1" si="717"/>
        <v>1</v>
      </c>
      <c r="AX1483" s="41">
        <f t="shared" ca="1" si="712"/>
        <v>0</v>
      </c>
      <c r="AY1483" s="41">
        <f t="shared" ca="1" si="713"/>
        <v>0</v>
      </c>
      <c r="AZ1483" s="42">
        <f t="shared" ca="1" si="714"/>
        <v>1</v>
      </c>
      <c r="BA1483" s="47" t="str">
        <f t="shared" si="715"/>
        <v/>
      </c>
      <c r="BB1483" s="47" t="e">
        <f t="shared" si="716"/>
        <v>#VALUE!</v>
      </c>
      <c r="BC1483" s="47">
        <f t="shared" si="727"/>
        <v>0</v>
      </c>
      <c r="BD1483" s="47">
        <f t="shared" si="728"/>
        <v>0</v>
      </c>
      <c r="BE1483" s="47" t="e">
        <f t="shared" si="729"/>
        <v>#VALUE!</v>
      </c>
      <c r="BF1483" s="47" t="e">
        <f t="shared" si="730"/>
        <v>#VALUE!</v>
      </c>
      <c r="BG1483" s="47" t="e">
        <f t="shared" si="731"/>
        <v>#VALUE!</v>
      </c>
      <c r="BH1483" s="47" t="e">
        <f>MATCH($BA1483,NoteCommaRef!$B$4:$B$10,0)</f>
        <v>#N/A</v>
      </c>
      <c r="BI1483" s="47">
        <f>MATCH($BK1483,NoteCommaRef!$H$4:$H$1000,0)</f>
        <v>11</v>
      </c>
      <c r="BJ1483" s="47">
        <f>MATCH($BL1483,NoteCommaRef!$H$4:$H$1000,0)</f>
        <v>11</v>
      </c>
      <c r="BK1483" s="47">
        <f t="shared" si="718"/>
        <v>1</v>
      </c>
      <c r="BL1483" s="47">
        <f t="shared" si="719"/>
        <v>1</v>
      </c>
      <c r="BM1483" s="48">
        <f ca="1">IF(ISNA($BH1483),1,OFFSET(NoteCommaRef!$E$3,$BH1483,0))</f>
        <v>1</v>
      </c>
      <c r="BN1483" s="48">
        <f t="shared" si="720"/>
        <v>1</v>
      </c>
      <c r="BO1483" s="48">
        <f t="shared" si="721"/>
        <v>1</v>
      </c>
      <c r="BP1483" s="48">
        <f t="shared" si="722"/>
        <v>1</v>
      </c>
      <c r="BQ1483" s="48">
        <f ca="1">IF(ISNA($BI1483),1,OFFSET(NoteCommaRef!$K$3,$BI1483,0))</f>
        <v>1</v>
      </c>
      <c r="BR1483" s="48">
        <f ca="1">IF(ISNA($BJ1483),1,OFFSET(NoteCommaRef!$K$3,$BJ1483,0))</f>
        <v>1</v>
      </c>
    </row>
    <row r="1484" spans="3:70" x14ac:dyDescent="0.2">
      <c r="C1484" s="1" t="str">
        <f t="shared" si="740"/>
        <v/>
      </c>
      <c r="D1484" s="1" t="str">
        <f t="shared" si="741"/>
        <v/>
      </c>
      <c r="E1484" s="1" t="str">
        <f t="shared" si="732"/>
        <v/>
      </c>
      <c r="F1484" s="32" t="str">
        <f t="shared" si="733"/>
        <v/>
      </c>
      <c r="G1484" s="1" t="str">
        <f t="shared" si="734"/>
        <v/>
      </c>
      <c r="H1484" s="1" t="str">
        <f t="shared" si="735"/>
        <v/>
      </c>
      <c r="I1484" s="1" t="str">
        <f t="shared" si="736"/>
        <v/>
      </c>
      <c r="J1484" s="1" t="str">
        <f t="shared" si="737"/>
        <v/>
      </c>
      <c r="K1484" s="1" t="str">
        <f t="shared" si="738"/>
        <v/>
      </c>
      <c r="L1484" s="1" t="str">
        <f ca="1">IF(COUNTBLANK($AO1484),IF(COUNTBLANK($D1484),"",OFFSET(ChannelSetup!$E$6,0,$D1484-1)),$AO1484)</f>
        <v/>
      </c>
      <c r="M1484" s="1" t="str">
        <f ca="1">IF(COUNTBLANK($AP1484),IF(COUNTBLANK($D1484),"",OFFSET(ChannelSetup!$E$7,0,$D1484-1)),$AP1484)</f>
        <v/>
      </c>
      <c r="N1484" s="1" t="str">
        <f ca="1">IF(COUNTBLANK($D1484),"",IF(COUNTBLANK($AI1484),OFFSET(ChannelSetup!$E$4,0,$D1484-1),$AI1484))</f>
        <v/>
      </c>
      <c r="O1484" s="1" t="str">
        <f t="shared" si="739"/>
        <v/>
      </c>
      <c r="Q1484" s="32">
        <f t="shared" si="742"/>
        <v>6</v>
      </c>
      <c r="R1484" s="32">
        <f t="shared" si="743"/>
        <v>4</v>
      </c>
      <c r="S1484" s="32">
        <f t="shared" si="744"/>
        <v>4</v>
      </c>
      <c r="T1484" s="32">
        <f t="shared" si="745"/>
        <v>2</v>
      </c>
      <c r="U1484" s="32">
        <f t="shared" si="746"/>
        <v>2</v>
      </c>
      <c r="V1484" s="32">
        <f t="shared" si="747"/>
        <v>2</v>
      </c>
      <c r="W1484" s="32">
        <f t="shared" si="748"/>
        <v>2</v>
      </c>
      <c r="X1484" s="32">
        <f t="shared" si="749"/>
        <v>2</v>
      </c>
      <c r="Y1484" s="32">
        <f t="shared" si="750"/>
        <v>2</v>
      </c>
      <c r="Z1484" s="32">
        <f t="shared" si="751"/>
        <v>2</v>
      </c>
      <c r="AA1484" s="32">
        <f t="shared" si="752"/>
        <v>2</v>
      </c>
      <c r="AB1484" s="32">
        <f t="shared" si="753"/>
        <v>2</v>
      </c>
      <c r="AD1484" s="64"/>
      <c r="AE1484" s="51"/>
      <c r="AF1484" s="51"/>
      <c r="AG1484" s="61"/>
      <c r="AH1484" s="62"/>
      <c r="AI1484" s="61"/>
      <c r="AJ1484" s="62"/>
      <c r="AK1484" s="61"/>
      <c r="AL1484" s="62"/>
      <c r="AM1484" s="60"/>
      <c r="AN1484" s="60"/>
      <c r="AO1484" s="60"/>
      <c r="AP1484" s="60"/>
      <c r="AQ1484" s="51"/>
      <c r="AT1484" s="39" t="str">
        <f t="shared" si="710"/>
        <v/>
      </c>
      <c r="AU1484" s="49" t="str">
        <f t="shared" si="711"/>
        <v/>
      </c>
      <c r="AV1484" s="41">
        <f t="shared" ca="1" si="725"/>
        <v>256</v>
      </c>
      <c r="AW1484" s="40">
        <f t="shared" ca="1" si="717"/>
        <v>1</v>
      </c>
      <c r="AX1484" s="41">
        <f t="shared" ca="1" si="712"/>
        <v>0</v>
      </c>
      <c r="AY1484" s="41">
        <f t="shared" ca="1" si="713"/>
        <v>0</v>
      </c>
      <c r="AZ1484" s="42">
        <f t="shared" ca="1" si="714"/>
        <v>1</v>
      </c>
      <c r="BA1484" s="47" t="str">
        <f t="shared" si="715"/>
        <v/>
      </c>
      <c r="BB1484" s="47" t="e">
        <f t="shared" si="716"/>
        <v>#VALUE!</v>
      </c>
      <c r="BC1484" s="47">
        <f t="shared" si="727"/>
        <v>0</v>
      </c>
      <c r="BD1484" s="47">
        <f t="shared" si="728"/>
        <v>0</v>
      </c>
      <c r="BE1484" s="47" t="e">
        <f t="shared" si="729"/>
        <v>#VALUE!</v>
      </c>
      <c r="BF1484" s="47" t="e">
        <f t="shared" si="730"/>
        <v>#VALUE!</v>
      </c>
      <c r="BG1484" s="47" t="e">
        <f t="shared" si="731"/>
        <v>#VALUE!</v>
      </c>
      <c r="BH1484" s="47" t="e">
        <f>MATCH($BA1484,NoteCommaRef!$B$4:$B$10,0)</f>
        <v>#N/A</v>
      </c>
      <c r="BI1484" s="47">
        <f>MATCH($BK1484,NoteCommaRef!$H$4:$H$1000,0)</f>
        <v>11</v>
      </c>
      <c r="BJ1484" s="47">
        <f>MATCH($BL1484,NoteCommaRef!$H$4:$H$1000,0)</f>
        <v>11</v>
      </c>
      <c r="BK1484" s="47">
        <f t="shared" si="718"/>
        <v>1</v>
      </c>
      <c r="BL1484" s="47">
        <f t="shared" si="719"/>
        <v>1</v>
      </c>
      <c r="BM1484" s="48">
        <f ca="1">IF(ISNA($BH1484),1,OFFSET(NoteCommaRef!$E$3,$BH1484,0))</f>
        <v>1</v>
      </c>
      <c r="BN1484" s="48">
        <f t="shared" si="720"/>
        <v>1</v>
      </c>
      <c r="BO1484" s="48">
        <f t="shared" si="721"/>
        <v>1</v>
      </c>
      <c r="BP1484" s="48">
        <f t="shared" si="722"/>
        <v>1</v>
      </c>
      <c r="BQ1484" s="48">
        <f ca="1">IF(ISNA($BI1484),1,OFFSET(NoteCommaRef!$K$3,$BI1484,0))</f>
        <v>1</v>
      </c>
      <c r="BR1484" s="48">
        <f ca="1">IF(ISNA($BJ1484),1,OFFSET(NoteCommaRef!$K$3,$BJ1484,0))</f>
        <v>1</v>
      </c>
    </row>
    <row r="1485" spans="3:70" x14ac:dyDescent="0.2">
      <c r="C1485" s="1" t="str">
        <f t="shared" si="740"/>
        <v/>
      </c>
      <c r="D1485" s="1" t="str">
        <f t="shared" si="741"/>
        <v/>
      </c>
      <c r="E1485" s="1" t="str">
        <f t="shared" si="732"/>
        <v/>
      </c>
      <c r="F1485" s="32" t="str">
        <f t="shared" si="733"/>
        <v/>
      </c>
      <c r="G1485" s="1" t="str">
        <f t="shared" si="734"/>
        <v/>
      </c>
      <c r="H1485" s="1" t="str">
        <f t="shared" si="735"/>
        <v/>
      </c>
      <c r="I1485" s="1" t="str">
        <f t="shared" si="736"/>
        <v/>
      </c>
      <c r="J1485" s="1" t="str">
        <f t="shared" si="737"/>
        <v/>
      </c>
      <c r="K1485" s="1" t="str">
        <f t="shared" si="738"/>
        <v/>
      </c>
      <c r="L1485" s="1" t="str">
        <f ca="1">IF(COUNTBLANK($AO1485),IF(COUNTBLANK($D1485),"",OFFSET(ChannelSetup!$E$6,0,$D1485-1)),$AO1485)</f>
        <v/>
      </c>
      <c r="M1485" s="1" t="str">
        <f ca="1">IF(COUNTBLANK($AP1485),IF(COUNTBLANK($D1485),"",OFFSET(ChannelSetup!$E$7,0,$D1485-1)),$AP1485)</f>
        <v/>
      </c>
      <c r="N1485" s="1" t="str">
        <f ca="1">IF(COUNTBLANK($D1485),"",IF(COUNTBLANK($AI1485),OFFSET(ChannelSetup!$E$4,0,$D1485-1),$AI1485))</f>
        <v/>
      </c>
      <c r="O1485" s="1" t="str">
        <f t="shared" si="739"/>
        <v/>
      </c>
      <c r="Q1485" s="32">
        <f t="shared" si="742"/>
        <v>6</v>
      </c>
      <c r="R1485" s="32">
        <f t="shared" si="743"/>
        <v>4</v>
      </c>
      <c r="S1485" s="32">
        <f t="shared" si="744"/>
        <v>4</v>
      </c>
      <c r="T1485" s="32">
        <f t="shared" si="745"/>
        <v>2</v>
      </c>
      <c r="U1485" s="32">
        <f t="shared" si="746"/>
        <v>2</v>
      </c>
      <c r="V1485" s="32">
        <f t="shared" si="747"/>
        <v>2</v>
      </c>
      <c r="W1485" s="32">
        <f t="shared" si="748"/>
        <v>2</v>
      </c>
      <c r="X1485" s="32">
        <f t="shared" si="749"/>
        <v>2</v>
      </c>
      <c r="Y1485" s="32">
        <f t="shared" si="750"/>
        <v>2</v>
      </c>
      <c r="Z1485" s="32">
        <f t="shared" si="751"/>
        <v>2</v>
      </c>
      <c r="AA1485" s="32">
        <f t="shared" si="752"/>
        <v>2</v>
      </c>
      <c r="AB1485" s="32">
        <f t="shared" si="753"/>
        <v>2</v>
      </c>
      <c r="AD1485" s="64"/>
      <c r="AE1485" s="51"/>
      <c r="AF1485" s="51"/>
      <c r="AG1485" s="61"/>
      <c r="AH1485" s="62"/>
      <c r="AI1485" s="61"/>
      <c r="AJ1485" s="62"/>
      <c r="AK1485" s="61"/>
      <c r="AL1485" s="62"/>
      <c r="AM1485" s="60"/>
      <c r="AN1485" s="60"/>
      <c r="AO1485" s="60"/>
      <c r="AP1485" s="60"/>
      <c r="AQ1485" s="51"/>
      <c r="AT1485" s="39" t="str">
        <f t="shared" si="710"/>
        <v/>
      </c>
      <c r="AU1485" s="49" t="str">
        <f t="shared" si="711"/>
        <v/>
      </c>
      <c r="AV1485" s="41">
        <f t="shared" ca="1" si="725"/>
        <v>256</v>
      </c>
      <c r="AW1485" s="40">
        <f t="shared" ca="1" si="717"/>
        <v>1</v>
      </c>
      <c r="AX1485" s="41">
        <f t="shared" ca="1" si="712"/>
        <v>0</v>
      </c>
      <c r="AY1485" s="41">
        <f t="shared" ca="1" si="713"/>
        <v>0</v>
      </c>
      <c r="AZ1485" s="42">
        <f t="shared" ca="1" si="714"/>
        <v>1</v>
      </c>
      <c r="BA1485" s="47" t="str">
        <f t="shared" si="715"/>
        <v/>
      </c>
      <c r="BB1485" s="47" t="e">
        <f t="shared" si="716"/>
        <v>#VALUE!</v>
      </c>
      <c r="BC1485" s="47">
        <f t="shared" si="727"/>
        <v>0</v>
      </c>
      <c r="BD1485" s="47">
        <f t="shared" si="728"/>
        <v>0</v>
      </c>
      <c r="BE1485" s="47" t="e">
        <f t="shared" si="729"/>
        <v>#VALUE!</v>
      </c>
      <c r="BF1485" s="47" t="e">
        <f t="shared" si="730"/>
        <v>#VALUE!</v>
      </c>
      <c r="BG1485" s="47" t="e">
        <f t="shared" si="731"/>
        <v>#VALUE!</v>
      </c>
      <c r="BH1485" s="47" t="e">
        <f>MATCH($BA1485,NoteCommaRef!$B$4:$B$10,0)</f>
        <v>#N/A</v>
      </c>
      <c r="BI1485" s="47">
        <f>MATCH($BK1485,NoteCommaRef!$H$4:$H$1000,0)</f>
        <v>11</v>
      </c>
      <c r="BJ1485" s="47">
        <f>MATCH($BL1485,NoteCommaRef!$H$4:$H$1000,0)</f>
        <v>11</v>
      </c>
      <c r="BK1485" s="47">
        <f t="shared" si="718"/>
        <v>1</v>
      </c>
      <c r="BL1485" s="47">
        <f t="shared" si="719"/>
        <v>1</v>
      </c>
      <c r="BM1485" s="48">
        <f ca="1">IF(ISNA($BH1485),1,OFFSET(NoteCommaRef!$E$3,$BH1485,0))</f>
        <v>1</v>
      </c>
      <c r="BN1485" s="48">
        <f t="shared" si="720"/>
        <v>1</v>
      </c>
      <c r="BO1485" s="48">
        <f t="shared" si="721"/>
        <v>1</v>
      </c>
      <c r="BP1485" s="48">
        <f t="shared" si="722"/>
        <v>1</v>
      </c>
      <c r="BQ1485" s="48">
        <f ca="1">IF(ISNA($BI1485),1,OFFSET(NoteCommaRef!$K$3,$BI1485,0))</f>
        <v>1</v>
      </c>
      <c r="BR1485" s="48">
        <f ca="1">IF(ISNA($BJ1485),1,OFFSET(NoteCommaRef!$K$3,$BJ1485,0))</f>
        <v>1</v>
      </c>
    </row>
    <row r="1486" spans="3:70" x14ac:dyDescent="0.2">
      <c r="C1486" s="1" t="str">
        <f t="shared" si="740"/>
        <v/>
      </c>
      <c r="D1486" s="1" t="str">
        <f t="shared" si="741"/>
        <v/>
      </c>
      <c r="E1486" s="1" t="str">
        <f t="shared" si="732"/>
        <v/>
      </c>
      <c r="F1486" s="32" t="str">
        <f t="shared" si="733"/>
        <v/>
      </c>
      <c r="G1486" s="1" t="str">
        <f t="shared" si="734"/>
        <v/>
      </c>
      <c r="H1486" s="1" t="str">
        <f t="shared" si="735"/>
        <v/>
      </c>
      <c r="I1486" s="1" t="str">
        <f t="shared" si="736"/>
        <v/>
      </c>
      <c r="J1486" s="1" t="str">
        <f t="shared" si="737"/>
        <v/>
      </c>
      <c r="K1486" s="1" t="str">
        <f t="shared" si="738"/>
        <v/>
      </c>
      <c r="L1486" s="1" t="str">
        <f ca="1">IF(COUNTBLANK($AO1486),IF(COUNTBLANK($D1486),"",OFFSET(ChannelSetup!$E$6,0,$D1486-1)),$AO1486)</f>
        <v/>
      </c>
      <c r="M1486" s="1" t="str">
        <f ca="1">IF(COUNTBLANK($AP1486),IF(COUNTBLANK($D1486),"",OFFSET(ChannelSetup!$E$7,0,$D1486-1)),$AP1486)</f>
        <v/>
      </c>
      <c r="N1486" s="1" t="str">
        <f ca="1">IF(COUNTBLANK($D1486),"",IF(COUNTBLANK($AI1486),OFFSET(ChannelSetup!$E$4,0,$D1486-1),$AI1486))</f>
        <v/>
      </c>
      <c r="O1486" s="1" t="str">
        <f t="shared" si="739"/>
        <v/>
      </c>
      <c r="Q1486" s="32">
        <f t="shared" si="742"/>
        <v>6</v>
      </c>
      <c r="R1486" s="32">
        <f t="shared" si="743"/>
        <v>4</v>
      </c>
      <c r="S1486" s="32">
        <f t="shared" si="744"/>
        <v>4</v>
      </c>
      <c r="T1486" s="32">
        <f t="shared" si="745"/>
        <v>2</v>
      </c>
      <c r="U1486" s="32">
        <f t="shared" si="746"/>
        <v>2</v>
      </c>
      <c r="V1486" s="32">
        <f t="shared" si="747"/>
        <v>2</v>
      </c>
      <c r="W1486" s="32">
        <f t="shared" si="748"/>
        <v>2</v>
      </c>
      <c r="X1486" s="32">
        <f t="shared" si="749"/>
        <v>2</v>
      </c>
      <c r="Y1486" s="32">
        <f t="shared" si="750"/>
        <v>2</v>
      </c>
      <c r="Z1486" s="32">
        <f t="shared" si="751"/>
        <v>2</v>
      </c>
      <c r="AA1486" s="32">
        <f t="shared" si="752"/>
        <v>2</v>
      </c>
      <c r="AB1486" s="32">
        <f t="shared" si="753"/>
        <v>2</v>
      </c>
      <c r="AD1486" s="64"/>
      <c r="AE1486" s="51"/>
      <c r="AF1486" s="51"/>
      <c r="AG1486" s="61"/>
      <c r="AH1486" s="62"/>
      <c r="AI1486" s="61"/>
      <c r="AJ1486" s="62"/>
      <c r="AK1486" s="61"/>
      <c r="AL1486" s="62"/>
      <c r="AM1486" s="60"/>
      <c r="AN1486" s="60"/>
      <c r="AO1486" s="60"/>
      <c r="AP1486" s="60"/>
      <c r="AQ1486" s="51"/>
      <c r="AT1486" s="39" t="str">
        <f t="shared" si="710"/>
        <v/>
      </c>
      <c r="AU1486" s="49" t="str">
        <f t="shared" si="711"/>
        <v/>
      </c>
      <c r="AV1486" s="41">
        <f t="shared" ca="1" si="725"/>
        <v>256</v>
      </c>
      <c r="AW1486" s="40">
        <f t="shared" ca="1" si="717"/>
        <v>1</v>
      </c>
      <c r="AX1486" s="41">
        <f t="shared" ca="1" si="712"/>
        <v>0</v>
      </c>
      <c r="AY1486" s="41">
        <f t="shared" ca="1" si="713"/>
        <v>0</v>
      </c>
      <c r="AZ1486" s="42">
        <f t="shared" ca="1" si="714"/>
        <v>1</v>
      </c>
      <c r="BA1486" s="47" t="str">
        <f t="shared" si="715"/>
        <v/>
      </c>
      <c r="BB1486" s="47" t="e">
        <f t="shared" si="716"/>
        <v>#VALUE!</v>
      </c>
      <c r="BC1486" s="47">
        <f t="shared" si="727"/>
        <v>0</v>
      </c>
      <c r="BD1486" s="47">
        <f t="shared" si="728"/>
        <v>0</v>
      </c>
      <c r="BE1486" s="47" t="e">
        <f t="shared" si="729"/>
        <v>#VALUE!</v>
      </c>
      <c r="BF1486" s="47" t="e">
        <f t="shared" si="730"/>
        <v>#VALUE!</v>
      </c>
      <c r="BG1486" s="47" t="e">
        <f t="shared" si="731"/>
        <v>#VALUE!</v>
      </c>
      <c r="BH1486" s="47" t="e">
        <f>MATCH($BA1486,NoteCommaRef!$B$4:$B$10,0)</f>
        <v>#N/A</v>
      </c>
      <c r="BI1486" s="47">
        <f>MATCH($BK1486,NoteCommaRef!$H$4:$H$1000,0)</f>
        <v>11</v>
      </c>
      <c r="BJ1486" s="47">
        <f>MATCH($BL1486,NoteCommaRef!$H$4:$H$1000,0)</f>
        <v>11</v>
      </c>
      <c r="BK1486" s="47">
        <f t="shared" si="718"/>
        <v>1</v>
      </c>
      <c r="BL1486" s="47">
        <f t="shared" si="719"/>
        <v>1</v>
      </c>
      <c r="BM1486" s="48">
        <f ca="1">IF(ISNA($BH1486),1,OFFSET(NoteCommaRef!$E$3,$BH1486,0))</f>
        <v>1</v>
      </c>
      <c r="BN1486" s="48">
        <f t="shared" si="720"/>
        <v>1</v>
      </c>
      <c r="BO1486" s="48">
        <f t="shared" si="721"/>
        <v>1</v>
      </c>
      <c r="BP1486" s="48">
        <f t="shared" si="722"/>
        <v>1</v>
      </c>
      <c r="BQ1486" s="48">
        <f ca="1">IF(ISNA($BI1486),1,OFFSET(NoteCommaRef!$K$3,$BI1486,0))</f>
        <v>1</v>
      </c>
      <c r="BR1486" s="48">
        <f ca="1">IF(ISNA($BJ1486),1,OFFSET(NoteCommaRef!$K$3,$BJ1486,0))</f>
        <v>1</v>
      </c>
    </row>
    <row r="1487" spans="3:70" x14ac:dyDescent="0.2">
      <c r="C1487" s="1" t="str">
        <f t="shared" si="740"/>
        <v/>
      </c>
      <c r="D1487" s="1" t="str">
        <f t="shared" si="741"/>
        <v/>
      </c>
      <c r="E1487" s="1" t="str">
        <f t="shared" si="732"/>
        <v/>
      </c>
      <c r="F1487" s="32" t="str">
        <f t="shared" si="733"/>
        <v/>
      </c>
      <c r="G1487" s="1" t="str">
        <f t="shared" si="734"/>
        <v/>
      </c>
      <c r="H1487" s="1" t="str">
        <f t="shared" si="735"/>
        <v/>
      </c>
      <c r="I1487" s="1" t="str">
        <f t="shared" si="736"/>
        <v/>
      </c>
      <c r="J1487" s="1" t="str">
        <f t="shared" si="737"/>
        <v/>
      </c>
      <c r="K1487" s="1" t="str">
        <f t="shared" si="738"/>
        <v/>
      </c>
      <c r="L1487" s="1" t="str">
        <f ca="1">IF(COUNTBLANK($AO1487),IF(COUNTBLANK($D1487),"",OFFSET(ChannelSetup!$E$6,0,$D1487-1)),$AO1487)</f>
        <v/>
      </c>
      <c r="M1487" s="1" t="str">
        <f ca="1">IF(COUNTBLANK($AP1487),IF(COUNTBLANK($D1487),"",OFFSET(ChannelSetup!$E$7,0,$D1487-1)),$AP1487)</f>
        <v/>
      </c>
      <c r="N1487" s="1" t="str">
        <f ca="1">IF(COUNTBLANK($D1487),"",IF(COUNTBLANK($AI1487),OFFSET(ChannelSetup!$E$4,0,$D1487-1),$AI1487))</f>
        <v/>
      </c>
      <c r="O1487" s="1" t="str">
        <f t="shared" si="739"/>
        <v/>
      </c>
      <c r="Q1487" s="32">
        <f t="shared" si="742"/>
        <v>6</v>
      </c>
      <c r="R1487" s="32">
        <f t="shared" si="743"/>
        <v>4</v>
      </c>
      <c r="S1487" s="32">
        <f t="shared" si="744"/>
        <v>4</v>
      </c>
      <c r="T1487" s="32">
        <f t="shared" si="745"/>
        <v>2</v>
      </c>
      <c r="U1487" s="32">
        <f t="shared" si="746"/>
        <v>2</v>
      </c>
      <c r="V1487" s="32">
        <f t="shared" si="747"/>
        <v>2</v>
      </c>
      <c r="W1487" s="32">
        <f t="shared" si="748"/>
        <v>2</v>
      </c>
      <c r="X1487" s="32">
        <f t="shared" si="749"/>
        <v>2</v>
      </c>
      <c r="Y1487" s="32">
        <f t="shared" si="750"/>
        <v>2</v>
      </c>
      <c r="Z1487" s="32">
        <f t="shared" si="751"/>
        <v>2</v>
      </c>
      <c r="AA1487" s="32">
        <f t="shared" si="752"/>
        <v>2</v>
      </c>
      <c r="AB1487" s="32">
        <f t="shared" si="753"/>
        <v>2</v>
      </c>
      <c r="AD1487" s="64"/>
      <c r="AE1487" s="51"/>
      <c r="AF1487" s="51"/>
      <c r="AG1487" s="61"/>
      <c r="AH1487" s="62"/>
      <c r="AI1487" s="61"/>
      <c r="AJ1487" s="62"/>
      <c r="AK1487" s="61"/>
      <c r="AL1487" s="62"/>
      <c r="AM1487" s="60"/>
      <c r="AN1487" s="60"/>
      <c r="AO1487" s="60"/>
      <c r="AP1487" s="60"/>
      <c r="AQ1487" s="51"/>
      <c r="AT1487" s="39" t="str">
        <f t="shared" si="710"/>
        <v/>
      </c>
      <c r="AU1487" s="49" t="str">
        <f t="shared" si="711"/>
        <v/>
      </c>
      <c r="AV1487" s="41">
        <f t="shared" ca="1" si="725"/>
        <v>256</v>
      </c>
      <c r="AW1487" s="40">
        <f t="shared" ca="1" si="717"/>
        <v>1</v>
      </c>
      <c r="AX1487" s="41">
        <f t="shared" ca="1" si="712"/>
        <v>0</v>
      </c>
      <c r="AY1487" s="41">
        <f t="shared" ca="1" si="713"/>
        <v>0</v>
      </c>
      <c r="AZ1487" s="42">
        <f t="shared" ca="1" si="714"/>
        <v>1</v>
      </c>
      <c r="BA1487" s="47" t="str">
        <f t="shared" si="715"/>
        <v/>
      </c>
      <c r="BB1487" s="47" t="e">
        <f t="shared" si="716"/>
        <v>#VALUE!</v>
      </c>
      <c r="BC1487" s="47">
        <f t="shared" si="727"/>
        <v>0</v>
      </c>
      <c r="BD1487" s="47">
        <f t="shared" si="728"/>
        <v>0</v>
      </c>
      <c r="BE1487" s="47" t="e">
        <f t="shared" si="729"/>
        <v>#VALUE!</v>
      </c>
      <c r="BF1487" s="47" t="e">
        <f t="shared" si="730"/>
        <v>#VALUE!</v>
      </c>
      <c r="BG1487" s="47" t="e">
        <f t="shared" si="731"/>
        <v>#VALUE!</v>
      </c>
      <c r="BH1487" s="47" t="e">
        <f>MATCH($BA1487,NoteCommaRef!$B$4:$B$10,0)</f>
        <v>#N/A</v>
      </c>
      <c r="BI1487" s="47">
        <f>MATCH($BK1487,NoteCommaRef!$H$4:$H$1000,0)</f>
        <v>11</v>
      </c>
      <c r="BJ1487" s="47">
        <f>MATCH($BL1487,NoteCommaRef!$H$4:$H$1000,0)</f>
        <v>11</v>
      </c>
      <c r="BK1487" s="47">
        <f t="shared" si="718"/>
        <v>1</v>
      </c>
      <c r="BL1487" s="47">
        <f t="shared" si="719"/>
        <v>1</v>
      </c>
      <c r="BM1487" s="48">
        <f ca="1">IF(ISNA($BH1487),1,OFFSET(NoteCommaRef!$E$3,$BH1487,0))</f>
        <v>1</v>
      </c>
      <c r="BN1487" s="48">
        <f t="shared" si="720"/>
        <v>1</v>
      </c>
      <c r="BO1487" s="48">
        <f t="shared" si="721"/>
        <v>1</v>
      </c>
      <c r="BP1487" s="48">
        <f t="shared" si="722"/>
        <v>1</v>
      </c>
      <c r="BQ1487" s="48">
        <f ca="1">IF(ISNA($BI1487),1,OFFSET(NoteCommaRef!$K$3,$BI1487,0))</f>
        <v>1</v>
      </c>
      <c r="BR1487" s="48">
        <f ca="1">IF(ISNA($BJ1487),1,OFFSET(NoteCommaRef!$K$3,$BJ1487,0))</f>
        <v>1</v>
      </c>
    </row>
    <row r="1488" spans="3:70" x14ac:dyDescent="0.2">
      <c r="C1488" s="1" t="str">
        <f t="shared" si="740"/>
        <v/>
      </c>
      <c r="D1488" s="1" t="str">
        <f t="shared" si="741"/>
        <v/>
      </c>
      <c r="E1488" s="1" t="str">
        <f t="shared" si="732"/>
        <v/>
      </c>
      <c r="F1488" s="32" t="str">
        <f t="shared" si="733"/>
        <v/>
      </c>
      <c r="G1488" s="1" t="str">
        <f t="shared" si="734"/>
        <v/>
      </c>
      <c r="H1488" s="1" t="str">
        <f t="shared" si="735"/>
        <v/>
      </c>
      <c r="I1488" s="1" t="str">
        <f t="shared" si="736"/>
        <v/>
      </c>
      <c r="J1488" s="1" t="str">
        <f t="shared" si="737"/>
        <v/>
      </c>
      <c r="K1488" s="1" t="str">
        <f t="shared" si="738"/>
        <v/>
      </c>
      <c r="L1488" s="1" t="str">
        <f ca="1">IF(COUNTBLANK($AO1488),IF(COUNTBLANK($D1488),"",OFFSET(ChannelSetup!$E$6,0,$D1488-1)),$AO1488)</f>
        <v/>
      </c>
      <c r="M1488" s="1" t="str">
        <f ca="1">IF(COUNTBLANK($AP1488),IF(COUNTBLANK($D1488),"",OFFSET(ChannelSetup!$E$7,0,$D1488-1)),$AP1488)</f>
        <v/>
      </c>
      <c r="N1488" s="1" t="str">
        <f ca="1">IF(COUNTBLANK($D1488),"",IF(COUNTBLANK($AI1488),OFFSET(ChannelSetup!$E$4,0,$D1488-1),$AI1488))</f>
        <v/>
      </c>
      <c r="O1488" s="1" t="str">
        <f t="shared" si="739"/>
        <v/>
      </c>
      <c r="Q1488" s="32">
        <f t="shared" si="742"/>
        <v>6</v>
      </c>
      <c r="R1488" s="32">
        <f t="shared" si="743"/>
        <v>4</v>
      </c>
      <c r="S1488" s="32">
        <f t="shared" si="744"/>
        <v>4</v>
      </c>
      <c r="T1488" s="32">
        <f t="shared" si="745"/>
        <v>2</v>
      </c>
      <c r="U1488" s="32">
        <f t="shared" si="746"/>
        <v>2</v>
      </c>
      <c r="V1488" s="32">
        <f t="shared" si="747"/>
        <v>2</v>
      </c>
      <c r="W1488" s="32">
        <f t="shared" si="748"/>
        <v>2</v>
      </c>
      <c r="X1488" s="32">
        <f t="shared" si="749"/>
        <v>2</v>
      </c>
      <c r="Y1488" s="32">
        <f t="shared" si="750"/>
        <v>2</v>
      </c>
      <c r="Z1488" s="32">
        <f t="shared" si="751"/>
        <v>2</v>
      </c>
      <c r="AA1488" s="32">
        <f t="shared" si="752"/>
        <v>2</v>
      </c>
      <c r="AB1488" s="32">
        <f t="shared" si="753"/>
        <v>2</v>
      </c>
      <c r="AD1488" s="64"/>
      <c r="AE1488" s="51"/>
      <c r="AF1488" s="51"/>
      <c r="AG1488" s="61"/>
      <c r="AH1488" s="62"/>
      <c r="AI1488" s="61"/>
      <c r="AJ1488" s="62"/>
      <c r="AK1488" s="61"/>
      <c r="AL1488" s="62"/>
      <c r="AM1488" s="60"/>
      <c r="AN1488" s="60"/>
      <c r="AO1488" s="60"/>
      <c r="AP1488" s="60"/>
      <c r="AQ1488" s="51"/>
      <c r="AT1488" s="39" t="str">
        <f t="shared" si="710"/>
        <v/>
      </c>
      <c r="AU1488" s="49" t="str">
        <f t="shared" si="711"/>
        <v/>
      </c>
      <c r="AV1488" s="41">
        <f t="shared" ca="1" si="725"/>
        <v>256</v>
      </c>
      <c r="AW1488" s="40">
        <f t="shared" ca="1" si="717"/>
        <v>1</v>
      </c>
      <c r="AX1488" s="41">
        <f t="shared" ca="1" si="712"/>
        <v>0</v>
      </c>
      <c r="AY1488" s="41">
        <f t="shared" ca="1" si="713"/>
        <v>0</v>
      </c>
      <c r="AZ1488" s="42">
        <f t="shared" ca="1" si="714"/>
        <v>1</v>
      </c>
      <c r="BA1488" s="47" t="str">
        <f t="shared" si="715"/>
        <v/>
      </c>
      <c r="BB1488" s="47" t="e">
        <f t="shared" si="716"/>
        <v>#VALUE!</v>
      </c>
      <c r="BC1488" s="47">
        <f t="shared" si="727"/>
        <v>0</v>
      </c>
      <c r="BD1488" s="47">
        <f t="shared" si="728"/>
        <v>0</v>
      </c>
      <c r="BE1488" s="47" t="e">
        <f t="shared" si="729"/>
        <v>#VALUE!</v>
      </c>
      <c r="BF1488" s="47" t="e">
        <f t="shared" si="730"/>
        <v>#VALUE!</v>
      </c>
      <c r="BG1488" s="47" t="e">
        <f t="shared" si="731"/>
        <v>#VALUE!</v>
      </c>
      <c r="BH1488" s="47" t="e">
        <f>MATCH($BA1488,NoteCommaRef!$B$4:$B$10,0)</f>
        <v>#N/A</v>
      </c>
      <c r="BI1488" s="47">
        <f>MATCH($BK1488,NoteCommaRef!$H$4:$H$1000,0)</f>
        <v>11</v>
      </c>
      <c r="BJ1488" s="47">
        <f>MATCH($BL1488,NoteCommaRef!$H$4:$H$1000,0)</f>
        <v>11</v>
      </c>
      <c r="BK1488" s="47">
        <f t="shared" si="718"/>
        <v>1</v>
      </c>
      <c r="BL1488" s="47">
        <f t="shared" si="719"/>
        <v>1</v>
      </c>
      <c r="BM1488" s="48">
        <f ca="1">IF(ISNA($BH1488),1,OFFSET(NoteCommaRef!$E$3,$BH1488,0))</f>
        <v>1</v>
      </c>
      <c r="BN1488" s="48">
        <f t="shared" si="720"/>
        <v>1</v>
      </c>
      <c r="BO1488" s="48">
        <f t="shared" si="721"/>
        <v>1</v>
      </c>
      <c r="BP1488" s="48">
        <f t="shared" si="722"/>
        <v>1</v>
      </c>
      <c r="BQ1488" s="48">
        <f ca="1">IF(ISNA($BI1488),1,OFFSET(NoteCommaRef!$K$3,$BI1488,0))</f>
        <v>1</v>
      </c>
      <c r="BR1488" s="48">
        <f ca="1">IF(ISNA($BJ1488),1,OFFSET(NoteCommaRef!$K$3,$BJ1488,0))</f>
        <v>1</v>
      </c>
    </row>
    <row r="1489" spans="3:70" x14ac:dyDescent="0.2">
      <c r="C1489" s="1" t="str">
        <f t="shared" si="740"/>
        <v/>
      </c>
      <c r="D1489" s="1" t="str">
        <f t="shared" si="741"/>
        <v/>
      </c>
      <c r="E1489" s="1" t="str">
        <f t="shared" si="732"/>
        <v/>
      </c>
      <c r="F1489" s="32" t="str">
        <f t="shared" si="733"/>
        <v/>
      </c>
      <c r="G1489" s="1" t="str">
        <f t="shared" si="734"/>
        <v/>
      </c>
      <c r="H1489" s="1" t="str">
        <f t="shared" si="735"/>
        <v/>
      </c>
      <c r="I1489" s="1" t="str">
        <f t="shared" si="736"/>
        <v/>
      </c>
      <c r="J1489" s="1" t="str">
        <f t="shared" si="737"/>
        <v/>
      </c>
      <c r="K1489" s="1" t="str">
        <f t="shared" si="738"/>
        <v/>
      </c>
      <c r="L1489" s="1" t="str">
        <f ca="1">IF(COUNTBLANK($AO1489),IF(COUNTBLANK($D1489),"",OFFSET(ChannelSetup!$E$6,0,$D1489-1)),$AO1489)</f>
        <v/>
      </c>
      <c r="M1489" s="1" t="str">
        <f ca="1">IF(COUNTBLANK($AP1489),IF(COUNTBLANK($D1489),"",OFFSET(ChannelSetup!$E$7,0,$D1489-1)),$AP1489)</f>
        <v/>
      </c>
      <c r="N1489" s="1" t="str">
        <f ca="1">IF(COUNTBLANK($D1489),"",IF(COUNTBLANK($AI1489),OFFSET(ChannelSetup!$E$4,0,$D1489-1),$AI1489))</f>
        <v/>
      </c>
      <c r="O1489" s="1" t="str">
        <f t="shared" si="739"/>
        <v/>
      </c>
      <c r="Q1489" s="32">
        <f t="shared" si="742"/>
        <v>6</v>
      </c>
      <c r="R1489" s="32">
        <f t="shared" si="743"/>
        <v>4</v>
      </c>
      <c r="S1489" s="32">
        <f t="shared" si="744"/>
        <v>4</v>
      </c>
      <c r="T1489" s="32">
        <f t="shared" si="745"/>
        <v>2</v>
      </c>
      <c r="U1489" s="32">
        <f t="shared" si="746"/>
        <v>2</v>
      </c>
      <c r="V1489" s="32">
        <f t="shared" si="747"/>
        <v>2</v>
      </c>
      <c r="W1489" s="32">
        <f t="shared" si="748"/>
        <v>2</v>
      </c>
      <c r="X1489" s="32">
        <f t="shared" si="749"/>
        <v>2</v>
      </c>
      <c r="Y1489" s="32">
        <f t="shared" si="750"/>
        <v>2</v>
      </c>
      <c r="Z1489" s="32">
        <f t="shared" si="751"/>
        <v>2</v>
      </c>
      <c r="AA1489" s="32">
        <f t="shared" si="752"/>
        <v>2</v>
      </c>
      <c r="AB1489" s="32">
        <f t="shared" si="753"/>
        <v>2</v>
      </c>
      <c r="AD1489" s="64"/>
      <c r="AE1489" s="51"/>
      <c r="AF1489" s="51"/>
      <c r="AG1489" s="61"/>
      <c r="AH1489" s="62"/>
      <c r="AI1489" s="61"/>
      <c r="AJ1489" s="62"/>
      <c r="AK1489" s="61"/>
      <c r="AL1489" s="62"/>
      <c r="AM1489" s="60"/>
      <c r="AN1489" s="60"/>
      <c r="AO1489" s="60"/>
      <c r="AP1489" s="60"/>
      <c r="AQ1489" s="51"/>
      <c r="AT1489" s="39" t="str">
        <f t="shared" si="710"/>
        <v/>
      </c>
      <c r="AU1489" s="49" t="str">
        <f t="shared" si="711"/>
        <v/>
      </c>
      <c r="AV1489" s="41">
        <f t="shared" ca="1" si="725"/>
        <v>256</v>
      </c>
      <c r="AW1489" s="40">
        <f t="shared" ca="1" si="717"/>
        <v>1</v>
      </c>
      <c r="AX1489" s="41">
        <f t="shared" ca="1" si="712"/>
        <v>0</v>
      </c>
      <c r="AY1489" s="41">
        <f t="shared" ca="1" si="713"/>
        <v>0</v>
      </c>
      <c r="AZ1489" s="42">
        <f t="shared" ca="1" si="714"/>
        <v>1</v>
      </c>
      <c r="BA1489" s="47" t="str">
        <f t="shared" si="715"/>
        <v/>
      </c>
      <c r="BB1489" s="47" t="e">
        <f t="shared" si="716"/>
        <v>#VALUE!</v>
      </c>
      <c r="BC1489" s="47">
        <f t="shared" si="727"/>
        <v>0</v>
      </c>
      <c r="BD1489" s="47">
        <f t="shared" si="728"/>
        <v>0</v>
      </c>
      <c r="BE1489" s="47" t="e">
        <f t="shared" si="729"/>
        <v>#VALUE!</v>
      </c>
      <c r="BF1489" s="47" t="e">
        <f t="shared" si="730"/>
        <v>#VALUE!</v>
      </c>
      <c r="BG1489" s="47" t="e">
        <f t="shared" si="731"/>
        <v>#VALUE!</v>
      </c>
      <c r="BH1489" s="47" t="e">
        <f>MATCH($BA1489,NoteCommaRef!$B$4:$B$10,0)</f>
        <v>#N/A</v>
      </c>
      <c r="BI1489" s="47">
        <f>MATCH($BK1489,NoteCommaRef!$H$4:$H$1000,0)</f>
        <v>11</v>
      </c>
      <c r="BJ1489" s="47">
        <f>MATCH($BL1489,NoteCommaRef!$H$4:$H$1000,0)</f>
        <v>11</v>
      </c>
      <c r="BK1489" s="47">
        <f t="shared" si="718"/>
        <v>1</v>
      </c>
      <c r="BL1489" s="47">
        <f t="shared" si="719"/>
        <v>1</v>
      </c>
      <c r="BM1489" s="48">
        <f ca="1">IF(ISNA($BH1489),1,OFFSET(NoteCommaRef!$E$3,$BH1489,0))</f>
        <v>1</v>
      </c>
      <c r="BN1489" s="48">
        <f t="shared" si="720"/>
        <v>1</v>
      </c>
      <c r="BO1489" s="48">
        <f t="shared" si="721"/>
        <v>1</v>
      </c>
      <c r="BP1489" s="48">
        <f t="shared" si="722"/>
        <v>1</v>
      </c>
      <c r="BQ1489" s="48">
        <f ca="1">IF(ISNA($BI1489),1,OFFSET(NoteCommaRef!$K$3,$BI1489,0))</f>
        <v>1</v>
      </c>
      <c r="BR1489" s="48">
        <f ca="1">IF(ISNA($BJ1489),1,OFFSET(NoteCommaRef!$K$3,$BJ1489,0))</f>
        <v>1</v>
      </c>
    </row>
    <row r="1490" spans="3:70" x14ac:dyDescent="0.2">
      <c r="C1490" s="1" t="str">
        <f t="shared" si="740"/>
        <v/>
      </c>
      <c r="D1490" s="1" t="str">
        <f t="shared" si="741"/>
        <v/>
      </c>
      <c r="E1490" s="1" t="str">
        <f t="shared" si="732"/>
        <v/>
      </c>
      <c r="F1490" s="32" t="str">
        <f t="shared" si="733"/>
        <v/>
      </c>
      <c r="G1490" s="1" t="str">
        <f t="shared" si="734"/>
        <v/>
      </c>
      <c r="H1490" s="1" t="str">
        <f t="shared" si="735"/>
        <v/>
      </c>
      <c r="I1490" s="1" t="str">
        <f t="shared" si="736"/>
        <v/>
      </c>
      <c r="J1490" s="1" t="str">
        <f t="shared" si="737"/>
        <v/>
      </c>
      <c r="K1490" s="1" t="str">
        <f t="shared" si="738"/>
        <v/>
      </c>
      <c r="L1490" s="1" t="str">
        <f ca="1">IF(COUNTBLANK($AO1490),IF(COUNTBLANK($D1490),"",OFFSET(ChannelSetup!$E$6,0,$D1490-1)),$AO1490)</f>
        <v/>
      </c>
      <c r="M1490" s="1" t="str">
        <f ca="1">IF(COUNTBLANK($AP1490),IF(COUNTBLANK($D1490),"",OFFSET(ChannelSetup!$E$7,0,$D1490-1)),$AP1490)</f>
        <v/>
      </c>
      <c r="N1490" s="1" t="str">
        <f ca="1">IF(COUNTBLANK($D1490),"",IF(COUNTBLANK($AI1490),OFFSET(ChannelSetup!$E$4,0,$D1490-1),$AI1490))</f>
        <v/>
      </c>
      <c r="O1490" s="1" t="str">
        <f t="shared" si="739"/>
        <v/>
      </c>
      <c r="Q1490" s="32">
        <f t="shared" si="742"/>
        <v>6</v>
      </c>
      <c r="R1490" s="32">
        <f t="shared" si="743"/>
        <v>4</v>
      </c>
      <c r="S1490" s="32">
        <f t="shared" si="744"/>
        <v>4</v>
      </c>
      <c r="T1490" s="32">
        <f t="shared" si="745"/>
        <v>2</v>
      </c>
      <c r="U1490" s="32">
        <f t="shared" si="746"/>
        <v>2</v>
      </c>
      <c r="V1490" s="32">
        <f t="shared" si="747"/>
        <v>2</v>
      </c>
      <c r="W1490" s="32">
        <f t="shared" si="748"/>
        <v>2</v>
      </c>
      <c r="X1490" s="32">
        <f t="shared" si="749"/>
        <v>2</v>
      </c>
      <c r="Y1490" s="32">
        <f t="shared" si="750"/>
        <v>2</v>
      </c>
      <c r="Z1490" s="32">
        <f t="shared" si="751"/>
        <v>2</v>
      </c>
      <c r="AA1490" s="32">
        <f t="shared" si="752"/>
        <v>2</v>
      </c>
      <c r="AB1490" s="32">
        <f t="shared" si="753"/>
        <v>2</v>
      </c>
      <c r="AD1490" s="64"/>
      <c r="AE1490" s="51"/>
      <c r="AF1490" s="51"/>
      <c r="AG1490" s="61"/>
      <c r="AH1490" s="62"/>
      <c r="AI1490" s="61"/>
      <c r="AJ1490" s="62"/>
      <c r="AK1490" s="61"/>
      <c r="AL1490" s="62"/>
      <c r="AM1490" s="60"/>
      <c r="AN1490" s="60"/>
      <c r="AO1490" s="60"/>
      <c r="AP1490" s="60"/>
      <c r="AQ1490" s="51"/>
      <c r="AT1490" s="39" t="str">
        <f t="shared" si="710"/>
        <v/>
      </c>
      <c r="AU1490" s="49" t="str">
        <f t="shared" si="711"/>
        <v/>
      </c>
      <c r="AV1490" s="41">
        <f t="shared" ca="1" si="725"/>
        <v>256</v>
      </c>
      <c r="AW1490" s="40">
        <f t="shared" ca="1" si="717"/>
        <v>1</v>
      </c>
      <c r="AX1490" s="41">
        <f t="shared" ca="1" si="712"/>
        <v>0</v>
      </c>
      <c r="AY1490" s="41">
        <f t="shared" ca="1" si="713"/>
        <v>0</v>
      </c>
      <c r="AZ1490" s="42">
        <f t="shared" ca="1" si="714"/>
        <v>1</v>
      </c>
      <c r="BA1490" s="47" t="str">
        <f t="shared" si="715"/>
        <v/>
      </c>
      <c r="BB1490" s="47" t="e">
        <f t="shared" si="716"/>
        <v>#VALUE!</v>
      </c>
      <c r="BC1490" s="47">
        <f t="shared" si="727"/>
        <v>0</v>
      </c>
      <c r="BD1490" s="47">
        <f t="shared" si="728"/>
        <v>0</v>
      </c>
      <c r="BE1490" s="47" t="e">
        <f t="shared" si="729"/>
        <v>#VALUE!</v>
      </c>
      <c r="BF1490" s="47" t="e">
        <f t="shared" si="730"/>
        <v>#VALUE!</v>
      </c>
      <c r="BG1490" s="47" t="e">
        <f t="shared" si="731"/>
        <v>#VALUE!</v>
      </c>
      <c r="BH1490" s="47" t="e">
        <f>MATCH($BA1490,NoteCommaRef!$B$4:$B$10,0)</f>
        <v>#N/A</v>
      </c>
      <c r="BI1490" s="47">
        <f>MATCH($BK1490,NoteCommaRef!$H$4:$H$1000,0)</f>
        <v>11</v>
      </c>
      <c r="BJ1490" s="47">
        <f>MATCH($BL1490,NoteCommaRef!$H$4:$H$1000,0)</f>
        <v>11</v>
      </c>
      <c r="BK1490" s="47">
        <f t="shared" si="718"/>
        <v>1</v>
      </c>
      <c r="BL1490" s="47">
        <f t="shared" si="719"/>
        <v>1</v>
      </c>
      <c r="BM1490" s="48">
        <f ca="1">IF(ISNA($BH1490),1,OFFSET(NoteCommaRef!$E$3,$BH1490,0))</f>
        <v>1</v>
      </c>
      <c r="BN1490" s="48">
        <f t="shared" si="720"/>
        <v>1</v>
      </c>
      <c r="BO1490" s="48">
        <f t="shared" si="721"/>
        <v>1</v>
      </c>
      <c r="BP1490" s="48">
        <f t="shared" si="722"/>
        <v>1</v>
      </c>
      <c r="BQ1490" s="48">
        <f ca="1">IF(ISNA($BI1490),1,OFFSET(NoteCommaRef!$K$3,$BI1490,0))</f>
        <v>1</v>
      </c>
      <c r="BR1490" s="48">
        <f ca="1">IF(ISNA($BJ1490),1,OFFSET(NoteCommaRef!$K$3,$BJ1490,0))</f>
        <v>1</v>
      </c>
    </row>
    <row r="1491" spans="3:70" x14ac:dyDescent="0.2">
      <c r="C1491" s="1" t="str">
        <f t="shared" si="740"/>
        <v/>
      </c>
      <c r="D1491" s="1" t="str">
        <f t="shared" si="741"/>
        <v/>
      </c>
      <c r="E1491" s="1" t="str">
        <f t="shared" si="732"/>
        <v/>
      </c>
      <c r="F1491" s="32" t="str">
        <f t="shared" si="733"/>
        <v/>
      </c>
      <c r="G1491" s="1" t="str">
        <f t="shared" si="734"/>
        <v/>
      </c>
      <c r="H1491" s="1" t="str">
        <f t="shared" si="735"/>
        <v/>
      </c>
      <c r="I1491" s="1" t="str">
        <f t="shared" si="736"/>
        <v/>
      </c>
      <c r="J1491" s="1" t="str">
        <f t="shared" si="737"/>
        <v/>
      </c>
      <c r="K1491" s="1" t="str">
        <f t="shared" si="738"/>
        <v/>
      </c>
      <c r="L1491" s="1" t="str">
        <f ca="1">IF(COUNTBLANK($AO1491),IF(COUNTBLANK($D1491),"",OFFSET(ChannelSetup!$E$6,0,$D1491-1)),$AO1491)</f>
        <v/>
      </c>
      <c r="M1491" s="1" t="str">
        <f ca="1">IF(COUNTBLANK($AP1491),IF(COUNTBLANK($D1491),"",OFFSET(ChannelSetup!$E$7,0,$D1491-1)),$AP1491)</f>
        <v/>
      </c>
      <c r="N1491" s="1" t="str">
        <f ca="1">IF(COUNTBLANK($D1491),"",IF(COUNTBLANK($AI1491),OFFSET(ChannelSetup!$E$4,0,$D1491-1),$AI1491))</f>
        <v/>
      </c>
      <c r="O1491" s="1" t="str">
        <f t="shared" si="739"/>
        <v/>
      </c>
      <c r="Q1491" s="32">
        <f t="shared" si="742"/>
        <v>6</v>
      </c>
      <c r="R1491" s="32">
        <f t="shared" si="743"/>
        <v>4</v>
      </c>
      <c r="S1491" s="32">
        <f t="shared" si="744"/>
        <v>4</v>
      </c>
      <c r="T1491" s="32">
        <f t="shared" si="745"/>
        <v>2</v>
      </c>
      <c r="U1491" s="32">
        <f t="shared" si="746"/>
        <v>2</v>
      </c>
      <c r="V1491" s="32">
        <f t="shared" si="747"/>
        <v>2</v>
      </c>
      <c r="W1491" s="32">
        <f t="shared" si="748"/>
        <v>2</v>
      </c>
      <c r="X1491" s="32">
        <f t="shared" si="749"/>
        <v>2</v>
      </c>
      <c r="Y1491" s="32">
        <f t="shared" si="750"/>
        <v>2</v>
      </c>
      <c r="Z1491" s="32">
        <f t="shared" si="751"/>
        <v>2</v>
      </c>
      <c r="AA1491" s="32">
        <f t="shared" si="752"/>
        <v>2</v>
      </c>
      <c r="AB1491" s="32">
        <f t="shared" si="753"/>
        <v>2</v>
      </c>
      <c r="AD1491" s="64"/>
      <c r="AE1491" s="51"/>
      <c r="AF1491" s="51"/>
      <c r="AG1491" s="61"/>
      <c r="AH1491" s="62"/>
      <c r="AI1491" s="61"/>
      <c r="AJ1491" s="62"/>
      <c r="AK1491" s="61"/>
      <c r="AL1491" s="62"/>
      <c r="AM1491" s="60"/>
      <c r="AN1491" s="60"/>
      <c r="AO1491" s="60"/>
      <c r="AP1491" s="60"/>
      <c r="AQ1491" s="51"/>
      <c r="AT1491" s="39" t="str">
        <f t="shared" si="710"/>
        <v/>
      </c>
      <c r="AU1491" s="49" t="str">
        <f t="shared" si="711"/>
        <v/>
      </c>
      <c r="AV1491" s="41">
        <f t="shared" ca="1" si="725"/>
        <v>256</v>
      </c>
      <c r="AW1491" s="40">
        <f t="shared" ca="1" si="717"/>
        <v>1</v>
      </c>
      <c r="AX1491" s="41">
        <f t="shared" ca="1" si="712"/>
        <v>0</v>
      </c>
      <c r="AY1491" s="41">
        <f t="shared" ca="1" si="713"/>
        <v>0</v>
      </c>
      <c r="AZ1491" s="42">
        <f t="shared" ca="1" si="714"/>
        <v>1</v>
      </c>
      <c r="BA1491" s="47" t="str">
        <f t="shared" si="715"/>
        <v/>
      </c>
      <c r="BB1491" s="47" t="e">
        <f t="shared" si="716"/>
        <v>#VALUE!</v>
      </c>
      <c r="BC1491" s="47">
        <f t="shared" si="727"/>
        <v>0</v>
      </c>
      <c r="BD1491" s="47">
        <f t="shared" si="728"/>
        <v>0</v>
      </c>
      <c r="BE1491" s="47" t="e">
        <f t="shared" si="729"/>
        <v>#VALUE!</v>
      </c>
      <c r="BF1491" s="47" t="e">
        <f t="shared" si="730"/>
        <v>#VALUE!</v>
      </c>
      <c r="BG1491" s="47" t="e">
        <f t="shared" si="731"/>
        <v>#VALUE!</v>
      </c>
      <c r="BH1491" s="47" t="e">
        <f>MATCH($BA1491,NoteCommaRef!$B$4:$B$10,0)</f>
        <v>#N/A</v>
      </c>
      <c r="BI1491" s="47">
        <f>MATCH($BK1491,NoteCommaRef!$H$4:$H$1000,0)</f>
        <v>11</v>
      </c>
      <c r="BJ1491" s="47">
        <f>MATCH($BL1491,NoteCommaRef!$H$4:$H$1000,0)</f>
        <v>11</v>
      </c>
      <c r="BK1491" s="47">
        <f t="shared" si="718"/>
        <v>1</v>
      </c>
      <c r="BL1491" s="47">
        <f t="shared" si="719"/>
        <v>1</v>
      </c>
      <c r="BM1491" s="48">
        <f ca="1">IF(ISNA($BH1491),1,OFFSET(NoteCommaRef!$E$3,$BH1491,0))</f>
        <v>1</v>
      </c>
      <c r="BN1491" s="48">
        <f t="shared" si="720"/>
        <v>1</v>
      </c>
      <c r="BO1491" s="48">
        <f t="shared" si="721"/>
        <v>1</v>
      </c>
      <c r="BP1491" s="48">
        <f t="shared" si="722"/>
        <v>1</v>
      </c>
      <c r="BQ1491" s="48">
        <f ca="1">IF(ISNA($BI1491),1,OFFSET(NoteCommaRef!$K$3,$BI1491,0))</f>
        <v>1</v>
      </c>
      <c r="BR1491" s="48">
        <f ca="1">IF(ISNA($BJ1491),1,OFFSET(NoteCommaRef!$K$3,$BJ1491,0))</f>
        <v>1</v>
      </c>
    </row>
    <row r="1492" spans="3:70" x14ac:dyDescent="0.2">
      <c r="C1492" s="1" t="str">
        <f t="shared" si="740"/>
        <v/>
      </c>
      <c r="D1492" s="1" t="str">
        <f t="shared" si="741"/>
        <v/>
      </c>
      <c r="E1492" s="1" t="str">
        <f t="shared" si="732"/>
        <v/>
      </c>
      <c r="F1492" s="32" t="str">
        <f t="shared" si="733"/>
        <v/>
      </c>
      <c r="G1492" s="1" t="str">
        <f t="shared" si="734"/>
        <v/>
      </c>
      <c r="H1492" s="1" t="str">
        <f t="shared" si="735"/>
        <v/>
      </c>
      <c r="I1492" s="1" t="str">
        <f t="shared" si="736"/>
        <v/>
      </c>
      <c r="J1492" s="1" t="str">
        <f t="shared" si="737"/>
        <v/>
      </c>
      <c r="K1492" s="1" t="str">
        <f t="shared" si="738"/>
        <v/>
      </c>
      <c r="L1492" s="1" t="str">
        <f ca="1">IF(COUNTBLANK($AO1492),IF(COUNTBLANK($D1492),"",OFFSET(ChannelSetup!$E$6,0,$D1492-1)),$AO1492)</f>
        <v/>
      </c>
      <c r="M1492" s="1" t="str">
        <f ca="1">IF(COUNTBLANK($AP1492),IF(COUNTBLANK($D1492),"",OFFSET(ChannelSetup!$E$7,0,$D1492-1)),$AP1492)</f>
        <v/>
      </c>
      <c r="N1492" s="1" t="str">
        <f ca="1">IF(COUNTBLANK($D1492),"",IF(COUNTBLANK($AI1492),OFFSET(ChannelSetup!$E$4,0,$D1492-1),$AI1492))</f>
        <v/>
      </c>
      <c r="O1492" s="1" t="str">
        <f t="shared" si="739"/>
        <v/>
      </c>
      <c r="Q1492" s="32">
        <f t="shared" si="742"/>
        <v>6</v>
      </c>
      <c r="R1492" s="32">
        <f t="shared" si="743"/>
        <v>4</v>
      </c>
      <c r="S1492" s="32">
        <f t="shared" si="744"/>
        <v>4</v>
      </c>
      <c r="T1492" s="32">
        <f t="shared" si="745"/>
        <v>2</v>
      </c>
      <c r="U1492" s="32">
        <f t="shared" si="746"/>
        <v>2</v>
      </c>
      <c r="V1492" s="32">
        <f t="shared" si="747"/>
        <v>2</v>
      </c>
      <c r="W1492" s="32">
        <f t="shared" si="748"/>
        <v>2</v>
      </c>
      <c r="X1492" s="32">
        <f t="shared" si="749"/>
        <v>2</v>
      </c>
      <c r="Y1492" s="32">
        <f t="shared" si="750"/>
        <v>2</v>
      </c>
      <c r="Z1492" s="32">
        <f t="shared" si="751"/>
        <v>2</v>
      </c>
      <c r="AA1492" s="32">
        <f t="shared" si="752"/>
        <v>2</v>
      </c>
      <c r="AB1492" s="32">
        <f t="shared" si="753"/>
        <v>2</v>
      </c>
      <c r="AD1492" s="64"/>
      <c r="AE1492" s="51"/>
      <c r="AF1492" s="51"/>
      <c r="AG1492" s="61"/>
      <c r="AH1492" s="62"/>
      <c r="AI1492" s="61"/>
      <c r="AJ1492" s="62"/>
      <c r="AK1492" s="61"/>
      <c r="AL1492" s="62"/>
      <c r="AM1492" s="60"/>
      <c r="AN1492" s="60"/>
      <c r="AO1492" s="60"/>
      <c r="AP1492" s="60"/>
      <c r="AQ1492" s="51"/>
      <c r="AT1492" s="39" t="str">
        <f t="shared" si="710"/>
        <v/>
      </c>
      <c r="AU1492" s="49" t="str">
        <f t="shared" si="711"/>
        <v/>
      </c>
      <c r="AV1492" s="41">
        <f t="shared" ca="1" si="725"/>
        <v>256</v>
      </c>
      <c r="AW1492" s="40">
        <f t="shared" ca="1" si="717"/>
        <v>1</v>
      </c>
      <c r="AX1492" s="41">
        <f t="shared" ca="1" si="712"/>
        <v>0</v>
      </c>
      <c r="AY1492" s="41">
        <f t="shared" ca="1" si="713"/>
        <v>0</v>
      </c>
      <c r="AZ1492" s="42">
        <f t="shared" ca="1" si="714"/>
        <v>1</v>
      </c>
      <c r="BA1492" s="47" t="str">
        <f t="shared" si="715"/>
        <v/>
      </c>
      <c r="BB1492" s="47" t="e">
        <f t="shared" si="716"/>
        <v>#VALUE!</v>
      </c>
      <c r="BC1492" s="47">
        <f t="shared" si="727"/>
        <v>0</v>
      </c>
      <c r="BD1492" s="47">
        <f t="shared" si="728"/>
        <v>0</v>
      </c>
      <c r="BE1492" s="47" t="e">
        <f t="shared" si="729"/>
        <v>#VALUE!</v>
      </c>
      <c r="BF1492" s="47" t="e">
        <f t="shared" si="730"/>
        <v>#VALUE!</v>
      </c>
      <c r="BG1492" s="47" t="e">
        <f t="shared" si="731"/>
        <v>#VALUE!</v>
      </c>
      <c r="BH1492" s="47" t="e">
        <f>MATCH($BA1492,NoteCommaRef!$B$4:$B$10,0)</f>
        <v>#N/A</v>
      </c>
      <c r="BI1492" s="47">
        <f>MATCH($BK1492,NoteCommaRef!$H$4:$H$1000,0)</f>
        <v>11</v>
      </c>
      <c r="BJ1492" s="47">
        <f>MATCH($BL1492,NoteCommaRef!$H$4:$H$1000,0)</f>
        <v>11</v>
      </c>
      <c r="BK1492" s="47">
        <f t="shared" si="718"/>
        <v>1</v>
      </c>
      <c r="BL1492" s="47">
        <f t="shared" si="719"/>
        <v>1</v>
      </c>
      <c r="BM1492" s="48">
        <f ca="1">IF(ISNA($BH1492),1,OFFSET(NoteCommaRef!$E$3,$BH1492,0))</f>
        <v>1</v>
      </c>
      <c r="BN1492" s="48">
        <f t="shared" si="720"/>
        <v>1</v>
      </c>
      <c r="BO1492" s="48">
        <f t="shared" si="721"/>
        <v>1</v>
      </c>
      <c r="BP1492" s="48">
        <f t="shared" si="722"/>
        <v>1</v>
      </c>
      <c r="BQ1492" s="48">
        <f ca="1">IF(ISNA($BI1492),1,OFFSET(NoteCommaRef!$K$3,$BI1492,0))</f>
        <v>1</v>
      </c>
      <c r="BR1492" s="48">
        <f ca="1">IF(ISNA($BJ1492),1,OFFSET(NoteCommaRef!$K$3,$BJ1492,0))</f>
        <v>1</v>
      </c>
    </row>
    <row r="1493" spans="3:70" x14ac:dyDescent="0.2">
      <c r="C1493" s="1" t="str">
        <f t="shared" si="740"/>
        <v/>
      </c>
      <c r="D1493" s="1" t="str">
        <f t="shared" si="741"/>
        <v/>
      </c>
      <c r="E1493" s="1" t="str">
        <f t="shared" si="732"/>
        <v/>
      </c>
      <c r="F1493" s="32" t="str">
        <f t="shared" si="733"/>
        <v/>
      </c>
      <c r="G1493" s="1" t="str">
        <f t="shared" si="734"/>
        <v/>
      </c>
      <c r="H1493" s="1" t="str">
        <f t="shared" si="735"/>
        <v/>
      </c>
      <c r="I1493" s="1" t="str">
        <f t="shared" si="736"/>
        <v/>
      </c>
      <c r="J1493" s="1" t="str">
        <f t="shared" si="737"/>
        <v/>
      </c>
      <c r="K1493" s="1" t="str">
        <f t="shared" si="738"/>
        <v/>
      </c>
      <c r="L1493" s="1" t="str">
        <f ca="1">IF(COUNTBLANK($AO1493),IF(COUNTBLANK($D1493),"",OFFSET(ChannelSetup!$E$6,0,$D1493-1)),$AO1493)</f>
        <v/>
      </c>
      <c r="M1493" s="1" t="str">
        <f ca="1">IF(COUNTBLANK($AP1493),IF(COUNTBLANK($D1493),"",OFFSET(ChannelSetup!$E$7,0,$D1493-1)),$AP1493)</f>
        <v/>
      </c>
      <c r="N1493" s="1" t="str">
        <f ca="1">IF(COUNTBLANK($D1493),"",IF(COUNTBLANK($AI1493),OFFSET(ChannelSetup!$E$4,0,$D1493-1),$AI1493))</f>
        <v/>
      </c>
      <c r="O1493" s="1" t="str">
        <f t="shared" si="739"/>
        <v/>
      </c>
      <c r="Q1493" s="32">
        <f t="shared" si="742"/>
        <v>6</v>
      </c>
      <c r="R1493" s="32">
        <f t="shared" si="743"/>
        <v>4</v>
      </c>
      <c r="S1493" s="32">
        <f t="shared" si="744"/>
        <v>4</v>
      </c>
      <c r="T1493" s="32">
        <f t="shared" si="745"/>
        <v>2</v>
      </c>
      <c r="U1493" s="32">
        <f t="shared" si="746"/>
        <v>2</v>
      </c>
      <c r="V1493" s="32">
        <f t="shared" si="747"/>
        <v>2</v>
      </c>
      <c r="W1493" s="32">
        <f t="shared" si="748"/>
        <v>2</v>
      </c>
      <c r="X1493" s="32">
        <f t="shared" si="749"/>
        <v>2</v>
      </c>
      <c r="Y1493" s="32">
        <f t="shared" si="750"/>
        <v>2</v>
      </c>
      <c r="Z1493" s="32">
        <f t="shared" si="751"/>
        <v>2</v>
      </c>
      <c r="AA1493" s="32">
        <f t="shared" si="752"/>
        <v>2</v>
      </c>
      <c r="AB1493" s="32">
        <f t="shared" si="753"/>
        <v>2</v>
      </c>
      <c r="AD1493" s="64"/>
      <c r="AE1493" s="51"/>
      <c r="AF1493" s="51"/>
      <c r="AG1493" s="61"/>
      <c r="AH1493" s="62"/>
      <c r="AI1493" s="61"/>
      <c r="AJ1493" s="62"/>
      <c r="AK1493" s="61"/>
      <c r="AL1493" s="62"/>
      <c r="AM1493" s="60"/>
      <c r="AN1493" s="60"/>
      <c r="AO1493" s="60"/>
      <c r="AP1493" s="60"/>
      <c r="AQ1493" s="51"/>
      <c r="AT1493" s="39" t="str">
        <f t="shared" si="710"/>
        <v/>
      </c>
      <c r="AU1493" s="49" t="str">
        <f t="shared" si="711"/>
        <v/>
      </c>
      <c r="AV1493" s="41">
        <f t="shared" ca="1" si="725"/>
        <v>256</v>
      </c>
      <c r="AW1493" s="40">
        <f t="shared" ca="1" si="717"/>
        <v>1</v>
      </c>
      <c r="AX1493" s="41">
        <f t="shared" ca="1" si="712"/>
        <v>0</v>
      </c>
      <c r="AY1493" s="41">
        <f t="shared" ca="1" si="713"/>
        <v>0</v>
      </c>
      <c r="AZ1493" s="42">
        <f t="shared" ca="1" si="714"/>
        <v>1</v>
      </c>
      <c r="BA1493" s="47" t="str">
        <f t="shared" si="715"/>
        <v/>
      </c>
      <c r="BB1493" s="47" t="e">
        <f t="shared" si="716"/>
        <v>#VALUE!</v>
      </c>
      <c r="BC1493" s="47">
        <f t="shared" si="727"/>
        <v>0</v>
      </c>
      <c r="BD1493" s="47">
        <f t="shared" si="728"/>
        <v>0</v>
      </c>
      <c r="BE1493" s="47" t="e">
        <f t="shared" si="729"/>
        <v>#VALUE!</v>
      </c>
      <c r="BF1493" s="47" t="e">
        <f t="shared" si="730"/>
        <v>#VALUE!</v>
      </c>
      <c r="BG1493" s="47" t="e">
        <f t="shared" si="731"/>
        <v>#VALUE!</v>
      </c>
      <c r="BH1493" s="47" t="e">
        <f>MATCH($BA1493,NoteCommaRef!$B$4:$B$10,0)</f>
        <v>#N/A</v>
      </c>
      <c r="BI1493" s="47">
        <f>MATCH($BK1493,NoteCommaRef!$H$4:$H$1000,0)</f>
        <v>11</v>
      </c>
      <c r="BJ1493" s="47">
        <f>MATCH($BL1493,NoteCommaRef!$H$4:$H$1000,0)</f>
        <v>11</v>
      </c>
      <c r="BK1493" s="47">
        <f t="shared" si="718"/>
        <v>1</v>
      </c>
      <c r="BL1493" s="47">
        <f t="shared" si="719"/>
        <v>1</v>
      </c>
      <c r="BM1493" s="48">
        <f ca="1">IF(ISNA($BH1493),1,OFFSET(NoteCommaRef!$E$3,$BH1493,0))</f>
        <v>1</v>
      </c>
      <c r="BN1493" s="48">
        <f t="shared" si="720"/>
        <v>1</v>
      </c>
      <c r="BO1493" s="48">
        <f t="shared" si="721"/>
        <v>1</v>
      </c>
      <c r="BP1493" s="48">
        <f t="shared" si="722"/>
        <v>1</v>
      </c>
      <c r="BQ1493" s="48">
        <f ca="1">IF(ISNA($BI1493),1,OFFSET(NoteCommaRef!$K$3,$BI1493,0))</f>
        <v>1</v>
      </c>
      <c r="BR1493" s="48">
        <f ca="1">IF(ISNA($BJ1493),1,OFFSET(NoteCommaRef!$K$3,$BJ1493,0))</f>
        <v>1</v>
      </c>
    </row>
    <row r="1494" spans="3:70" x14ac:dyDescent="0.2">
      <c r="C1494" s="1" t="str">
        <f t="shared" si="740"/>
        <v/>
      </c>
      <c r="D1494" s="1" t="str">
        <f t="shared" si="741"/>
        <v/>
      </c>
      <c r="E1494" s="1" t="str">
        <f t="shared" si="732"/>
        <v/>
      </c>
      <c r="F1494" s="32" t="str">
        <f t="shared" si="733"/>
        <v/>
      </c>
      <c r="G1494" s="1" t="str">
        <f t="shared" si="734"/>
        <v/>
      </c>
      <c r="H1494" s="1" t="str">
        <f t="shared" si="735"/>
        <v/>
      </c>
      <c r="I1494" s="1" t="str">
        <f t="shared" si="736"/>
        <v/>
      </c>
      <c r="J1494" s="1" t="str">
        <f t="shared" si="737"/>
        <v/>
      </c>
      <c r="K1494" s="1" t="str">
        <f t="shared" si="738"/>
        <v/>
      </c>
      <c r="L1494" s="1" t="str">
        <f ca="1">IF(COUNTBLANK($AO1494),IF(COUNTBLANK($D1494),"",OFFSET(ChannelSetup!$E$6,0,$D1494-1)),$AO1494)</f>
        <v/>
      </c>
      <c r="M1494" s="1" t="str">
        <f ca="1">IF(COUNTBLANK($AP1494),IF(COUNTBLANK($D1494),"",OFFSET(ChannelSetup!$E$7,0,$D1494-1)),$AP1494)</f>
        <v/>
      </c>
      <c r="N1494" s="1" t="str">
        <f ca="1">IF(COUNTBLANK($D1494),"",IF(COUNTBLANK($AI1494),OFFSET(ChannelSetup!$E$4,0,$D1494-1),$AI1494))</f>
        <v/>
      </c>
      <c r="O1494" s="1" t="str">
        <f t="shared" si="739"/>
        <v/>
      </c>
      <c r="Q1494" s="32">
        <f t="shared" si="742"/>
        <v>6</v>
      </c>
      <c r="R1494" s="32">
        <f t="shared" si="743"/>
        <v>4</v>
      </c>
      <c r="S1494" s="32">
        <f t="shared" si="744"/>
        <v>4</v>
      </c>
      <c r="T1494" s="32">
        <f t="shared" si="745"/>
        <v>2</v>
      </c>
      <c r="U1494" s="32">
        <f t="shared" si="746"/>
        <v>2</v>
      </c>
      <c r="V1494" s="32">
        <f t="shared" si="747"/>
        <v>2</v>
      </c>
      <c r="W1494" s="32">
        <f t="shared" si="748"/>
        <v>2</v>
      </c>
      <c r="X1494" s="32">
        <f t="shared" si="749"/>
        <v>2</v>
      </c>
      <c r="Y1494" s="32">
        <f t="shared" si="750"/>
        <v>2</v>
      </c>
      <c r="Z1494" s="32">
        <f t="shared" si="751"/>
        <v>2</v>
      </c>
      <c r="AA1494" s="32">
        <f t="shared" si="752"/>
        <v>2</v>
      </c>
      <c r="AB1494" s="32">
        <f t="shared" si="753"/>
        <v>2</v>
      </c>
      <c r="AD1494" s="64"/>
      <c r="AE1494" s="51"/>
      <c r="AF1494" s="51"/>
      <c r="AG1494" s="61"/>
      <c r="AH1494" s="62"/>
      <c r="AI1494" s="61"/>
      <c r="AJ1494" s="62"/>
      <c r="AK1494" s="61"/>
      <c r="AL1494" s="62"/>
      <c r="AM1494" s="60"/>
      <c r="AN1494" s="60"/>
      <c r="AO1494" s="60"/>
      <c r="AP1494" s="60"/>
      <c r="AQ1494" s="51"/>
      <c r="AT1494" s="39" t="str">
        <f t="shared" ref="AT1494:AT1516" si="754">IF(OR(ISNA(BI1494),ISNA(BJ1494)),"ERR","")</f>
        <v/>
      </c>
      <c r="AU1494" s="49" t="str">
        <f t="shared" ref="AU1494:AU1516" si="755">""&amp;AG1494</f>
        <v/>
      </c>
      <c r="AV1494" s="41">
        <f t="shared" ca="1" si="725"/>
        <v>256</v>
      </c>
      <c r="AW1494" s="40">
        <f t="shared" ca="1" si="717"/>
        <v>1</v>
      </c>
      <c r="AX1494" s="41">
        <f t="shared" ref="AX1494:AX1516" ca="1" si="756">1200*LOG(AW1494,2)</f>
        <v>0</v>
      </c>
      <c r="AY1494" s="41">
        <f t="shared" ref="AY1494:AY1516" ca="1" si="757">MOD(AX1494,1200)</f>
        <v>0</v>
      </c>
      <c r="AZ1494" s="42">
        <f t="shared" ref="AZ1494:AZ1516" ca="1" si="758">AW1494</f>
        <v>1</v>
      </c>
      <c r="BA1494" s="47" t="str">
        <f t="shared" ref="BA1494:BA1516" si="759">LEFT(AU1494,1)</f>
        <v/>
      </c>
      <c r="BB1494" s="47" t="e">
        <f t="shared" ref="BB1494:BB1516" si="760">RIGHT(AU1494,1)-4</f>
        <v>#VALUE!</v>
      </c>
      <c r="BC1494" s="47">
        <f t="shared" si="727"/>
        <v>0</v>
      </c>
      <c r="BD1494" s="47">
        <f t="shared" si="728"/>
        <v>0</v>
      </c>
      <c r="BE1494" s="47" t="e">
        <f t="shared" si="729"/>
        <v>#VALUE!</v>
      </c>
      <c r="BF1494" s="47" t="e">
        <f t="shared" si="730"/>
        <v>#VALUE!</v>
      </c>
      <c r="BG1494" s="47" t="e">
        <f t="shared" si="731"/>
        <v>#VALUE!</v>
      </c>
      <c r="BH1494" s="47" t="e">
        <f>MATCH($BA1494,NoteCommaRef!$B$4:$B$10,0)</f>
        <v>#N/A</v>
      </c>
      <c r="BI1494" s="47">
        <f>MATCH($BK1494,NoteCommaRef!$H$4:$H$1000,0)</f>
        <v>11</v>
      </c>
      <c r="BJ1494" s="47">
        <f>MATCH($BL1494,NoteCommaRef!$H$4:$H$1000,0)</f>
        <v>11</v>
      </c>
      <c r="BK1494" s="47">
        <f t="shared" si="718"/>
        <v>1</v>
      </c>
      <c r="BL1494" s="47">
        <f t="shared" si="719"/>
        <v>1</v>
      </c>
      <c r="BM1494" s="48">
        <f ca="1">IF(ISNA($BH1494),1,OFFSET(NoteCommaRef!$E$3,$BH1494,0))</f>
        <v>1</v>
      </c>
      <c r="BN1494" s="48">
        <f t="shared" si="720"/>
        <v>1</v>
      </c>
      <c r="BO1494" s="48">
        <f t="shared" si="721"/>
        <v>1</v>
      </c>
      <c r="BP1494" s="48">
        <f t="shared" si="722"/>
        <v>1</v>
      </c>
      <c r="BQ1494" s="48">
        <f ca="1">IF(ISNA($BI1494),1,OFFSET(NoteCommaRef!$K$3,$BI1494,0))</f>
        <v>1</v>
      </c>
      <c r="BR1494" s="48">
        <f ca="1">IF(ISNA($BJ1494),1,OFFSET(NoteCommaRef!$K$3,$BJ1494,0))</f>
        <v>1</v>
      </c>
    </row>
    <row r="1495" spans="3:70" x14ac:dyDescent="0.2">
      <c r="C1495" s="1" t="str">
        <f t="shared" si="740"/>
        <v/>
      </c>
      <c r="D1495" s="1" t="str">
        <f t="shared" si="741"/>
        <v/>
      </c>
      <c r="E1495" s="1" t="str">
        <f t="shared" si="732"/>
        <v/>
      </c>
      <c r="F1495" s="32" t="str">
        <f t="shared" si="733"/>
        <v/>
      </c>
      <c r="G1495" s="1" t="str">
        <f t="shared" si="734"/>
        <v/>
      </c>
      <c r="H1495" s="1" t="str">
        <f t="shared" si="735"/>
        <v/>
      </c>
      <c r="I1495" s="1" t="str">
        <f t="shared" si="736"/>
        <v/>
      </c>
      <c r="J1495" s="1" t="str">
        <f t="shared" si="737"/>
        <v/>
      </c>
      <c r="K1495" s="1" t="str">
        <f t="shared" si="738"/>
        <v/>
      </c>
      <c r="L1495" s="1" t="str">
        <f ca="1">IF(COUNTBLANK($AO1495),IF(COUNTBLANK($D1495),"",OFFSET(ChannelSetup!$E$6,0,$D1495-1)),$AO1495)</f>
        <v/>
      </c>
      <c r="M1495" s="1" t="str">
        <f ca="1">IF(COUNTBLANK($AP1495),IF(COUNTBLANK($D1495),"",OFFSET(ChannelSetup!$E$7,0,$D1495-1)),$AP1495)</f>
        <v/>
      </c>
      <c r="N1495" s="1" t="str">
        <f ca="1">IF(COUNTBLANK($D1495),"",IF(COUNTBLANK($AI1495),OFFSET(ChannelSetup!$E$4,0,$D1495-1),$AI1495))</f>
        <v/>
      </c>
      <c r="O1495" s="1" t="str">
        <f t="shared" si="739"/>
        <v/>
      </c>
      <c r="Q1495" s="32">
        <f t="shared" si="742"/>
        <v>6</v>
      </c>
      <c r="R1495" s="32">
        <f t="shared" si="743"/>
        <v>4</v>
      </c>
      <c r="S1495" s="32">
        <f t="shared" si="744"/>
        <v>4</v>
      </c>
      <c r="T1495" s="32">
        <f t="shared" si="745"/>
        <v>2</v>
      </c>
      <c r="U1495" s="32">
        <f t="shared" si="746"/>
        <v>2</v>
      </c>
      <c r="V1495" s="32">
        <f t="shared" si="747"/>
        <v>2</v>
      </c>
      <c r="W1495" s="32">
        <f t="shared" si="748"/>
        <v>2</v>
      </c>
      <c r="X1495" s="32">
        <f t="shared" si="749"/>
        <v>2</v>
      </c>
      <c r="Y1495" s="32">
        <f t="shared" si="750"/>
        <v>2</v>
      </c>
      <c r="Z1495" s="32">
        <f t="shared" si="751"/>
        <v>2</v>
      </c>
      <c r="AA1495" s="32">
        <f t="shared" si="752"/>
        <v>2</v>
      </c>
      <c r="AB1495" s="32">
        <f t="shared" si="753"/>
        <v>2</v>
      </c>
      <c r="AD1495" s="64"/>
      <c r="AE1495" s="51"/>
      <c r="AF1495" s="51"/>
      <c r="AG1495" s="61"/>
      <c r="AH1495" s="62"/>
      <c r="AI1495" s="61"/>
      <c r="AJ1495" s="62"/>
      <c r="AK1495" s="61"/>
      <c r="AL1495" s="62"/>
      <c r="AM1495" s="60"/>
      <c r="AN1495" s="60"/>
      <c r="AO1495" s="60"/>
      <c r="AP1495" s="60"/>
      <c r="AQ1495" s="51"/>
      <c r="AT1495" s="39" t="str">
        <f t="shared" si="754"/>
        <v/>
      </c>
      <c r="AU1495" s="49" t="str">
        <f t="shared" si="755"/>
        <v/>
      </c>
      <c r="AV1495" s="41">
        <f t="shared" ca="1" si="725"/>
        <v>256</v>
      </c>
      <c r="AW1495" s="40">
        <f t="shared" ca="1" si="717"/>
        <v>1</v>
      </c>
      <c r="AX1495" s="41">
        <f t="shared" ca="1" si="756"/>
        <v>0</v>
      </c>
      <c r="AY1495" s="41">
        <f t="shared" ca="1" si="757"/>
        <v>0</v>
      </c>
      <c r="AZ1495" s="42">
        <f t="shared" ca="1" si="758"/>
        <v>1</v>
      </c>
      <c r="BA1495" s="47" t="str">
        <f t="shared" si="759"/>
        <v/>
      </c>
      <c r="BB1495" s="47" t="e">
        <f t="shared" si="760"/>
        <v>#VALUE!</v>
      </c>
      <c r="BC1495" s="47">
        <f t="shared" si="727"/>
        <v>0</v>
      </c>
      <c r="BD1495" s="47">
        <f t="shared" si="728"/>
        <v>0</v>
      </c>
      <c r="BE1495" s="47" t="e">
        <f t="shared" si="729"/>
        <v>#VALUE!</v>
      </c>
      <c r="BF1495" s="47" t="e">
        <f t="shared" si="730"/>
        <v>#VALUE!</v>
      </c>
      <c r="BG1495" s="47" t="e">
        <f t="shared" si="731"/>
        <v>#VALUE!</v>
      </c>
      <c r="BH1495" s="47" t="e">
        <f>MATCH($BA1495,NoteCommaRef!$B$4:$B$10,0)</f>
        <v>#N/A</v>
      </c>
      <c r="BI1495" s="47">
        <f>MATCH($BK1495,NoteCommaRef!$H$4:$H$1000,0)</f>
        <v>11</v>
      </c>
      <c r="BJ1495" s="47">
        <f>MATCH($BL1495,NoteCommaRef!$H$4:$H$1000,0)</f>
        <v>11</v>
      </c>
      <c r="BK1495" s="47">
        <f t="shared" si="718"/>
        <v>1</v>
      </c>
      <c r="BL1495" s="47">
        <f t="shared" si="719"/>
        <v>1</v>
      </c>
      <c r="BM1495" s="48">
        <f ca="1">IF(ISNA($BH1495),1,OFFSET(NoteCommaRef!$E$3,$BH1495,0))</f>
        <v>1</v>
      </c>
      <c r="BN1495" s="48">
        <f t="shared" si="720"/>
        <v>1</v>
      </c>
      <c r="BO1495" s="48">
        <f t="shared" si="721"/>
        <v>1</v>
      </c>
      <c r="BP1495" s="48">
        <f t="shared" si="722"/>
        <v>1</v>
      </c>
      <c r="BQ1495" s="48">
        <f ca="1">IF(ISNA($BI1495),1,OFFSET(NoteCommaRef!$K$3,$BI1495,0))</f>
        <v>1</v>
      </c>
      <c r="BR1495" s="48">
        <f ca="1">IF(ISNA($BJ1495),1,OFFSET(NoteCommaRef!$K$3,$BJ1495,0))</f>
        <v>1</v>
      </c>
    </row>
    <row r="1496" spans="3:70" x14ac:dyDescent="0.2">
      <c r="C1496" s="1" t="str">
        <f t="shared" si="740"/>
        <v/>
      </c>
      <c r="D1496" s="1" t="str">
        <f t="shared" si="741"/>
        <v/>
      </c>
      <c r="E1496" s="1" t="str">
        <f t="shared" si="732"/>
        <v/>
      </c>
      <c r="F1496" s="32" t="str">
        <f t="shared" si="733"/>
        <v/>
      </c>
      <c r="G1496" s="1" t="str">
        <f t="shared" si="734"/>
        <v/>
      </c>
      <c r="H1496" s="1" t="str">
        <f t="shared" si="735"/>
        <v/>
      </c>
      <c r="I1496" s="1" t="str">
        <f t="shared" si="736"/>
        <v/>
      </c>
      <c r="J1496" s="1" t="str">
        <f t="shared" si="737"/>
        <v/>
      </c>
      <c r="K1496" s="1" t="str">
        <f t="shared" si="738"/>
        <v/>
      </c>
      <c r="L1496" s="1" t="str">
        <f ca="1">IF(COUNTBLANK($AO1496),IF(COUNTBLANK($D1496),"",OFFSET(ChannelSetup!$E$6,0,$D1496-1)),$AO1496)</f>
        <v/>
      </c>
      <c r="M1496" s="1" t="str">
        <f ca="1">IF(COUNTBLANK($AP1496),IF(COUNTBLANK($D1496),"",OFFSET(ChannelSetup!$E$7,0,$D1496-1)),$AP1496)</f>
        <v/>
      </c>
      <c r="N1496" s="1" t="str">
        <f ca="1">IF(COUNTBLANK($D1496),"",IF(COUNTBLANK($AI1496),OFFSET(ChannelSetup!$E$4,0,$D1496-1),$AI1496))</f>
        <v/>
      </c>
      <c r="O1496" s="1" t="str">
        <f t="shared" si="739"/>
        <v/>
      </c>
      <c r="Q1496" s="32">
        <f t="shared" si="742"/>
        <v>6</v>
      </c>
      <c r="R1496" s="32">
        <f t="shared" si="743"/>
        <v>4</v>
      </c>
      <c r="S1496" s="32">
        <f t="shared" si="744"/>
        <v>4</v>
      </c>
      <c r="T1496" s="32">
        <f t="shared" si="745"/>
        <v>2</v>
      </c>
      <c r="U1496" s="32">
        <f t="shared" si="746"/>
        <v>2</v>
      </c>
      <c r="V1496" s="32">
        <f t="shared" si="747"/>
        <v>2</v>
      </c>
      <c r="W1496" s="32">
        <f t="shared" si="748"/>
        <v>2</v>
      </c>
      <c r="X1496" s="32">
        <f t="shared" si="749"/>
        <v>2</v>
      </c>
      <c r="Y1496" s="32">
        <f t="shared" si="750"/>
        <v>2</v>
      </c>
      <c r="Z1496" s="32">
        <f t="shared" si="751"/>
        <v>2</v>
      </c>
      <c r="AA1496" s="32">
        <f t="shared" si="752"/>
        <v>2</v>
      </c>
      <c r="AB1496" s="32">
        <f t="shared" si="753"/>
        <v>2</v>
      </c>
      <c r="AD1496" s="64"/>
      <c r="AE1496" s="51"/>
      <c r="AF1496" s="51"/>
      <c r="AG1496" s="61"/>
      <c r="AH1496" s="62"/>
      <c r="AI1496" s="61"/>
      <c r="AJ1496" s="62"/>
      <c r="AK1496" s="61"/>
      <c r="AL1496" s="62"/>
      <c r="AM1496" s="60"/>
      <c r="AN1496" s="60"/>
      <c r="AO1496" s="60"/>
      <c r="AP1496" s="60"/>
      <c r="AQ1496" s="51"/>
      <c r="AT1496" s="39" t="str">
        <f t="shared" si="754"/>
        <v/>
      </c>
      <c r="AU1496" s="49" t="str">
        <f t="shared" si="755"/>
        <v/>
      </c>
      <c r="AV1496" s="41">
        <f t="shared" ca="1" si="725"/>
        <v>256</v>
      </c>
      <c r="AW1496" s="40">
        <f t="shared" ca="1" si="717"/>
        <v>1</v>
      </c>
      <c r="AX1496" s="41">
        <f t="shared" ca="1" si="756"/>
        <v>0</v>
      </c>
      <c r="AY1496" s="41">
        <f t="shared" ca="1" si="757"/>
        <v>0</v>
      </c>
      <c r="AZ1496" s="42">
        <f t="shared" ca="1" si="758"/>
        <v>1</v>
      </c>
      <c r="BA1496" s="47" t="str">
        <f t="shared" si="759"/>
        <v/>
      </c>
      <c r="BB1496" s="47" t="e">
        <f t="shared" si="760"/>
        <v>#VALUE!</v>
      </c>
      <c r="BC1496" s="47">
        <f t="shared" si="727"/>
        <v>0</v>
      </c>
      <c r="BD1496" s="47">
        <f t="shared" si="728"/>
        <v>0</v>
      </c>
      <c r="BE1496" s="47" t="e">
        <f t="shared" si="729"/>
        <v>#VALUE!</v>
      </c>
      <c r="BF1496" s="47" t="e">
        <f t="shared" si="730"/>
        <v>#VALUE!</v>
      </c>
      <c r="BG1496" s="47" t="e">
        <f t="shared" si="731"/>
        <v>#VALUE!</v>
      </c>
      <c r="BH1496" s="47" t="e">
        <f>MATCH($BA1496,NoteCommaRef!$B$4:$B$10,0)</f>
        <v>#N/A</v>
      </c>
      <c r="BI1496" s="47">
        <f>MATCH($BK1496,NoteCommaRef!$H$4:$H$1000,0)</f>
        <v>11</v>
      </c>
      <c r="BJ1496" s="47">
        <f>MATCH($BL1496,NoteCommaRef!$H$4:$H$1000,0)</f>
        <v>11</v>
      </c>
      <c r="BK1496" s="47">
        <f t="shared" si="718"/>
        <v>1</v>
      </c>
      <c r="BL1496" s="47">
        <f t="shared" si="719"/>
        <v>1</v>
      </c>
      <c r="BM1496" s="48">
        <f ca="1">IF(ISNA($BH1496),1,OFFSET(NoteCommaRef!$E$3,$BH1496,0))</f>
        <v>1</v>
      </c>
      <c r="BN1496" s="48">
        <f t="shared" si="720"/>
        <v>1</v>
      </c>
      <c r="BO1496" s="48">
        <f t="shared" si="721"/>
        <v>1</v>
      </c>
      <c r="BP1496" s="48">
        <f t="shared" si="722"/>
        <v>1</v>
      </c>
      <c r="BQ1496" s="48">
        <f ca="1">IF(ISNA($BI1496),1,OFFSET(NoteCommaRef!$K$3,$BI1496,0))</f>
        <v>1</v>
      </c>
      <c r="BR1496" s="48">
        <f ca="1">IF(ISNA($BJ1496),1,OFFSET(NoteCommaRef!$K$3,$BJ1496,0))</f>
        <v>1</v>
      </c>
    </row>
    <row r="1497" spans="3:70" x14ac:dyDescent="0.2">
      <c r="C1497" s="1" t="str">
        <f t="shared" si="740"/>
        <v/>
      </c>
      <c r="D1497" s="1" t="str">
        <f t="shared" si="741"/>
        <v/>
      </c>
      <c r="E1497" s="1" t="str">
        <f t="shared" si="732"/>
        <v/>
      </c>
      <c r="F1497" s="32" t="str">
        <f t="shared" si="733"/>
        <v/>
      </c>
      <c r="G1497" s="1" t="str">
        <f t="shared" si="734"/>
        <v/>
      </c>
      <c r="H1497" s="1" t="str">
        <f t="shared" si="735"/>
        <v/>
      </c>
      <c r="I1497" s="1" t="str">
        <f t="shared" si="736"/>
        <v/>
      </c>
      <c r="J1497" s="1" t="str">
        <f t="shared" si="737"/>
        <v/>
      </c>
      <c r="K1497" s="1" t="str">
        <f t="shared" si="738"/>
        <v/>
      </c>
      <c r="L1497" s="1" t="str">
        <f ca="1">IF(COUNTBLANK($AO1497),IF(COUNTBLANK($D1497),"",OFFSET(ChannelSetup!$E$6,0,$D1497-1)),$AO1497)</f>
        <v/>
      </c>
      <c r="M1497" s="1" t="str">
        <f ca="1">IF(COUNTBLANK($AP1497),IF(COUNTBLANK($D1497),"",OFFSET(ChannelSetup!$E$7,0,$D1497-1)),$AP1497)</f>
        <v/>
      </c>
      <c r="N1497" s="1" t="str">
        <f ca="1">IF(COUNTBLANK($D1497),"",IF(COUNTBLANK($AI1497),OFFSET(ChannelSetup!$E$4,0,$D1497-1),$AI1497))</f>
        <v/>
      </c>
      <c r="O1497" s="1" t="str">
        <f t="shared" si="739"/>
        <v/>
      </c>
      <c r="Q1497" s="32">
        <f t="shared" si="742"/>
        <v>6</v>
      </c>
      <c r="R1497" s="32">
        <f t="shared" si="743"/>
        <v>4</v>
      </c>
      <c r="S1497" s="32">
        <f t="shared" si="744"/>
        <v>4</v>
      </c>
      <c r="T1497" s="32">
        <f t="shared" si="745"/>
        <v>2</v>
      </c>
      <c r="U1497" s="32">
        <f t="shared" si="746"/>
        <v>2</v>
      </c>
      <c r="V1497" s="32">
        <f t="shared" si="747"/>
        <v>2</v>
      </c>
      <c r="W1497" s="32">
        <f t="shared" si="748"/>
        <v>2</v>
      </c>
      <c r="X1497" s="32">
        <f t="shared" si="749"/>
        <v>2</v>
      </c>
      <c r="Y1497" s="32">
        <f t="shared" si="750"/>
        <v>2</v>
      </c>
      <c r="Z1497" s="32">
        <f t="shared" si="751"/>
        <v>2</v>
      </c>
      <c r="AA1497" s="32">
        <f t="shared" si="752"/>
        <v>2</v>
      </c>
      <c r="AB1497" s="32">
        <f t="shared" si="753"/>
        <v>2</v>
      </c>
      <c r="AD1497" s="64"/>
      <c r="AE1497" s="51"/>
      <c r="AF1497" s="51"/>
      <c r="AG1497" s="61"/>
      <c r="AH1497" s="62"/>
      <c r="AI1497" s="61"/>
      <c r="AJ1497" s="62"/>
      <c r="AK1497" s="61"/>
      <c r="AL1497" s="62"/>
      <c r="AM1497" s="60"/>
      <c r="AN1497" s="60"/>
      <c r="AO1497" s="60"/>
      <c r="AP1497" s="60"/>
      <c r="AQ1497" s="51"/>
      <c r="AT1497" s="39" t="str">
        <f t="shared" si="754"/>
        <v/>
      </c>
      <c r="AU1497" s="49" t="str">
        <f t="shared" si="755"/>
        <v/>
      </c>
      <c r="AV1497" s="41">
        <f t="shared" ca="1" si="725"/>
        <v>256</v>
      </c>
      <c r="AW1497" s="40">
        <f t="shared" ca="1" si="717"/>
        <v>1</v>
      </c>
      <c r="AX1497" s="41">
        <f t="shared" ca="1" si="756"/>
        <v>0</v>
      </c>
      <c r="AY1497" s="41">
        <f t="shared" ca="1" si="757"/>
        <v>0</v>
      </c>
      <c r="AZ1497" s="42">
        <f t="shared" ca="1" si="758"/>
        <v>1</v>
      </c>
      <c r="BA1497" s="47" t="str">
        <f t="shared" si="759"/>
        <v/>
      </c>
      <c r="BB1497" s="47" t="e">
        <f t="shared" si="760"/>
        <v>#VALUE!</v>
      </c>
      <c r="BC1497" s="47">
        <f t="shared" si="727"/>
        <v>0</v>
      </c>
      <c r="BD1497" s="47">
        <f t="shared" si="728"/>
        <v>0</v>
      </c>
      <c r="BE1497" s="47" t="e">
        <f t="shared" si="729"/>
        <v>#VALUE!</v>
      </c>
      <c r="BF1497" s="47" t="e">
        <f t="shared" si="730"/>
        <v>#VALUE!</v>
      </c>
      <c r="BG1497" s="47" t="e">
        <f t="shared" si="731"/>
        <v>#VALUE!</v>
      </c>
      <c r="BH1497" s="47" t="e">
        <f>MATCH($BA1497,NoteCommaRef!$B$4:$B$10,0)</f>
        <v>#N/A</v>
      </c>
      <c r="BI1497" s="47">
        <f>MATCH($BK1497,NoteCommaRef!$H$4:$H$1000,0)</f>
        <v>11</v>
      </c>
      <c r="BJ1497" s="47">
        <f>MATCH($BL1497,NoteCommaRef!$H$4:$H$1000,0)</f>
        <v>11</v>
      </c>
      <c r="BK1497" s="47">
        <f t="shared" si="718"/>
        <v>1</v>
      </c>
      <c r="BL1497" s="47">
        <f t="shared" si="719"/>
        <v>1</v>
      </c>
      <c r="BM1497" s="48">
        <f ca="1">IF(ISNA($BH1497),1,OFFSET(NoteCommaRef!$E$3,$BH1497,0))</f>
        <v>1</v>
      </c>
      <c r="BN1497" s="48">
        <f t="shared" si="720"/>
        <v>1</v>
      </c>
      <c r="BO1497" s="48">
        <f t="shared" si="721"/>
        <v>1</v>
      </c>
      <c r="BP1497" s="48">
        <f t="shared" si="722"/>
        <v>1</v>
      </c>
      <c r="BQ1497" s="48">
        <f ca="1">IF(ISNA($BI1497),1,OFFSET(NoteCommaRef!$K$3,$BI1497,0))</f>
        <v>1</v>
      </c>
      <c r="BR1497" s="48">
        <f ca="1">IF(ISNA($BJ1497),1,OFFSET(NoteCommaRef!$K$3,$BJ1497,0))</f>
        <v>1</v>
      </c>
    </row>
    <row r="1498" spans="3:70" x14ac:dyDescent="0.2">
      <c r="C1498" s="1" t="str">
        <f t="shared" si="740"/>
        <v/>
      </c>
      <c r="D1498" s="1" t="str">
        <f t="shared" si="741"/>
        <v/>
      </c>
      <c r="E1498" s="1" t="str">
        <f t="shared" si="732"/>
        <v/>
      </c>
      <c r="F1498" s="32" t="str">
        <f t="shared" si="733"/>
        <v/>
      </c>
      <c r="G1498" s="1" t="str">
        <f t="shared" si="734"/>
        <v/>
      </c>
      <c r="H1498" s="1" t="str">
        <f t="shared" si="735"/>
        <v/>
      </c>
      <c r="I1498" s="1" t="str">
        <f t="shared" si="736"/>
        <v/>
      </c>
      <c r="J1498" s="1" t="str">
        <f t="shared" si="737"/>
        <v/>
      </c>
      <c r="K1498" s="1" t="str">
        <f t="shared" si="738"/>
        <v/>
      </c>
      <c r="L1498" s="1" t="str">
        <f ca="1">IF(COUNTBLANK($AO1498),IF(COUNTBLANK($D1498),"",OFFSET(ChannelSetup!$E$6,0,$D1498-1)),$AO1498)</f>
        <v/>
      </c>
      <c r="M1498" s="1" t="str">
        <f ca="1">IF(COUNTBLANK($AP1498),IF(COUNTBLANK($D1498),"",OFFSET(ChannelSetup!$E$7,0,$D1498-1)),$AP1498)</f>
        <v/>
      </c>
      <c r="N1498" s="1" t="str">
        <f ca="1">IF(COUNTBLANK($D1498),"",IF(COUNTBLANK($AI1498),OFFSET(ChannelSetup!$E$4,0,$D1498-1),$AI1498))</f>
        <v/>
      </c>
      <c r="O1498" s="1" t="str">
        <f t="shared" si="739"/>
        <v/>
      </c>
      <c r="Q1498" s="32">
        <f t="shared" si="742"/>
        <v>6</v>
      </c>
      <c r="R1498" s="32">
        <f t="shared" si="743"/>
        <v>4</v>
      </c>
      <c r="S1498" s="32">
        <f t="shared" si="744"/>
        <v>4</v>
      </c>
      <c r="T1498" s="32">
        <f t="shared" si="745"/>
        <v>2</v>
      </c>
      <c r="U1498" s="32">
        <f t="shared" si="746"/>
        <v>2</v>
      </c>
      <c r="V1498" s="32">
        <f t="shared" si="747"/>
        <v>2</v>
      </c>
      <c r="W1498" s="32">
        <f t="shared" si="748"/>
        <v>2</v>
      </c>
      <c r="X1498" s="32">
        <f t="shared" si="749"/>
        <v>2</v>
      </c>
      <c r="Y1498" s="32">
        <f t="shared" si="750"/>
        <v>2</v>
      </c>
      <c r="Z1498" s="32">
        <f t="shared" si="751"/>
        <v>2</v>
      </c>
      <c r="AA1498" s="32">
        <f t="shared" si="752"/>
        <v>2</v>
      </c>
      <c r="AB1498" s="32">
        <f t="shared" si="753"/>
        <v>2</v>
      </c>
      <c r="AD1498" s="64"/>
      <c r="AE1498" s="51"/>
      <c r="AF1498" s="51"/>
      <c r="AG1498" s="61"/>
      <c r="AH1498" s="62"/>
      <c r="AI1498" s="61"/>
      <c r="AJ1498" s="62"/>
      <c r="AK1498" s="61"/>
      <c r="AL1498" s="62"/>
      <c r="AM1498" s="60"/>
      <c r="AN1498" s="60"/>
      <c r="AO1498" s="60"/>
      <c r="AP1498" s="60"/>
      <c r="AQ1498" s="51"/>
      <c r="AT1498" s="39" t="str">
        <f t="shared" si="754"/>
        <v/>
      </c>
      <c r="AU1498" s="49" t="str">
        <f t="shared" si="755"/>
        <v/>
      </c>
      <c r="AV1498" s="41">
        <f t="shared" ca="1" si="725"/>
        <v>256</v>
      </c>
      <c r="AW1498" s="40">
        <f t="shared" ca="1" si="717"/>
        <v>1</v>
      </c>
      <c r="AX1498" s="41">
        <f t="shared" ca="1" si="756"/>
        <v>0</v>
      </c>
      <c r="AY1498" s="41">
        <f t="shared" ca="1" si="757"/>
        <v>0</v>
      </c>
      <c r="AZ1498" s="42">
        <f t="shared" ca="1" si="758"/>
        <v>1</v>
      </c>
      <c r="BA1498" s="47" t="str">
        <f t="shared" si="759"/>
        <v/>
      </c>
      <c r="BB1498" s="47" t="e">
        <f t="shared" si="760"/>
        <v>#VALUE!</v>
      </c>
      <c r="BC1498" s="47">
        <f t="shared" si="727"/>
        <v>0</v>
      </c>
      <c r="BD1498" s="47">
        <f t="shared" si="728"/>
        <v>0</v>
      </c>
      <c r="BE1498" s="47" t="e">
        <f t="shared" si="729"/>
        <v>#VALUE!</v>
      </c>
      <c r="BF1498" s="47" t="e">
        <f t="shared" si="730"/>
        <v>#VALUE!</v>
      </c>
      <c r="BG1498" s="47" t="e">
        <f t="shared" si="731"/>
        <v>#VALUE!</v>
      </c>
      <c r="BH1498" s="47" t="e">
        <f>MATCH($BA1498,NoteCommaRef!$B$4:$B$10,0)</f>
        <v>#N/A</v>
      </c>
      <c r="BI1498" s="47">
        <f>MATCH($BK1498,NoteCommaRef!$H$4:$H$1000,0)</f>
        <v>11</v>
      </c>
      <c r="BJ1498" s="47">
        <f>MATCH($BL1498,NoteCommaRef!$H$4:$H$1000,0)</f>
        <v>11</v>
      </c>
      <c r="BK1498" s="47">
        <f t="shared" si="718"/>
        <v>1</v>
      </c>
      <c r="BL1498" s="47">
        <f t="shared" si="719"/>
        <v>1</v>
      </c>
      <c r="BM1498" s="48">
        <f ca="1">IF(ISNA($BH1498),1,OFFSET(NoteCommaRef!$E$3,$BH1498,0))</f>
        <v>1</v>
      </c>
      <c r="BN1498" s="48">
        <f t="shared" si="720"/>
        <v>1</v>
      </c>
      <c r="BO1498" s="48">
        <f t="shared" si="721"/>
        <v>1</v>
      </c>
      <c r="BP1498" s="48">
        <f t="shared" si="722"/>
        <v>1</v>
      </c>
      <c r="BQ1498" s="48">
        <f ca="1">IF(ISNA($BI1498),1,OFFSET(NoteCommaRef!$K$3,$BI1498,0))</f>
        <v>1</v>
      </c>
      <c r="BR1498" s="48">
        <f ca="1">IF(ISNA($BJ1498),1,OFFSET(NoteCommaRef!$K$3,$BJ1498,0))</f>
        <v>1</v>
      </c>
    </row>
    <row r="1499" spans="3:70" x14ac:dyDescent="0.2">
      <c r="C1499" s="1" t="str">
        <f t="shared" si="740"/>
        <v/>
      </c>
      <c r="D1499" s="1" t="str">
        <f t="shared" si="741"/>
        <v/>
      </c>
      <c r="E1499" s="1" t="str">
        <f t="shared" si="732"/>
        <v/>
      </c>
      <c r="F1499" s="32" t="str">
        <f t="shared" si="733"/>
        <v/>
      </c>
      <c r="G1499" s="1" t="str">
        <f t="shared" si="734"/>
        <v/>
      </c>
      <c r="H1499" s="1" t="str">
        <f t="shared" si="735"/>
        <v/>
      </c>
      <c r="I1499" s="1" t="str">
        <f t="shared" si="736"/>
        <v/>
      </c>
      <c r="J1499" s="1" t="str">
        <f t="shared" si="737"/>
        <v/>
      </c>
      <c r="K1499" s="1" t="str">
        <f t="shared" si="738"/>
        <v/>
      </c>
      <c r="L1499" s="1" t="str">
        <f ca="1">IF(COUNTBLANK($AO1499),IF(COUNTBLANK($D1499),"",OFFSET(ChannelSetup!$E$6,0,$D1499-1)),$AO1499)</f>
        <v/>
      </c>
      <c r="M1499" s="1" t="str">
        <f ca="1">IF(COUNTBLANK($AP1499),IF(COUNTBLANK($D1499),"",OFFSET(ChannelSetup!$E$7,0,$D1499-1)),$AP1499)</f>
        <v/>
      </c>
      <c r="N1499" s="1" t="str">
        <f ca="1">IF(COUNTBLANK($D1499),"",IF(COUNTBLANK($AI1499),OFFSET(ChannelSetup!$E$4,0,$D1499-1),$AI1499))</f>
        <v/>
      </c>
      <c r="O1499" s="1" t="str">
        <f t="shared" si="739"/>
        <v/>
      </c>
      <c r="Q1499" s="32">
        <f t="shared" si="742"/>
        <v>6</v>
      </c>
      <c r="R1499" s="32">
        <f t="shared" si="743"/>
        <v>4</v>
      </c>
      <c r="S1499" s="32">
        <f t="shared" si="744"/>
        <v>4</v>
      </c>
      <c r="T1499" s="32">
        <f t="shared" si="745"/>
        <v>2</v>
      </c>
      <c r="U1499" s="32">
        <f t="shared" si="746"/>
        <v>2</v>
      </c>
      <c r="V1499" s="32">
        <f t="shared" si="747"/>
        <v>2</v>
      </c>
      <c r="W1499" s="32">
        <f t="shared" si="748"/>
        <v>2</v>
      </c>
      <c r="X1499" s="32">
        <f t="shared" si="749"/>
        <v>2</v>
      </c>
      <c r="Y1499" s="32">
        <f t="shared" si="750"/>
        <v>2</v>
      </c>
      <c r="Z1499" s="32">
        <f t="shared" si="751"/>
        <v>2</v>
      </c>
      <c r="AA1499" s="32">
        <f t="shared" si="752"/>
        <v>2</v>
      </c>
      <c r="AB1499" s="32">
        <f t="shared" si="753"/>
        <v>2</v>
      </c>
      <c r="AD1499" s="64"/>
      <c r="AE1499" s="51"/>
      <c r="AF1499" s="51"/>
      <c r="AG1499" s="61"/>
      <c r="AH1499" s="62"/>
      <c r="AI1499" s="61"/>
      <c r="AJ1499" s="62"/>
      <c r="AK1499" s="61"/>
      <c r="AL1499" s="62"/>
      <c r="AM1499" s="60"/>
      <c r="AN1499" s="60"/>
      <c r="AO1499" s="60"/>
      <c r="AP1499" s="60"/>
      <c r="AQ1499" s="51"/>
      <c r="AT1499" s="39" t="str">
        <f t="shared" si="754"/>
        <v/>
      </c>
      <c r="AU1499" s="49" t="str">
        <f t="shared" si="755"/>
        <v/>
      </c>
      <c r="AV1499" s="41">
        <f t="shared" ca="1" si="725"/>
        <v>256</v>
      </c>
      <c r="AW1499" s="40">
        <f t="shared" ca="1" si="717"/>
        <v>1</v>
      </c>
      <c r="AX1499" s="41">
        <f t="shared" ca="1" si="756"/>
        <v>0</v>
      </c>
      <c r="AY1499" s="41">
        <f t="shared" ca="1" si="757"/>
        <v>0</v>
      </c>
      <c r="AZ1499" s="42">
        <f t="shared" ca="1" si="758"/>
        <v>1</v>
      </c>
      <c r="BA1499" s="47" t="str">
        <f t="shared" si="759"/>
        <v/>
      </c>
      <c r="BB1499" s="47" t="e">
        <f t="shared" si="760"/>
        <v>#VALUE!</v>
      </c>
      <c r="BC1499" s="47">
        <f t="shared" si="727"/>
        <v>0</v>
      </c>
      <c r="BD1499" s="47">
        <f t="shared" si="728"/>
        <v>0</v>
      </c>
      <c r="BE1499" s="47" t="e">
        <f t="shared" si="729"/>
        <v>#VALUE!</v>
      </c>
      <c r="BF1499" s="47" t="e">
        <f t="shared" si="730"/>
        <v>#VALUE!</v>
      </c>
      <c r="BG1499" s="47" t="e">
        <f t="shared" si="731"/>
        <v>#VALUE!</v>
      </c>
      <c r="BH1499" s="47" t="e">
        <f>MATCH($BA1499,NoteCommaRef!$B$4:$B$10,0)</f>
        <v>#N/A</v>
      </c>
      <c r="BI1499" s="47">
        <f>MATCH($BK1499,NoteCommaRef!$H$4:$H$1000,0)</f>
        <v>11</v>
      </c>
      <c r="BJ1499" s="47">
        <f>MATCH($BL1499,NoteCommaRef!$H$4:$H$1000,0)</f>
        <v>11</v>
      </c>
      <c r="BK1499" s="47">
        <f t="shared" si="718"/>
        <v>1</v>
      </c>
      <c r="BL1499" s="47">
        <f t="shared" si="719"/>
        <v>1</v>
      </c>
      <c r="BM1499" s="48">
        <f ca="1">IF(ISNA($BH1499),1,OFFSET(NoteCommaRef!$E$3,$BH1499,0))</f>
        <v>1</v>
      </c>
      <c r="BN1499" s="48">
        <f t="shared" si="720"/>
        <v>1</v>
      </c>
      <c r="BO1499" s="48">
        <f t="shared" si="721"/>
        <v>1</v>
      </c>
      <c r="BP1499" s="48">
        <f t="shared" si="722"/>
        <v>1</v>
      </c>
      <c r="BQ1499" s="48">
        <f ca="1">IF(ISNA($BI1499),1,OFFSET(NoteCommaRef!$K$3,$BI1499,0))</f>
        <v>1</v>
      </c>
      <c r="BR1499" s="48">
        <f ca="1">IF(ISNA($BJ1499),1,OFFSET(NoteCommaRef!$K$3,$BJ1499,0))</f>
        <v>1</v>
      </c>
    </row>
    <row r="1500" spans="3:70" x14ac:dyDescent="0.2">
      <c r="C1500" s="1" t="str">
        <f t="shared" si="740"/>
        <v/>
      </c>
      <c r="D1500" s="1" t="str">
        <f t="shared" si="741"/>
        <v/>
      </c>
      <c r="E1500" s="1" t="str">
        <f t="shared" si="732"/>
        <v/>
      </c>
      <c r="F1500" s="32" t="str">
        <f t="shared" si="733"/>
        <v/>
      </c>
      <c r="G1500" s="1" t="str">
        <f t="shared" si="734"/>
        <v/>
      </c>
      <c r="H1500" s="1" t="str">
        <f t="shared" si="735"/>
        <v/>
      </c>
      <c r="I1500" s="1" t="str">
        <f t="shared" si="736"/>
        <v/>
      </c>
      <c r="J1500" s="1" t="str">
        <f t="shared" si="737"/>
        <v/>
      </c>
      <c r="K1500" s="1" t="str">
        <f t="shared" si="738"/>
        <v/>
      </c>
      <c r="L1500" s="1" t="str">
        <f ca="1">IF(COUNTBLANK($AO1500),IF(COUNTBLANK($D1500),"",OFFSET(ChannelSetup!$E$6,0,$D1500-1)),$AO1500)</f>
        <v/>
      </c>
      <c r="M1500" s="1" t="str">
        <f ca="1">IF(COUNTBLANK($AP1500),IF(COUNTBLANK($D1500),"",OFFSET(ChannelSetup!$E$7,0,$D1500-1)),$AP1500)</f>
        <v/>
      </c>
      <c r="N1500" s="1" t="str">
        <f ca="1">IF(COUNTBLANK($D1500),"",IF(COUNTBLANK($AI1500),OFFSET(ChannelSetup!$E$4,0,$D1500-1),$AI1500))</f>
        <v/>
      </c>
      <c r="O1500" s="1" t="str">
        <f t="shared" si="739"/>
        <v/>
      </c>
      <c r="Q1500" s="32">
        <f t="shared" si="742"/>
        <v>6</v>
      </c>
      <c r="R1500" s="32">
        <f t="shared" si="743"/>
        <v>4</v>
      </c>
      <c r="S1500" s="32">
        <f t="shared" si="744"/>
        <v>4</v>
      </c>
      <c r="T1500" s="32">
        <f t="shared" si="745"/>
        <v>2</v>
      </c>
      <c r="U1500" s="32">
        <f t="shared" si="746"/>
        <v>2</v>
      </c>
      <c r="V1500" s="32">
        <f t="shared" si="747"/>
        <v>2</v>
      </c>
      <c r="W1500" s="32">
        <f t="shared" si="748"/>
        <v>2</v>
      </c>
      <c r="X1500" s="32">
        <f t="shared" si="749"/>
        <v>2</v>
      </c>
      <c r="Y1500" s="32">
        <f t="shared" si="750"/>
        <v>2</v>
      </c>
      <c r="Z1500" s="32">
        <f t="shared" si="751"/>
        <v>2</v>
      </c>
      <c r="AA1500" s="32">
        <f t="shared" si="752"/>
        <v>2</v>
      </c>
      <c r="AB1500" s="32">
        <f t="shared" si="753"/>
        <v>2</v>
      </c>
      <c r="AD1500" s="64"/>
      <c r="AE1500" s="51"/>
      <c r="AF1500" s="51"/>
      <c r="AG1500" s="61"/>
      <c r="AH1500" s="62"/>
      <c r="AI1500" s="61"/>
      <c r="AJ1500" s="62"/>
      <c r="AK1500" s="61"/>
      <c r="AL1500" s="62"/>
      <c r="AM1500" s="60"/>
      <c r="AN1500" s="60"/>
      <c r="AO1500" s="60"/>
      <c r="AP1500" s="60"/>
      <c r="AQ1500" s="51"/>
      <c r="AT1500" s="39" t="str">
        <f t="shared" si="754"/>
        <v/>
      </c>
      <c r="AU1500" s="49" t="str">
        <f t="shared" si="755"/>
        <v/>
      </c>
      <c r="AV1500" s="41">
        <f t="shared" ca="1" si="725"/>
        <v>256</v>
      </c>
      <c r="AW1500" s="40">
        <f t="shared" ca="1" si="717"/>
        <v>1</v>
      </c>
      <c r="AX1500" s="41">
        <f t="shared" ca="1" si="756"/>
        <v>0</v>
      </c>
      <c r="AY1500" s="41">
        <f t="shared" ca="1" si="757"/>
        <v>0</v>
      </c>
      <c r="AZ1500" s="42">
        <f t="shared" ca="1" si="758"/>
        <v>1</v>
      </c>
      <c r="BA1500" s="47" t="str">
        <f t="shared" si="759"/>
        <v/>
      </c>
      <c r="BB1500" s="47" t="e">
        <f t="shared" si="760"/>
        <v>#VALUE!</v>
      </c>
      <c r="BC1500" s="47">
        <f t="shared" si="727"/>
        <v>0</v>
      </c>
      <c r="BD1500" s="47">
        <f t="shared" si="728"/>
        <v>0</v>
      </c>
      <c r="BE1500" s="47" t="e">
        <f t="shared" si="729"/>
        <v>#VALUE!</v>
      </c>
      <c r="BF1500" s="47" t="e">
        <f t="shared" si="730"/>
        <v>#VALUE!</v>
      </c>
      <c r="BG1500" s="47" t="e">
        <f t="shared" si="731"/>
        <v>#VALUE!</v>
      </c>
      <c r="BH1500" s="47" t="e">
        <f>MATCH($BA1500,NoteCommaRef!$B$4:$B$10,0)</f>
        <v>#N/A</v>
      </c>
      <c r="BI1500" s="47">
        <f>MATCH($BK1500,NoteCommaRef!$H$4:$H$1000,0)</f>
        <v>11</v>
      </c>
      <c r="BJ1500" s="47">
        <f>MATCH($BL1500,NoteCommaRef!$H$4:$H$1000,0)</f>
        <v>11</v>
      </c>
      <c r="BK1500" s="47">
        <f t="shared" si="718"/>
        <v>1</v>
      </c>
      <c r="BL1500" s="47">
        <f t="shared" si="719"/>
        <v>1</v>
      </c>
      <c r="BM1500" s="48">
        <f ca="1">IF(ISNA($BH1500),1,OFFSET(NoteCommaRef!$E$3,$BH1500,0))</f>
        <v>1</v>
      </c>
      <c r="BN1500" s="48">
        <f t="shared" si="720"/>
        <v>1</v>
      </c>
      <c r="BO1500" s="48">
        <f t="shared" si="721"/>
        <v>1</v>
      </c>
      <c r="BP1500" s="48">
        <f t="shared" si="722"/>
        <v>1</v>
      </c>
      <c r="BQ1500" s="48">
        <f ca="1">IF(ISNA($BI1500),1,OFFSET(NoteCommaRef!$K$3,$BI1500,0))</f>
        <v>1</v>
      </c>
      <c r="BR1500" s="48">
        <f ca="1">IF(ISNA($BJ1500),1,OFFSET(NoteCommaRef!$K$3,$BJ1500,0))</f>
        <v>1</v>
      </c>
    </row>
    <row r="1501" spans="3:70" x14ac:dyDescent="0.2">
      <c r="C1501" s="1" t="str">
        <f t="shared" si="740"/>
        <v/>
      </c>
      <c r="D1501" s="1" t="str">
        <f t="shared" si="741"/>
        <v/>
      </c>
      <c r="E1501" s="1" t="str">
        <f t="shared" si="732"/>
        <v/>
      </c>
      <c r="F1501" s="32" t="str">
        <f t="shared" si="733"/>
        <v/>
      </c>
      <c r="G1501" s="1" t="str">
        <f t="shared" si="734"/>
        <v/>
      </c>
      <c r="H1501" s="1" t="str">
        <f t="shared" si="735"/>
        <v/>
      </c>
      <c r="I1501" s="1" t="str">
        <f t="shared" si="736"/>
        <v/>
      </c>
      <c r="J1501" s="1" t="str">
        <f t="shared" si="737"/>
        <v/>
      </c>
      <c r="K1501" s="1" t="str">
        <f t="shared" si="738"/>
        <v/>
      </c>
      <c r="L1501" s="1" t="str">
        <f ca="1">IF(COUNTBLANK($AO1501),IF(COUNTBLANK($D1501),"",OFFSET(ChannelSetup!$E$6,0,$D1501-1)),$AO1501)</f>
        <v/>
      </c>
      <c r="M1501" s="1" t="str">
        <f ca="1">IF(COUNTBLANK($AP1501),IF(COUNTBLANK($D1501),"",OFFSET(ChannelSetup!$E$7,0,$D1501-1)),$AP1501)</f>
        <v/>
      </c>
      <c r="N1501" s="1" t="str">
        <f ca="1">IF(COUNTBLANK($D1501),"",IF(COUNTBLANK($AI1501),OFFSET(ChannelSetup!$E$4,0,$D1501-1),$AI1501))</f>
        <v/>
      </c>
      <c r="O1501" s="1" t="str">
        <f t="shared" si="739"/>
        <v/>
      </c>
      <c r="Q1501" s="32">
        <f t="shared" si="742"/>
        <v>6</v>
      </c>
      <c r="R1501" s="32">
        <f t="shared" si="743"/>
        <v>4</v>
      </c>
      <c r="S1501" s="32">
        <f t="shared" si="744"/>
        <v>4</v>
      </c>
      <c r="T1501" s="32">
        <f t="shared" si="745"/>
        <v>2</v>
      </c>
      <c r="U1501" s="32">
        <f t="shared" si="746"/>
        <v>2</v>
      </c>
      <c r="V1501" s="32">
        <f t="shared" si="747"/>
        <v>2</v>
      </c>
      <c r="W1501" s="32">
        <f t="shared" si="748"/>
        <v>2</v>
      </c>
      <c r="X1501" s="32">
        <f t="shared" si="749"/>
        <v>2</v>
      </c>
      <c r="Y1501" s="32">
        <f t="shared" si="750"/>
        <v>2</v>
      </c>
      <c r="Z1501" s="32">
        <f t="shared" si="751"/>
        <v>2</v>
      </c>
      <c r="AA1501" s="32">
        <f t="shared" si="752"/>
        <v>2</v>
      </c>
      <c r="AB1501" s="32">
        <f t="shared" si="753"/>
        <v>2</v>
      </c>
      <c r="AD1501" s="64"/>
      <c r="AE1501" s="51"/>
      <c r="AF1501" s="51"/>
      <c r="AG1501" s="61"/>
      <c r="AH1501" s="62"/>
      <c r="AI1501" s="61"/>
      <c r="AJ1501" s="62"/>
      <c r="AK1501" s="61"/>
      <c r="AL1501" s="62"/>
      <c r="AM1501" s="60"/>
      <c r="AN1501" s="60"/>
      <c r="AO1501" s="60"/>
      <c r="AP1501" s="60"/>
      <c r="AQ1501" s="51"/>
      <c r="AT1501" s="39" t="str">
        <f t="shared" si="754"/>
        <v/>
      </c>
      <c r="AU1501" s="49" t="str">
        <f t="shared" si="755"/>
        <v/>
      </c>
      <c r="AV1501" s="41">
        <f t="shared" ca="1" si="725"/>
        <v>256</v>
      </c>
      <c r="AW1501" s="40">
        <f t="shared" ca="1" si="717"/>
        <v>1</v>
      </c>
      <c r="AX1501" s="41">
        <f t="shared" ca="1" si="756"/>
        <v>0</v>
      </c>
      <c r="AY1501" s="41">
        <f t="shared" ca="1" si="757"/>
        <v>0</v>
      </c>
      <c r="AZ1501" s="42">
        <f t="shared" ca="1" si="758"/>
        <v>1</v>
      </c>
      <c r="BA1501" s="47" t="str">
        <f t="shared" si="759"/>
        <v/>
      </c>
      <c r="BB1501" s="47" t="e">
        <f t="shared" si="760"/>
        <v>#VALUE!</v>
      </c>
      <c r="BC1501" s="47">
        <f t="shared" si="727"/>
        <v>0</v>
      </c>
      <c r="BD1501" s="47">
        <f t="shared" si="728"/>
        <v>0</v>
      </c>
      <c r="BE1501" s="47" t="e">
        <f t="shared" si="729"/>
        <v>#VALUE!</v>
      </c>
      <c r="BF1501" s="47" t="e">
        <f t="shared" si="730"/>
        <v>#VALUE!</v>
      </c>
      <c r="BG1501" s="47" t="e">
        <f t="shared" si="731"/>
        <v>#VALUE!</v>
      </c>
      <c r="BH1501" s="47" t="e">
        <f>MATCH($BA1501,NoteCommaRef!$B$4:$B$10,0)</f>
        <v>#N/A</v>
      </c>
      <c r="BI1501" s="47">
        <f>MATCH($BK1501,NoteCommaRef!$H$4:$H$1000,0)</f>
        <v>11</v>
      </c>
      <c r="BJ1501" s="47">
        <f>MATCH($BL1501,NoteCommaRef!$H$4:$H$1000,0)</f>
        <v>11</v>
      </c>
      <c r="BK1501" s="47">
        <f t="shared" si="718"/>
        <v>1</v>
      </c>
      <c r="BL1501" s="47">
        <f t="shared" si="719"/>
        <v>1</v>
      </c>
      <c r="BM1501" s="48">
        <f ca="1">IF(ISNA($BH1501),1,OFFSET(NoteCommaRef!$E$3,$BH1501,0))</f>
        <v>1</v>
      </c>
      <c r="BN1501" s="48">
        <f t="shared" si="720"/>
        <v>1</v>
      </c>
      <c r="BO1501" s="48">
        <f t="shared" si="721"/>
        <v>1</v>
      </c>
      <c r="BP1501" s="48">
        <f t="shared" si="722"/>
        <v>1</v>
      </c>
      <c r="BQ1501" s="48">
        <f ca="1">IF(ISNA($BI1501),1,OFFSET(NoteCommaRef!$K$3,$BI1501,0))</f>
        <v>1</v>
      </c>
      <c r="BR1501" s="48">
        <f ca="1">IF(ISNA($BJ1501),1,OFFSET(NoteCommaRef!$K$3,$BJ1501,0))</f>
        <v>1</v>
      </c>
    </row>
    <row r="1502" spans="3:70" x14ac:dyDescent="0.2">
      <c r="C1502" s="1" t="str">
        <f t="shared" si="740"/>
        <v/>
      </c>
      <c r="D1502" s="1" t="str">
        <f t="shared" si="741"/>
        <v/>
      </c>
      <c r="E1502" s="1" t="str">
        <f t="shared" si="732"/>
        <v/>
      </c>
      <c r="F1502" s="32" t="str">
        <f t="shared" si="733"/>
        <v/>
      </c>
      <c r="G1502" s="1" t="str">
        <f t="shared" si="734"/>
        <v/>
      </c>
      <c r="H1502" s="1" t="str">
        <f t="shared" si="735"/>
        <v/>
      </c>
      <c r="I1502" s="1" t="str">
        <f t="shared" si="736"/>
        <v/>
      </c>
      <c r="J1502" s="1" t="str">
        <f t="shared" si="737"/>
        <v/>
      </c>
      <c r="K1502" s="1" t="str">
        <f t="shared" si="738"/>
        <v/>
      </c>
      <c r="L1502" s="1" t="str">
        <f ca="1">IF(COUNTBLANK($AO1502),IF(COUNTBLANK($D1502),"",OFFSET(ChannelSetup!$E$6,0,$D1502-1)),$AO1502)</f>
        <v/>
      </c>
      <c r="M1502" s="1" t="str">
        <f ca="1">IF(COUNTBLANK($AP1502),IF(COUNTBLANK($D1502),"",OFFSET(ChannelSetup!$E$7,0,$D1502-1)),$AP1502)</f>
        <v/>
      </c>
      <c r="N1502" s="1" t="str">
        <f ca="1">IF(COUNTBLANK($D1502),"",IF(COUNTBLANK($AI1502),OFFSET(ChannelSetup!$E$4,0,$D1502-1),$AI1502))</f>
        <v/>
      </c>
      <c r="O1502" s="1" t="str">
        <f t="shared" si="739"/>
        <v/>
      </c>
      <c r="Q1502" s="32">
        <f t="shared" si="742"/>
        <v>6</v>
      </c>
      <c r="R1502" s="32">
        <f t="shared" si="743"/>
        <v>4</v>
      </c>
      <c r="S1502" s="32">
        <f t="shared" si="744"/>
        <v>4</v>
      </c>
      <c r="T1502" s="32">
        <f t="shared" si="745"/>
        <v>2</v>
      </c>
      <c r="U1502" s="32">
        <f t="shared" si="746"/>
        <v>2</v>
      </c>
      <c r="V1502" s="32">
        <f t="shared" si="747"/>
        <v>2</v>
      </c>
      <c r="W1502" s="32">
        <f t="shared" si="748"/>
        <v>2</v>
      </c>
      <c r="X1502" s="32">
        <f t="shared" si="749"/>
        <v>2</v>
      </c>
      <c r="Y1502" s="32">
        <f t="shared" si="750"/>
        <v>2</v>
      </c>
      <c r="Z1502" s="32">
        <f t="shared" si="751"/>
        <v>2</v>
      </c>
      <c r="AA1502" s="32">
        <f t="shared" si="752"/>
        <v>2</v>
      </c>
      <c r="AB1502" s="32">
        <f t="shared" si="753"/>
        <v>2</v>
      </c>
      <c r="AD1502" s="64"/>
      <c r="AE1502" s="51"/>
      <c r="AF1502" s="51"/>
      <c r="AG1502" s="61"/>
      <c r="AH1502" s="62"/>
      <c r="AI1502" s="61"/>
      <c r="AJ1502" s="62"/>
      <c r="AK1502" s="61"/>
      <c r="AL1502" s="62"/>
      <c r="AM1502" s="60"/>
      <c r="AN1502" s="60"/>
      <c r="AO1502" s="60"/>
      <c r="AP1502" s="60"/>
      <c r="AQ1502" s="51"/>
      <c r="AT1502" s="39" t="str">
        <f t="shared" si="754"/>
        <v/>
      </c>
      <c r="AU1502" s="49" t="str">
        <f t="shared" si="755"/>
        <v/>
      </c>
      <c r="AV1502" s="41">
        <f t="shared" ca="1" si="725"/>
        <v>256</v>
      </c>
      <c r="AW1502" s="40">
        <f t="shared" ca="1" si="717"/>
        <v>1</v>
      </c>
      <c r="AX1502" s="41">
        <f t="shared" ca="1" si="756"/>
        <v>0</v>
      </c>
      <c r="AY1502" s="41">
        <f t="shared" ca="1" si="757"/>
        <v>0</v>
      </c>
      <c r="AZ1502" s="42">
        <f t="shared" ca="1" si="758"/>
        <v>1</v>
      </c>
      <c r="BA1502" s="47" t="str">
        <f t="shared" si="759"/>
        <v/>
      </c>
      <c r="BB1502" s="47" t="e">
        <f t="shared" si="760"/>
        <v>#VALUE!</v>
      </c>
      <c r="BC1502" s="47">
        <f t="shared" si="727"/>
        <v>0</v>
      </c>
      <c r="BD1502" s="47">
        <f t="shared" si="728"/>
        <v>0</v>
      </c>
      <c r="BE1502" s="47" t="e">
        <f t="shared" si="729"/>
        <v>#VALUE!</v>
      </c>
      <c r="BF1502" s="47" t="e">
        <f t="shared" si="730"/>
        <v>#VALUE!</v>
      </c>
      <c r="BG1502" s="47" t="e">
        <f t="shared" si="731"/>
        <v>#VALUE!</v>
      </c>
      <c r="BH1502" s="47" t="e">
        <f>MATCH($BA1502,NoteCommaRef!$B$4:$B$10,0)</f>
        <v>#N/A</v>
      </c>
      <c r="BI1502" s="47">
        <f>MATCH($BK1502,NoteCommaRef!$H$4:$H$1000,0)</f>
        <v>11</v>
      </c>
      <c r="BJ1502" s="47">
        <f>MATCH($BL1502,NoteCommaRef!$H$4:$H$1000,0)</f>
        <v>11</v>
      </c>
      <c r="BK1502" s="47">
        <f t="shared" si="718"/>
        <v>1</v>
      </c>
      <c r="BL1502" s="47">
        <f t="shared" si="719"/>
        <v>1</v>
      </c>
      <c r="BM1502" s="48">
        <f ca="1">IF(ISNA($BH1502),1,OFFSET(NoteCommaRef!$E$3,$BH1502,0))</f>
        <v>1</v>
      </c>
      <c r="BN1502" s="48">
        <f t="shared" si="720"/>
        <v>1</v>
      </c>
      <c r="BO1502" s="48">
        <f t="shared" si="721"/>
        <v>1</v>
      </c>
      <c r="BP1502" s="48">
        <f t="shared" si="722"/>
        <v>1</v>
      </c>
      <c r="BQ1502" s="48">
        <f ca="1">IF(ISNA($BI1502),1,OFFSET(NoteCommaRef!$K$3,$BI1502,0))</f>
        <v>1</v>
      </c>
      <c r="BR1502" s="48">
        <f ca="1">IF(ISNA($BJ1502),1,OFFSET(NoteCommaRef!$K$3,$BJ1502,0))</f>
        <v>1</v>
      </c>
    </row>
    <row r="1503" spans="3:70" x14ac:dyDescent="0.2">
      <c r="C1503" s="1" t="str">
        <f t="shared" si="740"/>
        <v/>
      </c>
      <c r="D1503" s="1" t="str">
        <f t="shared" si="741"/>
        <v/>
      </c>
      <c r="E1503" s="1" t="str">
        <f t="shared" si="732"/>
        <v/>
      </c>
      <c r="F1503" s="32" t="str">
        <f t="shared" si="733"/>
        <v/>
      </c>
      <c r="G1503" s="1" t="str">
        <f t="shared" si="734"/>
        <v/>
      </c>
      <c r="H1503" s="1" t="str">
        <f t="shared" si="735"/>
        <v/>
      </c>
      <c r="I1503" s="1" t="str">
        <f t="shared" si="736"/>
        <v/>
      </c>
      <c r="J1503" s="1" t="str">
        <f t="shared" si="737"/>
        <v/>
      </c>
      <c r="K1503" s="1" t="str">
        <f t="shared" si="738"/>
        <v/>
      </c>
      <c r="L1503" s="1" t="str">
        <f ca="1">IF(COUNTBLANK($AO1503),IF(COUNTBLANK($D1503),"",OFFSET(ChannelSetup!$E$6,0,$D1503-1)),$AO1503)</f>
        <v/>
      </c>
      <c r="M1503" s="1" t="str">
        <f ca="1">IF(COUNTBLANK($AP1503),IF(COUNTBLANK($D1503),"",OFFSET(ChannelSetup!$E$7,0,$D1503-1)),$AP1503)</f>
        <v/>
      </c>
      <c r="N1503" s="1" t="str">
        <f ca="1">IF(COUNTBLANK($D1503),"",IF(COUNTBLANK($AI1503),OFFSET(ChannelSetup!$E$4,0,$D1503-1),$AI1503))</f>
        <v/>
      </c>
      <c r="O1503" s="1" t="str">
        <f t="shared" si="739"/>
        <v/>
      </c>
      <c r="Q1503" s="32">
        <f t="shared" si="742"/>
        <v>6</v>
      </c>
      <c r="R1503" s="32">
        <f t="shared" si="743"/>
        <v>4</v>
      </c>
      <c r="S1503" s="32">
        <f t="shared" si="744"/>
        <v>4</v>
      </c>
      <c r="T1503" s="32">
        <f t="shared" si="745"/>
        <v>2</v>
      </c>
      <c r="U1503" s="32">
        <f t="shared" si="746"/>
        <v>2</v>
      </c>
      <c r="V1503" s="32">
        <f t="shared" si="747"/>
        <v>2</v>
      </c>
      <c r="W1503" s="32">
        <f t="shared" si="748"/>
        <v>2</v>
      </c>
      <c r="X1503" s="32">
        <f t="shared" si="749"/>
        <v>2</v>
      </c>
      <c r="Y1503" s="32">
        <f t="shared" si="750"/>
        <v>2</v>
      </c>
      <c r="Z1503" s="32">
        <f t="shared" si="751"/>
        <v>2</v>
      </c>
      <c r="AA1503" s="32">
        <f t="shared" si="752"/>
        <v>2</v>
      </c>
      <c r="AB1503" s="32">
        <f t="shared" si="753"/>
        <v>2</v>
      </c>
      <c r="AD1503" s="64"/>
      <c r="AE1503" s="51"/>
      <c r="AF1503" s="51"/>
      <c r="AG1503" s="61"/>
      <c r="AH1503" s="62"/>
      <c r="AI1503" s="61"/>
      <c r="AJ1503" s="62"/>
      <c r="AK1503" s="61"/>
      <c r="AL1503" s="62"/>
      <c r="AM1503" s="60"/>
      <c r="AN1503" s="60"/>
      <c r="AO1503" s="60"/>
      <c r="AP1503" s="60"/>
      <c r="AQ1503" s="51"/>
      <c r="AT1503" s="39" t="str">
        <f t="shared" si="754"/>
        <v/>
      </c>
      <c r="AU1503" s="49" t="str">
        <f t="shared" si="755"/>
        <v/>
      </c>
      <c r="AV1503" s="41">
        <f t="shared" ca="1" si="725"/>
        <v>256</v>
      </c>
      <c r="AW1503" s="40">
        <f t="shared" ca="1" si="717"/>
        <v>1</v>
      </c>
      <c r="AX1503" s="41">
        <f t="shared" ca="1" si="756"/>
        <v>0</v>
      </c>
      <c r="AY1503" s="41">
        <f t="shared" ca="1" si="757"/>
        <v>0</v>
      </c>
      <c r="AZ1503" s="42">
        <f t="shared" ca="1" si="758"/>
        <v>1</v>
      </c>
      <c r="BA1503" s="47" t="str">
        <f t="shared" si="759"/>
        <v/>
      </c>
      <c r="BB1503" s="47" t="e">
        <f t="shared" si="760"/>
        <v>#VALUE!</v>
      </c>
      <c r="BC1503" s="47">
        <f t="shared" si="727"/>
        <v>0</v>
      </c>
      <c r="BD1503" s="47">
        <f t="shared" si="728"/>
        <v>0</v>
      </c>
      <c r="BE1503" s="47" t="e">
        <f t="shared" si="729"/>
        <v>#VALUE!</v>
      </c>
      <c r="BF1503" s="47" t="e">
        <f t="shared" si="730"/>
        <v>#VALUE!</v>
      </c>
      <c r="BG1503" s="47" t="e">
        <f t="shared" si="731"/>
        <v>#VALUE!</v>
      </c>
      <c r="BH1503" s="47" t="e">
        <f>MATCH($BA1503,NoteCommaRef!$B$4:$B$10,0)</f>
        <v>#N/A</v>
      </c>
      <c r="BI1503" s="47">
        <f>MATCH($BK1503,NoteCommaRef!$H$4:$H$1000,0)</f>
        <v>11</v>
      </c>
      <c r="BJ1503" s="47">
        <f>MATCH($BL1503,NoteCommaRef!$H$4:$H$1000,0)</f>
        <v>11</v>
      </c>
      <c r="BK1503" s="47">
        <f t="shared" si="718"/>
        <v>1</v>
      </c>
      <c r="BL1503" s="47">
        <f t="shared" si="719"/>
        <v>1</v>
      </c>
      <c r="BM1503" s="48">
        <f ca="1">IF(ISNA($BH1503),1,OFFSET(NoteCommaRef!$E$3,$BH1503,0))</f>
        <v>1</v>
      </c>
      <c r="BN1503" s="48">
        <f t="shared" si="720"/>
        <v>1</v>
      </c>
      <c r="BO1503" s="48">
        <f t="shared" si="721"/>
        <v>1</v>
      </c>
      <c r="BP1503" s="48">
        <f t="shared" si="722"/>
        <v>1</v>
      </c>
      <c r="BQ1503" s="48">
        <f ca="1">IF(ISNA($BI1503),1,OFFSET(NoteCommaRef!$K$3,$BI1503,0))</f>
        <v>1</v>
      </c>
      <c r="BR1503" s="48">
        <f ca="1">IF(ISNA($BJ1503),1,OFFSET(NoteCommaRef!$K$3,$BJ1503,0))</f>
        <v>1</v>
      </c>
    </row>
    <row r="1504" spans="3:70" x14ac:dyDescent="0.2">
      <c r="C1504" s="1" t="str">
        <f t="shared" si="740"/>
        <v/>
      </c>
      <c r="D1504" s="1" t="str">
        <f t="shared" si="741"/>
        <v/>
      </c>
      <c r="E1504" s="1" t="str">
        <f t="shared" si="732"/>
        <v/>
      </c>
      <c r="F1504" s="32" t="str">
        <f t="shared" si="733"/>
        <v/>
      </c>
      <c r="G1504" s="1" t="str">
        <f t="shared" si="734"/>
        <v/>
      </c>
      <c r="H1504" s="1" t="str">
        <f t="shared" si="735"/>
        <v/>
      </c>
      <c r="I1504" s="1" t="str">
        <f t="shared" si="736"/>
        <v/>
      </c>
      <c r="J1504" s="1" t="str">
        <f t="shared" si="737"/>
        <v/>
      </c>
      <c r="K1504" s="1" t="str">
        <f t="shared" si="738"/>
        <v/>
      </c>
      <c r="L1504" s="1" t="str">
        <f ca="1">IF(COUNTBLANK($AO1504),IF(COUNTBLANK($D1504),"",OFFSET(ChannelSetup!$E$6,0,$D1504-1)),$AO1504)</f>
        <v/>
      </c>
      <c r="M1504" s="1" t="str">
        <f ca="1">IF(COUNTBLANK($AP1504),IF(COUNTBLANK($D1504),"",OFFSET(ChannelSetup!$E$7,0,$D1504-1)),$AP1504)</f>
        <v/>
      </c>
      <c r="N1504" s="1" t="str">
        <f ca="1">IF(COUNTBLANK($D1504),"",IF(COUNTBLANK($AI1504),OFFSET(ChannelSetup!$E$4,0,$D1504-1),$AI1504))</f>
        <v/>
      </c>
      <c r="O1504" s="1" t="str">
        <f t="shared" si="739"/>
        <v/>
      </c>
      <c r="Q1504" s="32">
        <f t="shared" si="742"/>
        <v>6</v>
      </c>
      <c r="R1504" s="32">
        <f t="shared" si="743"/>
        <v>4</v>
      </c>
      <c r="S1504" s="32">
        <f t="shared" si="744"/>
        <v>4</v>
      </c>
      <c r="T1504" s="32">
        <f t="shared" si="745"/>
        <v>2</v>
      </c>
      <c r="U1504" s="32">
        <f t="shared" si="746"/>
        <v>2</v>
      </c>
      <c r="V1504" s="32">
        <f t="shared" si="747"/>
        <v>2</v>
      </c>
      <c r="W1504" s="32">
        <f t="shared" si="748"/>
        <v>2</v>
      </c>
      <c r="X1504" s="32">
        <f t="shared" si="749"/>
        <v>2</v>
      </c>
      <c r="Y1504" s="32">
        <f t="shared" si="750"/>
        <v>2</v>
      </c>
      <c r="Z1504" s="32">
        <f t="shared" si="751"/>
        <v>2</v>
      </c>
      <c r="AA1504" s="32">
        <f t="shared" si="752"/>
        <v>2</v>
      </c>
      <c r="AB1504" s="32">
        <f t="shared" si="753"/>
        <v>2</v>
      </c>
      <c r="AD1504" s="64"/>
      <c r="AE1504" s="51"/>
      <c r="AF1504" s="51"/>
      <c r="AG1504" s="61"/>
      <c r="AH1504" s="62"/>
      <c r="AI1504" s="61"/>
      <c r="AJ1504" s="62"/>
      <c r="AK1504" s="61"/>
      <c r="AL1504" s="62"/>
      <c r="AM1504" s="60"/>
      <c r="AN1504" s="60"/>
      <c r="AO1504" s="60"/>
      <c r="AP1504" s="60"/>
      <c r="AQ1504" s="51"/>
      <c r="AT1504" s="39" t="str">
        <f t="shared" si="754"/>
        <v/>
      </c>
      <c r="AU1504" s="49" t="str">
        <f t="shared" si="755"/>
        <v/>
      </c>
      <c r="AV1504" s="41">
        <f t="shared" ca="1" si="725"/>
        <v>256</v>
      </c>
      <c r="AW1504" s="40">
        <f t="shared" ca="1" si="717"/>
        <v>1</v>
      </c>
      <c r="AX1504" s="41">
        <f t="shared" ca="1" si="756"/>
        <v>0</v>
      </c>
      <c r="AY1504" s="41">
        <f t="shared" ca="1" si="757"/>
        <v>0</v>
      </c>
      <c r="AZ1504" s="42">
        <f t="shared" ca="1" si="758"/>
        <v>1</v>
      </c>
      <c r="BA1504" s="47" t="str">
        <f t="shared" si="759"/>
        <v/>
      </c>
      <c r="BB1504" s="47" t="e">
        <f t="shared" si="760"/>
        <v>#VALUE!</v>
      </c>
      <c r="BC1504" s="47">
        <f t="shared" si="727"/>
        <v>0</v>
      </c>
      <c r="BD1504" s="47">
        <f t="shared" si="728"/>
        <v>0</v>
      </c>
      <c r="BE1504" s="47" t="e">
        <f t="shared" si="729"/>
        <v>#VALUE!</v>
      </c>
      <c r="BF1504" s="47" t="e">
        <f t="shared" si="730"/>
        <v>#VALUE!</v>
      </c>
      <c r="BG1504" s="47" t="e">
        <f t="shared" si="731"/>
        <v>#VALUE!</v>
      </c>
      <c r="BH1504" s="47" t="e">
        <f>MATCH($BA1504,NoteCommaRef!$B$4:$B$10,0)</f>
        <v>#N/A</v>
      </c>
      <c r="BI1504" s="47">
        <f>MATCH($BK1504,NoteCommaRef!$H$4:$H$1000,0)</f>
        <v>11</v>
      </c>
      <c r="BJ1504" s="47">
        <f>MATCH($BL1504,NoteCommaRef!$H$4:$H$1000,0)</f>
        <v>11</v>
      </c>
      <c r="BK1504" s="47">
        <f t="shared" si="718"/>
        <v>1</v>
      </c>
      <c r="BL1504" s="47">
        <f t="shared" si="719"/>
        <v>1</v>
      </c>
      <c r="BM1504" s="48">
        <f ca="1">IF(ISNA($BH1504),1,OFFSET(NoteCommaRef!$E$3,$BH1504,0))</f>
        <v>1</v>
      </c>
      <c r="BN1504" s="48">
        <f t="shared" si="720"/>
        <v>1</v>
      </c>
      <c r="BO1504" s="48">
        <f t="shared" si="721"/>
        <v>1</v>
      </c>
      <c r="BP1504" s="48">
        <f t="shared" si="722"/>
        <v>1</v>
      </c>
      <c r="BQ1504" s="48">
        <f ca="1">IF(ISNA($BI1504),1,OFFSET(NoteCommaRef!$K$3,$BI1504,0))</f>
        <v>1</v>
      </c>
      <c r="BR1504" s="48">
        <f ca="1">IF(ISNA($BJ1504),1,OFFSET(NoteCommaRef!$K$3,$BJ1504,0))</f>
        <v>1</v>
      </c>
    </row>
    <row r="1505" spans="3:70" x14ac:dyDescent="0.2">
      <c r="C1505" s="1" t="str">
        <f t="shared" si="740"/>
        <v/>
      </c>
      <c r="D1505" s="1" t="str">
        <f t="shared" si="741"/>
        <v/>
      </c>
      <c r="E1505" s="1" t="str">
        <f t="shared" si="732"/>
        <v/>
      </c>
      <c r="F1505" s="32" t="str">
        <f t="shared" si="733"/>
        <v/>
      </c>
      <c r="G1505" s="1" t="str">
        <f t="shared" si="734"/>
        <v/>
      </c>
      <c r="H1505" s="1" t="str">
        <f t="shared" si="735"/>
        <v/>
      </c>
      <c r="I1505" s="1" t="str">
        <f t="shared" si="736"/>
        <v/>
      </c>
      <c r="J1505" s="1" t="str">
        <f t="shared" si="737"/>
        <v/>
      </c>
      <c r="K1505" s="1" t="str">
        <f t="shared" si="738"/>
        <v/>
      </c>
      <c r="L1505" s="1" t="str">
        <f ca="1">IF(COUNTBLANK($AO1505),IF(COUNTBLANK($D1505),"",OFFSET(ChannelSetup!$E$6,0,$D1505-1)),$AO1505)</f>
        <v/>
      </c>
      <c r="M1505" s="1" t="str">
        <f ca="1">IF(COUNTBLANK($AP1505),IF(COUNTBLANK($D1505),"",OFFSET(ChannelSetup!$E$7,0,$D1505-1)),$AP1505)</f>
        <v/>
      </c>
      <c r="N1505" s="1" t="str">
        <f ca="1">IF(COUNTBLANK($D1505),"",IF(COUNTBLANK($AI1505),OFFSET(ChannelSetup!$E$4,0,$D1505-1),$AI1505))</f>
        <v/>
      </c>
      <c r="O1505" s="1" t="str">
        <f t="shared" si="739"/>
        <v/>
      </c>
      <c r="Q1505" s="32">
        <f t="shared" si="742"/>
        <v>6</v>
      </c>
      <c r="R1505" s="32">
        <f t="shared" si="743"/>
        <v>4</v>
      </c>
      <c r="S1505" s="32">
        <f t="shared" si="744"/>
        <v>4</v>
      </c>
      <c r="T1505" s="32">
        <f t="shared" si="745"/>
        <v>2</v>
      </c>
      <c r="U1505" s="32">
        <f t="shared" si="746"/>
        <v>2</v>
      </c>
      <c r="V1505" s="32">
        <f t="shared" si="747"/>
        <v>2</v>
      </c>
      <c r="W1505" s="32">
        <f t="shared" si="748"/>
        <v>2</v>
      </c>
      <c r="X1505" s="32">
        <f t="shared" si="749"/>
        <v>2</v>
      </c>
      <c r="Y1505" s="32">
        <f t="shared" si="750"/>
        <v>2</v>
      </c>
      <c r="Z1505" s="32">
        <f t="shared" si="751"/>
        <v>2</v>
      </c>
      <c r="AA1505" s="32">
        <f t="shared" si="752"/>
        <v>2</v>
      </c>
      <c r="AB1505" s="32">
        <f t="shared" si="753"/>
        <v>2</v>
      </c>
      <c r="AD1505" s="64"/>
      <c r="AE1505" s="51"/>
      <c r="AF1505" s="51"/>
      <c r="AG1505" s="61"/>
      <c r="AH1505" s="62"/>
      <c r="AI1505" s="61"/>
      <c r="AJ1505" s="62"/>
      <c r="AK1505" s="61"/>
      <c r="AL1505" s="62"/>
      <c r="AM1505" s="60"/>
      <c r="AN1505" s="60"/>
      <c r="AO1505" s="60"/>
      <c r="AP1505" s="60"/>
      <c r="AQ1505" s="51"/>
      <c r="AT1505" s="39" t="str">
        <f t="shared" si="754"/>
        <v/>
      </c>
      <c r="AU1505" s="49" t="str">
        <f t="shared" si="755"/>
        <v/>
      </c>
      <c r="AV1505" s="41">
        <f t="shared" ca="1" si="725"/>
        <v>256</v>
      </c>
      <c r="AW1505" s="40">
        <f t="shared" ca="1" si="717"/>
        <v>1</v>
      </c>
      <c r="AX1505" s="41">
        <f t="shared" ca="1" si="756"/>
        <v>0</v>
      </c>
      <c r="AY1505" s="41">
        <f t="shared" ca="1" si="757"/>
        <v>0</v>
      </c>
      <c r="AZ1505" s="42">
        <f t="shared" ca="1" si="758"/>
        <v>1</v>
      </c>
      <c r="BA1505" s="47" t="str">
        <f t="shared" si="759"/>
        <v/>
      </c>
      <c r="BB1505" s="47" t="e">
        <f t="shared" si="760"/>
        <v>#VALUE!</v>
      </c>
      <c r="BC1505" s="47">
        <f t="shared" si="727"/>
        <v>0</v>
      </c>
      <c r="BD1505" s="47">
        <f t="shared" si="728"/>
        <v>0</v>
      </c>
      <c r="BE1505" s="47" t="e">
        <f t="shared" si="729"/>
        <v>#VALUE!</v>
      </c>
      <c r="BF1505" s="47" t="e">
        <f t="shared" si="730"/>
        <v>#VALUE!</v>
      </c>
      <c r="BG1505" s="47" t="e">
        <f t="shared" si="731"/>
        <v>#VALUE!</v>
      </c>
      <c r="BH1505" s="47" t="e">
        <f>MATCH($BA1505,NoteCommaRef!$B$4:$B$10,0)</f>
        <v>#N/A</v>
      </c>
      <c r="BI1505" s="47">
        <f>MATCH($BK1505,NoteCommaRef!$H$4:$H$1000,0)</f>
        <v>11</v>
      </c>
      <c r="BJ1505" s="47">
        <f>MATCH($BL1505,NoteCommaRef!$H$4:$H$1000,0)</f>
        <v>11</v>
      </c>
      <c r="BK1505" s="47">
        <f t="shared" si="718"/>
        <v>1</v>
      </c>
      <c r="BL1505" s="47">
        <f t="shared" si="719"/>
        <v>1</v>
      </c>
      <c r="BM1505" s="48">
        <f ca="1">IF(ISNA($BH1505),1,OFFSET(NoteCommaRef!$E$3,$BH1505,0))</f>
        <v>1</v>
      </c>
      <c r="BN1505" s="48">
        <f t="shared" si="720"/>
        <v>1</v>
      </c>
      <c r="BO1505" s="48">
        <f t="shared" si="721"/>
        <v>1</v>
      </c>
      <c r="BP1505" s="48">
        <f t="shared" si="722"/>
        <v>1</v>
      </c>
      <c r="BQ1505" s="48">
        <f ca="1">IF(ISNA($BI1505),1,OFFSET(NoteCommaRef!$K$3,$BI1505,0))</f>
        <v>1</v>
      </c>
      <c r="BR1505" s="48">
        <f ca="1">IF(ISNA($BJ1505),1,OFFSET(NoteCommaRef!$K$3,$BJ1505,0))</f>
        <v>1</v>
      </c>
    </row>
    <row r="1506" spans="3:70" x14ac:dyDescent="0.2">
      <c r="C1506" s="1" t="str">
        <f t="shared" si="740"/>
        <v/>
      </c>
      <c r="D1506" s="1" t="str">
        <f t="shared" si="741"/>
        <v/>
      </c>
      <c r="E1506" s="1" t="str">
        <f t="shared" si="732"/>
        <v/>
      </c>
      <c r="F1506" s="32" t="str">
        <f t="shared" si="733"/>
        <v/>
      </c>
      <c r="G1506" s="1" t="str">
        <f t="shared" si="734"/>
        <v/>
      </c>
      <c r="H1506" s="1" t="str">
        <f t="shared" si="735"/>
        <v/>
      </c>
      <c r="I1506" s="1" t="str">
        <f t="shared" si="736"/>
        <v/>
      </c>
      <c r="J1506" s="1" t="str">
        <f t="shared" si="737"/>
        <v/>
      </c>
      <c r="K1506" s="1" t="str">
        <f t="shared" si="738"/>
        <v/>
      </c>
      <c r="L1506" s="1" t="str">
        <f ca="1">IF(COUNTBLANK($AO1506),IF(COUNTBLANK($D1506),"",OFFSET(ChannelSetup!$E$6,0,$D1506-1)),$AO1506)</f>
        <v/>
      </c>
      <c r="M1506" s="1" t="str">
        <f ca="1">IF(COUNTBLANK($AP1506),IF(COUNTBLANK($D1506),"",OFFSET(ChannelSetup!$E$7,0,$D1506-1)),$AP1506)</f>
        <v/>
      </c>
      <c r="N1506" s="1" t="str">
        <f ca="1">IF(COUNTBLANK($D1506),"",IF(COUNTBLANK($AI1506),OFFSET(ChannelSetup!$E$4,0,$D1506-1),$AI1506))</f>
        <v/>
      </c>
      <c r="O1506" s="1" t="str">
        <f t="shared" si="739"/>
        <v/>
      </c>
      <c r="Q1506" s="32">
        <f t="shared" si="742"/>
        <v>6</v>
      </c>
      <c r="R1506" s="32">
        <f t="shared" si="743"/>
        <v>4</v>
      </c>
      <c r="S1506" s="32">
        <f t="shared" si="744"/>
        <v>4</v>
      </c>
      <c r="T1506" s="32">
        <f t="shared" si="745"/>
        <v>2</v>
      </c>
      <c r="U1506" s="32">
        <f t="shared" si="746"/>
        <v>2</v>
      </c>
      <c r="V1506" s="32">
        <f t="shared" si="747"/>
        <v>2</v>
      </c>
      <c r="W1506" s="32">
        <f t="shared" si="748"/>
        <v>2</v>
      </c>
      <c r="X1506" s="32">
        <f t="shared" si="749"/>
        <v>2</v>
      </c>
      <c r="Y1506" s="32">
        <f t="shared" si="750"/>
        <v>2</v>
      </c>
      <c r="Z1506" s="32">
        <f t="shared" si="751"/>
        <v>2</v>
      </c>
      <c r="AA1506" s="32">
        <f t="shared" si="752"/>
        <v>2</v>
      </c>
      <c r="AB1506" s="32">
        <f t="shared" si="753"/>
        <v>2</v>
      </c>
      <c r="AD1506" s="64"/>
      <c r="AE1506" s="51"/>
      <c r="AF1506" s="51"/>
      <c r="AG1506" s="61"/>
      <c r="AH1506" s="62"/>
      <c r="AI1506" s="61"/>
      <c r="AJ1506" s="62"/>
      <c r="AK1506" s="61"/>
      <c r="AL1506" s="62"/>
      <c r="AM1506" s="60"/>
      <c r="AN1506" s="60"/>
      <c r="AO1506" s="60"/>
      <c r="AP1506" s="60"/>
      <c r="AQ1506" s="51"/>
      <c r="AT1506" s="39" t="str">
        <f t="shared" si="754"/>
        <v/>
      </c>
      <c r="AU1506" s="49" t="str">
        <f t="shared" si="755"/>
        <v/>
      </c>
      <c r="AV1506" s="41">
        <f t="shared" ca="1" si="725"/>
        <v>256</v>
      </c>
      <c r="AW1506" s="40">
        <f t="shared" ca="1" si="717"/>
        <v>1</v>
      </c>
      <c r="AX1506" s="41">
        <f t="shared" ca="1" si="756"/>
        <v>0</v>
      </c>
      <c r="AY1506" s="41">
        <f t="shared" ca="1" si="757"/>
        <v>0</v>
      </c>
      <c r="AZ1506" s="42">
        <f t="shared" ca="1" si="758"/>
        <v>1</v>
      </c>
      <c r="BA1506" s="47" t="str">
        <f t="shared" si="759"/>
        <v/>
      </c>
      <c r="BB1506" s="47" t="e">
        <f t="shared" si="760"/>
        <v>#VALUE!</v>
      </c>
      <c r="BC1506" s="47">
        <f t="shared" si="727"/>
        <v>0</v>
      </c>
      <c r="BD1506" s="47">
        <f t="shared" si="728"/>
        <v>0</v>
      </c>
      <c r="BE1506" s="47" t="e">
        <f t="shared" si="729"/>
        <v>#VALUE!</v>
      </c>
      <c r="BF1506" s="47" t="e">
        <f t="shared" si="730"/>
        <v>#VALUE!</v>
      </c>
      <c r="BG1506" s="47" t="e">
        <f t="shared" si="731"/>
        <v>#VALUE!</v>
      </c>
      <c r="BH1506" s="47" t="e">
        <f>MATCH($BA1506,NoteCommaRef!$B$4:$B$10,0)</f>
        <v>#N/A</v>
      </c>
      <c r="BI1506" s="47">
        <f>MATCH($BK1506,NoteCommaRef!$H$4:$H$1000,0)</f>
        <v>11</v>
      </c>
      <c r="BJ1506" s="47">
        <f>MATCH($BL1506,NoteCommaRef!$H$4:$H$1000,0)</f>
        <v>11</v>
      </c>
      <c r="BK1506" s="47">
        <f t="shared" si="718"/>
        <v>1</v>
      </c>
      <c r="BL1506" s="47">
        <f t="shared" si="719"/>
        <v>1</v>
      </c>
      <c r="BM1506" s="48">
        <f ca="1">IF(ISNA($BH1506),1,OFFSET(NoteCommaRef!$E$3,$BH1506,0))</f>
        <v>1</v>
      </c>
      <c r="BN1506" s="48">
        <f t="shared" si="720"/>
        <v>1</v>
      </c>
      <c r="BO1506" s="48">
        <f t="shared" si="721"/>
        <v>1</v>
      </c>
      <c r="BP1506" s="48">
        <f t="shared" si="722"/>
        <v>1</v>
      </c>
      <c r="BQ1506" s="48">
        <f ca="1">IF(ISNA($BI1506),1,OFFSET(NoteCommaRef!$K$3,$BI1506,0))</f>
        <v>1</v>
      </c>
      <c r="BR1506" s="48">
        <f ca="1">IF(ISNA($BJ1506),1,OFFSET(NoteCommaRef!$K$3,$BJ1506,0))</f>
        <v>1</v>
      </c>
    </row>
    <row r="1507" spans="3:70" x14ac:dyDescent="0.2">
      <c r="C1507" s="1" t="str">
        <f t="shared" si="740"/>
        <v/>
      </c>
      <c r="D1507" s="1" t="str">
        <f t="shared" si="741"/>
        <v/>
      </c>
      <c r="E1507" s="1" t="str">
        <f t="shared" si="732"/>
        <v/>
      </c>
      <c r="F1507" s="32" t="str">
        <f t="shared" si="733"/>
        <v/>
      </c>
      <c r="G1507" s="1" t="str">
        <f t="shared" si="734"/>
        <v/>
      </c>
      <c r="H1507" s="1" t="str">
        <f t="shared" si="735"/>
        <v/>
      </c>
      <c r="I1507" s="1" t="str">
        <f t="shared" si="736"/>
        <v/>
      </c>
      <c r="J1507" s="1" t="str">
        <f t="shared" si="737"/>
        <v/>
      </c>
      <c r="K1507" s="1" t="str">
        <f t="shared" si="738"/>
        <v/>
      </c>
      <c r="L1507" s="1" t="str">
        <f ca="1">IF(COUNTBLANK($AO1507),IF(COUNTBLANK($D1507),"",OFFSET(ChannelSetup!$E$6,0,$D1507-1)),$AO1507)</f>
        <v/>
      </c>
      <c r="M1507" s="1" t="str">
        <f ca="1">IF(COUNTBLANK($AP1507),IF(COUNTBLANK($D1507),"",OFFSET(ChannelSetup!$E$7,0,$D1507-1)),$AP1507)</f>
        <v/>
      </c>
      <c r="N1507" s="1" t="str">
        <f ca="1">IF(COUNTBLANK($D1507),"",IF(COUNTBLANK($AI1507),OFFSET(ChannelSetup!$E$4,0,$D1507-1),$AI1507))</f>
        <v/>
      </c>
      <c r="O1507" s="1" t="str">
        <f t="shared" si="739"/>
        <v/>
      </c>
      <c r="Q1507" s="32">
        <f t="shared" si="742"/>
        <v>6</v>
      </c>
      <c r="R1507" s="32">
        <f t="shared" si="743"/>
        <v>4</v>
      </c>
      <c r="S1507" s="32">
        <f t="shared" si="744"/>
        <v>4</v>
      </c>
      <c r="T1507" s="32">
        <f t="shared" si="745"/>
        <v>2</v>
      </c>
      <c r="U1507" s="32">
        <f t="shared" si="746"/>
        <v>2</v>
      </c>
      <c r="V1507" s="32">
        <f t="shared" si="747"/>
        <v>2</v>
      </c>
      <c r="W1507" s="32">
        <f t="shared" si="748"/>
        <v>2</v>
      </c>
      <c r="X1507" s="32">
        <f t="shared" si="749"/>
        <v>2</v>
      </c>
      <c r="Y1507" s="32">
        <f t="shared" si="750"/>
        <v>2</v>
      </c>
      <c r="Z1507" s="32">
        <f t="shared" si="751"/>
        <v>2</v>
      </c>
      <c r="AA1507" s="32">
        <f t="shared" si="752"/>
        <v>2</v>
      </c>
      <c r="AB1507" s="32">
        <f t="shared" si="753"/>
        <v>2</v>
      </c>
      <c r="AD1507" s="64"/>
      <c r="AE1507" s="51"/>
      <c r="AF1507" s="51"/>
      <c r="AG1507" s="61"/>
      <c r="AH1507" s="62"/>
      <c r="AI1507" s="61"/>
      <c r="AJ1507" s="62"/>
      <c r="AK1507" s="61"/>
      <c r="AL1507" s="62"/>
      <c r="AM1507" s="60"/>
      <c r="AN1507" s="60"/>
      <c r="AO1507" s="60"/>
      <c r="AP1507" s="60"/>
      <c r="AQ1507" s="51"/>
      <c r="AT1507" s="39" t="str">
        <f t="shared" si="754"/>
        <v/>
      </c>
      <c r="AU1507" s="49" t="str">
        <f t="shared" si="755"/>
        <v/>
      </c>
      <c r="AV1507" s="41">
        <f t="shared" ca="1" si="725"/>
        <v>256</v>
      </c>
      <c r="AW1507" s="40">
        <f t="shared" ca="1" si="717"/>
        <v>1</v>
      </c>
      <c r="AX1507" s="41">
        <f t="shared" ca="1" si="756"/>
        <v>0</v>
      </c>
      <c r="AY1507" s="41">
        <f t="shared" ca="1" si="757"/>
        <v>0</v>
      </c>
      <c r="AZ1507" s="42">
        <f t="shared" ca="1" si="758"/>
        <v>1</v>
      </c>
      <c r="BA1507" s="47" t="str">
        <f t="shared" si="759"/>
        <v/>
      </c>
      <c r="BB1507" s="47" t="e">
        <f t="shared" si="760"/>
        <v>#VALUE!</v>
      </c>
      <c r="BC1507" s="47">
        <f t="shared" si="727"/>
        <v>0</v>
      </c>
      <c r="BD1507" s="47">
        <f t="shared" si="728"/>
        <v>0</v>
      </c>
      <c r="BE1507" s="47" t="e">
        <f t="shared" si="729"/>
        <v>#VALUE!</v>
      </c>
      <c r="BF1507" s="47" t="e">
        <f t="shared" si="730"/>
        <v>#VALUE!</v>
      </c>
      <c r="BG1507" s="47" t="e">
        <f t="shared" si="731"/>
        <v>#VALUE!</v>
      </c>
      <c r="BH1507" s="47" t="e">
        <f>MATCH($BA1507,NoteCommaRef!$B$4:$B$10,0)</f>
        <v>#N/A</v>
      </c>
      <c r="BI1507" s="47">
        <f>MATCH($BK1507,NoteCommaRef!$H$4:$H$1000,0)</f>
        <v>11</v>
      </c>
      <c r="BJ1507" s="47">
        <f>MATCH($BL1507,NoteCommaRef!$H$4:$H$1000,0)</f>
        <v>11</v>
      </c>
      <c r="BK1507" s="47">
        <f t="shared" si="718"/>
        <v>1</v>
      </c>
      <c r="BL1507" s="47">
        <f t="shared" si="719"/>
        <v>1</v>
      </c>
      <c r="BM1507" s="48">
        <f ca="1">IF(ISNA($BH1507),1,OFFSET(NoteCommaRef!$E$3,$BH1507,0))</f>
        <v>1</v>
      </c>
      <c r="BN1507" s="48">
        <f t="shared" si="720"/>
        <v>1</v>
      </c>
      <c r="BO1507" s="48">
        <f t="shared" si="721"/>
        <v>1</v>
      </c>
      <c r="BP1507" s="48">
        <f t="shared" si="722"/>
        <v>1</v>
      </c>
      <c r="BQ1507" s="48">
        <f ca="1">IF(ISNA($BI1507),1,OFFSET(NoteCommaRef!$K$3,$BI1507,0))</f>
        <v>1</v>
      </c>
      <c r="BR1507" s="48">
        <f ca="1">IF(ISNA($BJ1507),1,OFFSET(NoteCommaRef!$K$3,$BJ1507,0))</f>
        <v>1</v>
      </c>
    </row>
    <row r="1508" spans="3:70" x14ac:dyDescent="0.2">
      <c r="C1508" s="1" t="str">
        <f t="shared" si="740"/>
        <v/>
      </c>
      <c r="D1508" s="1" t="str">
        <f t="shared" si="741"/>
        <v/>
      </c>
      <c r="E1508" s="1" t="str">
        <f t="shared" si="732"/>
        <v/>
      </c>
      <c r="F1508" s="32" t="str">
        <f t="shared" si="733"/>
        <v/>
      </c>
      <c r="G1508" s="1" t="str">
        <f t="shared" si="734"/>
        <v/>
      </c>
      <c r="H1508" s="1" t="str">
        <f t="shared" si="735"/>
        <v/>
      </c>
      <c r="I1508" s="1" t="str">
        <f t="shared" si="736"/>
        <v/>
      </c>
      <c r="J1508" s="1" t="str">
        <f t="shared" si="737"/>
        <v/>
      </c>
      <c r="K1508" s="1" t="str">
        <f t="shared" si="738"/>
        <v/>
      </c>
      <c r="L1508" s="1" t="str">
        <f ca="1">IF(COUNTBLANK($AO1508),IF(COUNTBLANK($D1508),"",OFFSET(ChannelSetup!$E$6,0,$D1508-1)),$AO1508)</f>
        <v/>
      </c>
      <c r="M1508" s="1" t="str">
        <f ca="1">IF(COUNTBLANK($AP1508),IF(COUNTBLANK($D1508),"",OFFSET(ChannelSetup!$E$7,0,$D1508-1)),$AP1508)</f>
        <v/>
      </c>
      <c r="N1508" s="1" t="str">
        <f ca="1">IF(COUNTBLANK($D1508),"",IF(COUNTBLANK($AI1508),OFFSET(ChannelSetup!$E$4,0,$D1508-1),$AI1508))</f>
        <v/>
      </c>
      <c r="O1508" s="1" t="str">
        <f t="shared" si="739"/>
        <v/>
      </c>
      <c r="Q1508" s="32">
        <f t="shared" si="742"/>
        <v>6</v>
      </c>
      <c r="R1508" s="32">
        <f t="shared" si="743"/>
        <v>4</v>
      </c>
      <c r="S1508" s="32">
        <f t="shared" si="744"/>
        <v>4</v>
      </c>
      <c r="T1508" s="32">
        <f t="shared" si="745"/>
        <v>2</v>
      </c>
      <c r="U1508" s="32">
        <f t="shared" si="746"/>
        <v>2</v>
      </c>
      <c r="V1508" s="32">
        <f t="shared" si="747"/>
        <v>2</v>
      </c>
      <c r="W1508" s="32">
        <f t="shared" si="748"/>
        <v>2</v>
      </c>
      <c r="X1508" s="32">
        <f t="shared" si="749"/>
        <v>2</v>
      </c>
      <c r="Y1508" s="32">
        <f t="shared" si="750"/>
        <v>2</v>
      </c>
      <c r="Z1508" s="32">
        <f t="shared" si="751"/>
        <v>2</v>
      </c>
      <c r="AA1508" s="32">
        <f t="shared" si="752"/>
        <v>2</v>
      </c>
      <c r="AB1508" s="32">
        <f t="shared" si="753"/>
        <v>2</v>
      </c>
      <c r="AD1508" s="64"/>
      <c r="AE1508" s="51"/>
      <c r="AF1508" s="51"/>
      <c r="AG1508" s="61"/>
      <c r="AH1508" s="62"/>
      <c r="AI1508" s="61"/>
      <c r="AJ1508" s="62"/>
      <c r="AK1508" s="61"/>
      <c r="AL1508" s="62"/>
      <c r="AM1508" s="60"/>
      <c r="AN1508" s="60"/>
      <c r="AO1508" s="60"/>
      <c r="AP1508" s="60"/>
      <c r="AQ1508" s="51"/>
      <c r="AT1508" s="39" t="str">
        <f t="shared" si="754"/>
        <v/>
      </c>
      <c r="AU1508" s="49" t="str">
        <f t="shared" si="755"/>
        <v/>
      </c>
      <c r="AV1508" s="41">
        <f t="shared" ca="1" si="725"/>
        <v>256</v>
      </c>
      <c r="AW1508" s="40">
        <f t="shared" ca="1" si="717"/>
        <v>1</v>
      </c>
      <c r="AX1508" s="41">
        <f t="shared" ca="1" si="756"/>
        <v>0</v>
      </c>
      <c r="AY1508" s="41">
        <f t="shared" ca="1" si="757"/>
        <v>0</v>
      </c>
      <c r="AZ1508" s="42">
        <f t="shared" ca="1" si="758"/>
        <v>1</v>
      </c>
      <c r="BA1508" s="47" t="str">
        <f t="shared" si="759"/>
        <v/>
      </c>
      <c r="BB1508" s="47" t="e">
        <f t="shared" si="760"/>
        <v>#VALUE!</v>
      </c>
      <c r="BC1508" s="47">
        <f t="shared" si="727"/>
        <v>0</v>
      </c>
      <c r="BD1508" s="47">
        <f t="shared" si="728"/>
        <v>0</v>
      </c>
      <c r="BE1508" s="47" t="e">
        <f t="shared" si="729"/>
        <v>#VALUE!</v>
      </c>
      <c r="BF1508" s="47" t="e">
        <f t="shared" si="730"/>
        <v>#VALUE!</v>
      </c>
      <c r="BG1508" s="47" t="e">
        <f t="shared" si="731"/>
        <v>#VALUE!</v>
      </c>
      <c r="BH1508" s="47" t="e">
        <f>MATCH($BA1508,NoteCommaRef!$B$4:$B$10,0)</f>
        <v>#N/A</v>
      </c>
      <c r="BI1508" s="47">
        <f>MATCH($BK1508,NoteCommaRef!$H$4:$H$1000,0)</f>
        <v>11</v>
      </c>
      <c r="BJ1508" s="47">
        <f>MATCH($BL1508,NoteCommaRef!$H$4:$H$1000,0)</f>
        <v>11</v>
      </c>
      <c r="BK1508" s="47">
        <f t="shared" si="718"/>
        <v>1</v>
      </c>
      <c r="BL1508" s="47">
        <f t="shared" si="719"/>
        <v>1</v>
      </c>
      <c r="BM1508" s="48">
        <f ca="1">IF(ISNA($BH1508),1,OFFSET(NoteCommaRef!$E$3,$BH1508,0))</f>
        <v>1</v>
      </c>
      <c r="BN1508" s="48">
        <f t="shared" si="720"/>
        <v>1</v>
      </c>
      <c r="BO1508" s="48">
        <f t="shared" si="721"/>
        <v>1</v>
      </c>
      <c r="BP1508" s="48">
        <f t="shared" si="722"/>
        <v>1</v>
      </c>
      <c r="BQ1508" s="48">
        <f ca="1">IF(ISNA($BI1508),1,OFFSET(NoteCommaRef!$K$3,$BI1508,0))</f>
        <v>1</v>
      </c>
      <c r="BR1508" s="48">
        <f ca="1">IF(ISNA($BJ1508),1,OFFSET(NoteCommaRef!$K$3,$BJ1508,0))</f>
        <v>1</v>
      </c>
    </row>
    <row r="1509" spans="3:70" x14ac:dyDescent="0.2">
      <c r="C1509" s="1" t="str">
        <f t="shared" si="740"/>
        <v/>
      </c>
      <c r="D1509" s="1" t="str">
        <f t="shared" si="741"/>
        <v/>
      </c>
      <c r="E1509" s="1" t="str">
        <f t="shared" si="732"/>
        <v/>
      </c>
      <c r="F1509" s="32" t="str">
        <f t="shared" si="733"/>
        <v/>
      </c>
      <c r="G1509" s="1" t="str">
        <f t="shared" si="734"/>
        <v/>
      </c>
      <c r="H1509" s="1" t="str">
        <f t="shared" si="735"/>
        <v/>
      </c>
      <c r="I1509" s="1" t="str">
        <f t="shared" si="736"/>
        <v/>
      </c>
      <c r="J1509" s="1" t="str">
        <f t="shared" si="737"/>
        <v/>
      </c>
      <c r="K1509" s="1" t="str">
        <f t="shared" si="738"/>
        <v/>
      </c>
      <c r="L1509" s="1" t="str">
        <f ca="1">IF(COUNTBLANK($AO1509),IF(COUNTBLANK($D1509),"",OFFSET(ChannelSetup!$E$6,0,$D1509-1)),$AO1509)</f>
        <v/>
      </c>
      <c r="M1509" s="1" t="str">
        <f ca="1">IF(COUNTBLANK($AP1509),IF(COUNTBLANK($D1509),"",OFFSET(ChannelSetup!$E$7,0,$D1509-1)),$AP1509)</f>
        <v/>
      </c>
      <c r="N1509" s="1" t="str">
        <f ca="1">IF(COUNTBLANK($D1509),"",IF(COUNTBLANK($AI1509),OFFSET(ChannelSetup!$E$4,0,$D1509-1),$AI1509))</f>
        <v/>
      </c>
      <c r="O1509" s="1" t="str">
        <f t="shared" si="739"/>
        <v/>
      </c>
      <c r="Q1509" s="32">
        <f t="shared" si="742"/>
        <v>6</v>
      </c>
      <c r="R1509" s="32">
        <f t="shared" si="743"/>
        <v>4</v>
      </c>
      <c r="S1509" s="32">
        <f t="shared" si="744"/>
        <v>4</v>
      </c>
      <c r="T1509" s="32">
        <f t="shared" si="745"/>
        <v>2</v>
      </c>
      <c r="U1509" s="32">
        <f t="shared" si="746"/>
        <v>2</v>
      </c>
      <c r="V1509" s="32">
        <f t="shared" si="747"/>
        <v>2</v>
      </c>
      <c r="W1509" s="32">
        <f t="shared" si="748"/>
        <v>2</v>
      </c>
      <c r="X1509" s="32">
        <f t="shared" si="749"/>
        <v>2</v>
      </c>
      <c r="Y1509" s="32">
        <f t="shared" si="750"/>
        <v>2</v>
      </c>
      <c r="Z1509" s="32">
        <f t="shared" si="751"/>
        <v>2</v>
      </c>
      <c r="AA1509" s="32">
        <f t="shared" si="752"/>
        <v>2</v>
      </c>
      <c r="AB1509" s="32">
        <f t="shared" si="753"/>
        <v>2</v>
      </c>
      <c r="AD1509" s="64"/>
      <c r="AE1509" s="51"/>
      <c r="AF1509" s="51"/>
      <c r="AG1509" s="61"/>
      <c r="AH1509" s="62"/>
      <c r="AI1509" s="61"/>
      <c r="AJ1509" s="62"/>
      <c r="AK1509" s="61"/>
      <c r="AL1509" s="62"/>
      <c r="AM1509" s="60"/>
      <c r="AN1509" s="60"/>
      <c r="AO1509" s="60"/>
      <c r="AP1509" s="60"/>
      <c r="AQ1509" s="51"/>
      <c r="AT1509" s="39" t="str">
        <f t="shared" si="754"/>
        <v/>
      </c>
      <c r="AU1509" s="49" t="str">
        <f t="shared" si="755"/>
        <v/>
      </c>
      <c r="AV1509" s="41">
        <f t="shared" ca="1" si="725"/>
        <v>256</v>
      </c>
      <c r="AW1509" s="40">
        <f t="shared" ref="AW1509:AW1516" ca="1" si="761">$BM1509*$BN1509*$BO1509*$BP1509*$BQ1509/$BR1509</f>
        <v>1</v>
      </c>
      <c r="AX1509" s="41">
        <f t="shared" ca="1" si="756"/>
        <v>0</v>
      </c>
      <c r="AY1509" s="41">
        <f t="shared" ca="1" si="757"/>
        <v>0</v>
      </c>
      <c r="AZ1509" s="42">
        <f t="shared" ca="1" si="758"/>
        <v>1</v>
      </c>
      <c r="BA1509" s="47" t="str">
        <f t="shared" si="759"/>
        <v/>
      </c>
      <c r="BB1509" s="47" t="e">
        <f t="shared" si="760"/>
        <v>#VALUE!</v>
      </c>
      <c r="BC1509" s="47">
        <f t="shared" si="727"/>
        <v>0</v>
      </c>
      <c r="BD1509" s="47">
        <f t="shared" si="728"/>
        <v>0</v>
      </c>
      <c r="BE1509" s="47" t="e">
        <f t="shared" si="729"/>
        <v>#VALUE!</v>
      </c>
      <c r="BF1509" s="47" t="e">
        <f t="shared" si="730"/>
        <v>#VALUE!</v>
      </c>
      <c r="BG1509" s="47" t="e">
        <f t="shared" si="731"/>
        <v>#VALUE!</v>
      </c>
      <c r="BH1509" s="47" t="e">
        <f>MATCH($BA1509,NoteCommaRef!$B$4:$B$10,0)</f>
        <v>#N/A</v>
      </c>
      <c r="BI1509" s="47">
        <f>MATCH($BK1509,NoteCommaRef!$H$4:$H$1000,0)</f>
        <v>11</v>
      </c>
      <c r="BJ1509" s="47">
        <f>MATCH($BL1509,NoteCommaRef!$H$4:$H$1000,0)</f>
        <v>11</v>
      </c>
      <c r="BK1509" s="47">
        <f t="shared" ref="BK1509:BK1516" si="762">IF(ISERR($BE1509),1,IF(ISERR($BF1509),IF(ISERR($BG1509),1,MID($AU1509,$BE1509+1,$BG1509-$BE1509-1)),MID($AU1509,$BE1509+1,$BF1509-$BE1509-1)))*1</f>
        <v>1</v>
      </c>
      <c r="BL1509" s="47">
        <f t="shared" ref="BL1509:BL1516" si="763">IF(ISERR($BE1509),1,IF(ISERR($BF1509),1,MID($AU1509,$BF1509+1,$BG1509-$BF1509-1)))*1</f>
        <v>1</v>
      </c>
      <c r="BM1509" s="48">
        <f ca="1">IF(ISNA($BH1509),1,OFFSET(NoteCommaRef!$E$3,$BH1509,0))</f>
        <v>1</v>
      </c>
      <c r="BN1509" s="48">
        <f t="shared" ref="BN1509:BN1516" si="764">IF(ISERR($BB1509),1,2^$BB1509)</f>
        <v>1</v>
      </c>
      <c r="BO1509" s="48">
        <f t="shared" ref="BO1509:BO1516" si="765">(2187/2048)^$BC1509</f>
        <v>1</v>
      </c>
      <c r="BP1509" s="48">
        <f t="shared" ref="BP1509:BP1516" si="766">(80/81)^$BD1509</f>
        <v>1</v>
      </c>
      <c r="BQ1509" s="48">
        <f ca="1">IF(ISNA($BI1509),1,OFFSET(NoteCommaRef!$K$3,$BI1509,0))</f>
        <v>1</v>
      </c>
      <c r="BR1509" s="48">
        <f ca="1">IF(ISNA($BJ1509),1,OFFSET(NoteCommaRef!$K$3,$BJ1509,0))</f>
        <v>1</v>
      </c>
    </row>
    <row r="1510" spans="3:70" x14ac:dyDescent="0.2">
      <c r="C1510" s="1" t="str">
        <f t="shared" si="740"/>
        <v/>
      </c>
      <c r="D1510" s="1" t="str">
        <f t="shared" si="741"/>
        <v/>
      </c>
      <c r="E1510" s="1" t="str">
        <f t="shared" si="732"/>
        <v/>
      </c>
      <c r="F1510" s="32" t="str">
        <f t="shared" si="733"/>
        <v/>
      </c>
      <c r="G1510" s="1" t="str">
        <f t="shared" si="734"/>
        <v/>
      </c>
      <c r="H1510" s="1" t="str">
        <f t="shared" si="735"/>
        <v/>
      </c>
      <c r="I1510" s="1" t="str">
        <f t="shared" si="736"/>
        <v/>
      </c>
      <c r="J1510" s="1" t="str">
        <f t="shared" si="737"/>
        <v/>
      </c>
      <c r="K1510" s="1" t="str">
        <f t="shared" si="738"/>
        <v/>
      </c>
      <c r="L1510" s="1" t="str">
        <f ca="1">IF(COUNTBLANK($AO1510),IF(COUNTBLANK($D1510),"",OFFSET(ChannelSetup!$E$6,0,$D1510-1)),$AO1510)</f>
        <v/>
      </c>
      <c r="M1510" s="1" t="str">
        <f ca="1">IF(COUNTBLANK($AP1510),IF(COUNTBLANK($D1510),"",OFFSET(ChannelSetup!$E$7,0,$D1510-1)),$AP1510)</f>
        <v/>
      </c>
      <c r="N1510" s="1" t="str">
        <f ca="1">IF(COUNTBLANK($D1510),"",IF(COUNTBLANK($AI1510),OFFSET(ChannelSetup!$E$4,0,$D1510-1),$AI1510))</f>
        <v/>
      </c>
      <c r="O1510" s="1" t="str">
        <f t="shared" si="739"/>
        <v/>
      </c>
      <c r="Q1510" s="32">
        <f t="shared" si="742"/>
        <v>6</v>
      </c>
      <c r="R1510" s="32">
        <f t="shared" si="743"/>
        <v>4</v>
      </c>
      <c r="S1510" s="32">
        <f t="shared" si="744"/>
        <v>4</v>
      </c>
      <c r="T1510" s="32">
        <f t="shared" si="745"/>
        <v>2</v>
      </c>
      <c r="U1510" s="32">
        <f t="shared" si="746"/>
        <v>2</v>
      </c>
      <c r="V1510" s="32">
        <f t="shared" si="747"/>
        <v>2</v>
      </c>
      <c r="W1510" s="32">
        <f t="shared" si="748"/>
        <v>2</v>
      </c>
      <c r="X1510" s="32">
        <f t="shared" si="749"/>
        <v>2</v>
      </c>
      <c r="Y1510" s="32">
        <f t="shared" si="750"/>
        <v>2</v>
      </c>
      <c r="Z1510" s="32">
        <f t="shared" si="751"/>
        <v>2</v>
      </c>
      <c r="AA1510" s="32">
        <f t="shared" si="752"/>
        <v>2</v>
      </c>
      <c r="AB1510" s="32">
        <f t="shared" si="753"/>
        <v>2</v>
      </c>
      <c r="AD1510" s="64"/>
      <c r="AE1510" s="51"/>
      <c r="AF1510" s="51"/>
      <c r="AG1510" s="61"/>
      <c r="AH1510" s="62"/>
      <c r="AI1510" s="61"/>
      <c r="AJ1510" s="62"/>
      <c r="AK1510" s="61"/>
      <c r="AL1510" s="62"/>
      <c r="AM1510" s="60"/>
      <c r="AN1510" s="60"/>
      <c r="AO1510" s="60"/>
      <c r="AP1510" s="60"/>
      <c r="AQ1510" s="51"/>
      <c r="AT1510" s="39" t="str">
        <f t="shared" si="754"/>
        <v/>
      </c>
      <c r="AU1510" s="49" t="str">
        <f t="shared" si="755"/>
        <v/>
      </c>
      <c r="AV1510" s="41">
        <f t="shared" ca="1" si="725"/>
        <v>256</v>
      </c>
      <c r="AW1510" s="40">
        <f t="shared" ca="1" si="761"/>
        <v>1</v>
      </c>
      <c r="AX1510" s="41">
        <f t="shared" ca="1" si="756"/>
        <v>0</v>
      </c>
      <c r="AY1510" s="41">
        <f t="shared" ca="1" si="757"/>
        <v>0</v>
      </c>
      <c r="AZ1510" s="42">
        <f t="shared" ca="1" si="758"/>
        <v>1</v>
      </c>
      <c r="BA1510" s="47" t="str">
        <f t="shared" si="759"/>
        <v/>
      </c>
      <c r="BB1510" s="47" t="e">
        <f t="shared" si="760"/>
        <v>#VALUE!</v>
      </c>
      <c r="BC1510" s="47">
        <f t="shared" si="727"/>
        <v>0</v>
      </c>
      <c r="BD1510" s="47">
        <f t="shared" si="728"/>
        <v>0</v>
      </c>
      <c r="BE1510" s="47" t="e">
        <f t="shared" si="729"/>
        <v>#VALUE!</v>
      </c>
      <c r="BF1510" s="47" t="e">
        <f t="shared" si="730"/>
        <v>#VALUE!</v>
      </c>
      <c r="BG1510" s="47" t="e">
        <f t="shared" si="731"/>
        <v>#VALUE!</v>
      </c>
      <c r="BH1510" s="47" t="e">
        <f>MATCH($BA1510,NoteCommaRef!$B$4:$B$10,0)</f>
        <v>#N/A</v>
      </c>
      <c r="BI1510" s="47">
        <f>MATCH($BK1510,NoteCommaRef!$H$4:$H$1000,0)</f>
        <v>11</v>
      </c>
      <c r="BJ1510" s="47">
        <f>MATCH($BL1510,NoteCommaRef!$H$4:$H$1000,0)</f>
        <v>11</v>
      </c>
      <c r="BK1510" s="47">
        <f t="shared" si="762"/>
        <v>1</v>
      </c>
      <c r="BL1510" s="47">
        <f t="shared" si="763"/>
        <v>1</v>
      </c>
      <c r="BM1510" s="48">
        <f ca="1">IF(ISNA($BH1510),1,OFFSET(NoteCommaRef!$E$3,$BH1510,0))</f>
        <v>1</v>
      </c>
      <c r="BN1510" s="48">
        <f t="shared" si="764"/>
        <v>1</v>
      </c>
      <c r="BO1510" s="48">
        <f t="shared" si="765"/>
        <v>1</v>
      </c>
      <c r="BP1510" s="48">
        <f t="shared" si="766"/>
        <v>1</v>
      </c>
      <c r="BQ1510" s="48">
        <f ca="1">IF(ISNA($BI1510),1,OFFSET(NoteCommaRef!$K$3,$BI1510,0))</f>
        <v>1</v>
      </c>
      <c r="BR1510" s="48">
        <f ca="1">IF(ISNA($BJ1510),1,OFFSET(NoteCommaRef!$K$3,$BJ1510,0))</f>
        <v>1</v>
      </c>
    </row>
    <row r="1511" spans="3:70" x14ac:dyDescent="0.2">
      <c r="C1511" s="1" t="str">
        <f t="shared" si="740"/>
        <v/>
      </c>
      <c r="D1511" s="1" t="str">
        <f t="shared" si="741"/>
        <v/>
      </c>
      <c r="E1511" s="1" t="str">
        <f t="shared" si="732"/>
        <v/>
      </c>
      <c r="F1511" s="32" t="str">
        <f t="shared" si="733"/>
        <v/>
      </c>
      <c r="G1511" s="1" t="str">
        <f t="shared" si="734"/>
        <v/>
      </c>
      <c r="H1511" s="1" t="str">
        <f t="shared" si="735"/>
        <v/>
      </c>
      <c r="I1511" s="1" t="str">
        <f t="shared" si="736"/>
        <v/>
      </c>
      <c r="J1511" s="1" t="str">
        <f t="shared" si="737"/>
        <v/>
      </c>
      <c r="K1511" s="1" t="str">
        <f t="shared" si="738"/>
        <v/>
      </c>
      <c r="L1511" s="1" t="str">
        <f ca="1">IF(COUNTBLANK($AO1511),IF(COUNTBLANK($D1511),"",OFFSET(ChannelSetup!$E$6,0,$D1511-1)),$AO1511)</f>
        <v/>
      </c>
      <c r="M1511" s="1" t="str">
        <f ca="1">IF(COUNTBLANK($AP1511),IF(COUNTBLANK($D1511),"",OFFSET(ChannelSetup!$E$7,0,$D1511-1)),$AP1511)</f>
        <v/>
      </c>
      <c r="N1511" s="1" t="str">
        <f ca="1">IF(COUNTBLANK($D1511),"",IF(COUNTBLANK($AI1511),OFFSET(ChannelSetup!$E$4,0,$D1511-1),$AI1511))</f>
        <v/>
      </c>
      <c r="O1511" s="1" t="str">
        <f t="shared" si="739"/>
        <v/>
      </c>
      <c r="Q1511" s="32">
        <f t="shared" si="742"/>
        <v>6</v>
      </c>
      <c r="R1511" s="32">
        <f t="shared" si="743"/>
        <v>4</v>
      </c>
      <c r="S1511" s="32">
        <f t="shared" si="744"/>
        <v>4</v>
      </c>
      <c r="T1511" s="32">
        <f t="shared" si="745"/>
        <v>2</v>
      </c>
      <c r="U1511" s="32">
        <f t="shared" si="746"/>
        <v>2</v>
      </c>
      <c r="V1511" s="32">
        <f t="shared" si="747"/>
        <v>2</v>
      </c>
      <c r="W1511" s="32">
        <f t="shared" si="748"/>
        <v>2</v>
      </c>
      <c r="X1511" s="32">
        <f t="shared" si="749"/>
        <v>2</v>
      </c>
      <c r="Y1511" s="32">
        <f t="shared" si="750"/>
        <v>2</v>
      </c>
      <c r="Z1511" s="32">
        <f t="shared" si="751"/>
        <v>2</v>
      </c>
      <c r="AA1511" s="32">
        <f t="shared" si="752"/>
        <v>2</v>
      </c>
      <c r="AB1511" s="32">
        <f t="shared" si="753"/>
        <v>2</v>
      </c>
      <c r="AD1511" s="64"/>
      <c r="AE1511" s="51"/>
      <c r="AF1511" s="51"/>
      <c r="AG1511" s="61"/>
      <c r="AH1511" s="62"/>
      <c r="AI1511" s="61"/>
      <c r="AJ1511" s="62"/>
      <c r="AK1511" s="61"/>
      <c r="AL1511" s="62"/>
      <c r="AM1511" s="60"/>
      <c r="AN1511" s="60"/>
      <c r="AO1511" s="60"/>
      <c r="AP1511" s="60"/>
      <c r="AQ1511" s="51"/>
      <c r="AT1511" s="39" t="str">
        <f t="shared" si="754"/>
        <v/>
      </c>
      <c r="AU1511" s="49" t="str">
        <f t="shared" si="755"/>
        <v/>
      </c>
      <c r="AV1511" s="41">
        <f t="shared" ca="1" si="725"/>
        <v>256</v>
      </c>
      <c r="AW1511" s="40">
        <f t="shared" ca="1" si="761"/>
        <v>1</v>
      </c>
      <c r="AX1511" s="41">
        <f t="shared" ca="1" si="756"/>
        <v>0</v>
      </c>
      <c r="AY1511" s="41">
        <f t="shared" ca="1" si="757"/>
        <v>0</v>
      </c>
      <c r="AZ1511" s="42">
        <f t="shared" ca="1" si="758"/>
        <v>1</v>
      </c>
      <c r="BA1511" s="47" t="str">
        <f t="shared" si="759"/>
        <v/>
      </c>
      <c r="BB1511" s="47" t="e">
        <f t="shared" si="760"/>
        <v>#VALUE!</v>
      </c>
      <c r="BC1511" s="47">
        <f t="shared" si="727"/>
        <v>0</v>
      </c>
      <c r="BD1511" s="47">
        <f t="shared" si="728"/>
        <v>0</v>
      </c>
      <c r="BE1511" s="47" t="e">
        <f t="shared" si="729"/>
        <v>#VALUE!</v>
      </c>
      <c r="BF1511" s="47" t="e">
        <f t="shared" si="730"/>
        <v>#VALUE!</v>
      </c>
      <c r="BG1511" s="47" t="e">
        <f t="shared" si="731"/>
        <v>#VALUE!</v>
      </c>
      <c r="BH1511" s="47" t="e">
        <f>MATCH($BA1511,NoteCommaRef!$B$4:$B$10,0)</f>
        <v>#N/A</v>
      </c>
      <c r="BI1511" s="47">
        <f>MATCH($BK1511,NoteCommaRef!$H$4:$H$1000,0)</f>
        <v>11</v>
      </c>
      <c r="BJ1511" s="47">
        <f>MATCH($BL1511,NoteCommaRef!$H$4:$H$1000,0)</f>
        <v>11</v>
      </c>
      <c r="BK1511" s="47">
        <f t="shared" si="762"/>
        <v>1</v>
      </c>
      <c r="BL1511" s="47">
        <f t="shared" si="763"/>
        <v>1</v>
      </c>
      <c r="BM1511" s="48">
        <f ca="1">IF(ISNA($BH1511),1,OFFSET(NoteCommaRef!$E$3,$BH1511,0))</f>
        <v>1</v>
      </c>
      <c r="BN1511" s="48">
        <f t="shared" si="764"/>
        <v>1</v>
      </c>
      <c r="BO1511" s="48">
        <f t="shared" si="765"/>
        <v>1</v>
      </c>
      <c r="BP1511" s="48">
        <f t="shared" si="766"/>
        <v>1</v>
      </c>
      <c r="BQ1511" s="48">
        <f ca="1">IF(ISNA($BI1511),1,OFFSET(NoteCommaRef!$K$3,$BI1511,0))</f>
        <v>1</v>
      </c>
      <c r="BR1511" s="48">
        <f ca="1">IF(ISNA($BJ1511),1,OFFSET(NoteCommaRef!$K$3,$BJ1511,0))</f>
        <v>1</v>
      </c>
    </row>
    <row r="1512" spans="3:70" x14ac:dyDescent="0.2">
      <c r="C1512" s="1" t="str">
        <f t="shared" si="740"/>
        <v/>
      </c>
      <c r="D1512" s="1" t="str">
        <f t="shared" si="741"/>
        <v/>
      </c>
      <c r="E1512" s="1" t="str">
        <f t="shared" si="732"/>
        <v/>
      </c>
      <c r="F1512" s="32" t="str">
        <f t="shared" si="733"/>
        <v/>
      </c>
      <c r="G1512" s="1" t="str">
        <f t="shared" si="734"/>
        <v/>
      </c>
      <c r="H1512" s="1" t="str">
        <f t="shared" si="735"/>
        <v/>
      </c>
      <c r="I1512" s="1" t="str">
        <f t="shared" si="736"/>
        <v/>
      </c>
      <c r="J1512" s="1" t="str">
        <f t="shared" si="737"/>
        <v/>
      </c>
      <c r="K1512" s="1" t="str">
        <f t="shared" si="738"/>
        <v/>
      </c>
      <c r="L1512" s="1" t="str">
        <f ca="1">IF(COUNTBLANK($AO1512),IF(COUNTBLANK($D1512),"",OFFSET(ChannelSetup!$E$6,0,$D1512-1)),$AO1512)</f>
        <v/>
      </c>
      <c r="M1512" s="1" t="str">
        <f ca="1">IF(COUNTBLANK($AP1512),IF(COUNTBLANK($D1512),"",OFFSET(ChannelSetup!$E$7,0,$D1512-1)),$AP1512)</f>
        <v/>
      </c>
      <c r="N1512" s="1" t="str">
        <f ca="1">IF(COUNTBLANK($D1512),"",IF(COUNTBLANK($AI1512),OFFSET(ChannelSetup!$E$4,0,$D1512-1),$AI1512))</f>
        <v/>
      </c>
      <c r="O1512" s="1" t="str">
        <f t="shared" si="739"/>
        <v/>
      </c>
      <c r="Q1512" s="32">
        <f t="shared" si="742"/>
        <v>6</v>
      </c>
      <c r="R1512" s="32">
        <f t="shared" si="743"/>
        <v>4</v>
      </c>
      <c r="S1512" s="32">
        <f t="shared" si="744"/>
        <v>4</v>
      </c>
      <c r="T1512" s="32">
        <f t="shared" si="745"/>
        <v>2</v>
      </c>
      <c r="U1512" s="32">
        <f t="shared" si="746"/>
        <v>2</v>
      </c>
      <c r="V1512" s="32">
        <f t="shared" si="747"/>
        <v>2</v>
      </c>
      <c r="W1512" s="32">
        <f t="shared" si="748"/>
        <v>2</v>
      </c>
      <c r="X1512" s="32">
        <f t="shared" si="749"/>
        <v>2</v>
      </c>
      <c r="Y1512" s="32">
        <f t="shared" si="750"/>
        <v>2</v>
      </c>
      <c r="Z1512" s="32">
        <f t="shared" si="751"/>
        <v>2</v>
      </c>
      <c r="AA1512" s="32">
        <f t="shared" si="752"/>
        <v>2</v>
      </c>
      <c r="AB1512" s="32">
        <f t="shared" si="753"/>
        <v>2</v>
      </c>
      <c r="AD1512" s="64"/>
      <c r="AE1512" s="51"/>
      <c r="AF1512" s="51"/>
      <c r="AG1512" s="61"/>
      <c r="AH1512" s="62"/>
      <c r="AI1512" s="61"/>
      <c r="AJ1512" s="62"/>
      <c r="AK1512" s="61"/>
      <c r="AL1512" s="62"/>
      <c r="AM1512" s="60"/>
      <c r="AN1512" s="60"/>
      <c r="AO1512" s="60"/>
      <c r="AP1512" s="60"/>
      <c r="AQ1512" s="51"/>
      <c r="AT1512" s="39" t="str">
        <f t="shared" si="754"/>
        <v/>
      </c>
      <c r="AU1512" s="49" t="str">
        <f t="shared" si="755"/>
        <v/>
      </c>
      <c r="AV1512" s="41">
        <f t="shared" ca="1" si="725"/>
        <v>256</v>
      </c>
      <c r="AW1512" s="40">
        <f t="shared" ca="1" si="761"/>
        <v>1</v>
      </c>
      <c r="AX1512" s="41">
        <f t="shared" ca="1" si="756"/>
        <v>0</v>
      </c>
      <c r="AY1512" s="41">
        <f t="shared" ca="1" si="757"/>
        <v>0</v>
      </c>
      <c r="AZ1512" s="42">
        <f t="shared" ca="1" si="758"/>
        <v>1</v>
      </c>
      <c r="BA1512" s="47" t="str">
        <f t="shared" si="759"/>
        <v/>
      </c>
      <c r="BB1512" s="47" t="e">
        <f t="shared" si="760"/>
        <v>#VALUE!</v>
      </c>
      <c r="BC1512" s="47">
        <f t="shared" si="727"/>
        <v>0</v>
      </c>
      <c r="BD1512" s="47">
        <f t="shared" si="728"/>
        <v>0</v>
      </c>
      <c r="BE1512" s="47" t="e">
        <f t="shared" si="729"/>
        <v>#VALUE!</v>
      </c>
      <c r="BF1512" s="47" t="e">
        <f t="shared" si="730"/>
        <v>#VALUE!</v>
      </c>
      <c r="BG1512" s="47" t="e">
        <f t="shared" si="731"/>
        <v>#VALUE!</v>
      </c>
      <c r="BH1512" s="47" t="e">
        <f>MATCH($BA1512,NoteCommaRef!$B$4:$B$10,0)</f>
        <v>#N/A</v>
      </c>
      <c r="BI1512" s="47">
        <f>MATCH($BK1512,NoteCommaRef!$H$4:$H$1000,0)</f>
        <v>11</v>
      </c>
      <c r="BJ1512" s="47">
        <f>MATCH($BL1512,NoteCommaRef!$H$4:$H$1000,0)</f>
        <v>11</v>
      </c>
      <c r="BK1512" s="47">
        <f t="shared" si="762"/>
        <v>1</v>
      </c>
      <c r="BL1512" s="47">
        <f t="shared" si="763"/>
        <v>1</v>
      </c>
      <c r="BM1512" s="48">
        <f ca="1">IF(ISNA($BH1512),1,OFFSET(NoteCommaRef!$E$3,$BH1512,0))</f>
        <v>1</v>
      </c>
      <c r="BN1512" s="48">
        <f t="shared" si="764"/>
        <v>1</v>
      </c>
      <c r="BO1512" s="48">
        <f t="shared" si="765"/>
        <v>1</v>
      </c>
      <c r="BP1512" s="48">
        <f t="shared" si="766"/>
        <v>1</v>
      </c>
      <c r="BQ1512" s="48">
        <f ca="1">IF(ISNA($BI1512),1,OFFSET(NoteCommaRef!$K$3,$BI1512,0))</f>
        <v>1</v>
      </c>
      <c r="BR1512" s="48">
        <f ca="1">IF(ISNA($BJ1512),1,OFFSET(NoteCommaRef!$K$3,$BJ1512,0))</f>
        <v>1</v>
      </c>
    </row>
    <row r="1513" spans="3:70" x14ac:dyDescent="0.2">
      <c r="C1513" s="1" t="str">
        <f t="shared" si="740"/>
        <v/>
      </c>
      <c r="D1513" s="1" t="str">
        <f t="shared" si="741"/>
        <v/>
      </c>
      <c r="E1513" s="1" t="str">
        <f t="shared" si="732"/>
        <v/>
      </c>
      <c r="F1513" s="32" t="str">
        <f t="shared" si="733"/>
        <v/>
      </c>
      <c r="G1513" s="1" t="str">
        <f t="shared" si="734"/>
        <v/>
      </c>
      <c r="H1513" s="1" t="str">
        <f t="shared" si="735"/>
        <v/>
      </c>
      <c r="I1513" s="1" t="str">
        <f t="shared" si="736"/>
        <v/>
      </c>
      <c r="J1513" s="1" t="str">
        <f t="shared" si="737"/>
        <v/>
      </c>
      <c r="K1513" s="1" t="str">
        <f t="shared" si="738"/>
        <v/>
      </c>
      <c r="L1513" s="1" t="str">
        <f ca="1">IF(COUNTBLANK($AO1513),IF(COUNTBLANK($D1513),"",OFFSET(ChannelSetup!$E$6,0,$D1513-1)),$AO1513)</f>
        <v/>
      </c>
      <c r="M1513" s="1" t="str">
        <f ca="1">IF(COUNTBLANK($AP1513),IF(COUNTBLANK($D1513),"",OFFSET(ChannelSetup!$E$7,0,$D1513-1)),$AP1513)</f>
        <v/>
      </c>
      <c r="N1513" s="1" t="str">
        <f ca="1">IF(COUNTBLANK($D1513),"",IF(COUNTBLANK($AI1513),OFFSET(ChannelSetup!$E$4,0,$D1513-1),$AI1513))</f>
        <v/>
      </c>
      <c r="O1513" s="1" t="str">
        <f t="shared" si="739"/>
        <v/>
      </c>
      <c r="Q1513" s="32">
        <f t="shared" si="742"/>
        <v>6</v>
      </c>
      <c r="R1513" s="32">
        <f t="shared" si="743"/>
        <v>4</v>
      </c>
      <c r="S1513" s="32">
        <f t="shared" si="744"/>
        <v>4</v>
      </c>
      <c r="T1513" s="32">
        <f t="shared" si="745"/>
        <v>2</v>
      </c>
      <c r="U1513" s="32">
        <f t="shared" si="746"/>
        <v>2</v>
      </c>
      <c r="V1513" s="32">
        <f t="shared" si="747"/>
        <v>2</v>
      </c>
      <c r="W1513" s="32">
        <f t="shared" si="748"/>
        <v>2</v>
      </c>
      <c r="X1513" s="32">
        <f t="shared" si="749"/>
        <v>2</v>
      </c>
      <c r="Y1513" s="32">
        <f t="shared" si="750"/>
        <v>2</v>
      </c>
      <c r="Z1513" s="32">
        <f t="shared" si="751"/>
        <v>2</v>
      </c>
      <c r="AA1513" s="32">
        <f t="shared" si="752"/>
        <v>2</v>
      </c>
      <c r="AB1513" s="32">
        <f t="shared" si="753"/>
        <v>2</v>
      </c>
      <c r="AD1513" s="64"/>
      <c r="AE1513" s="51"/>
      <c r="AF1513" s="51"/>
      <c r="AG1513" s="61"/>
      <c r="AH1513" s="62"/>
      <c r="AI1513" s="61"/>
      <c r="AJ1513" s="62"/>
      <c r="AK1513" s="61"/>
      <c r="AL1513" s="62"/>
      <c r="AM1513" s="60"/>
      <c r="AN1513" s="60"/>
      <c r="AO1513" s="60"/>
      <c r="AP1513" s="60"/>
      <c r="AQ1513" s="51"/>
      <c r="AT1513" s="39" t="str">
        <f t="shared" si="754"/>
        <v/>
      </c>
      <c r="AU1513" s="49" t="str">
        <f t="shared" si="755"/>
        <v/>
      </c>
      <c r="AV1513" s="41">
        <f t="shared" ca="1" si="725"/>
        <v>256</v>
      </c>
      <c r="AW1513" s="40">
        <f t="shared" ca="1" si="761"/>
        <v>1</v>
      </c>
      <c r="AX1513" s="41">
        <f t="shared" ca="1" si="756"/>
        <v>0</v>
      </c>
      <c r="AY1513" s="41">
        <f t="shared" ca="1" si="757"/>
        <v>0</v>
      </c>
      <c r="AZ1513" s="42">
        <f t="shared" ca="1" si="758"/>
        <v>1</v>
      </c>
      <c r="BA1513" s="47" t="str">
        <f t="shared" si="759"/>
        <v/>
      </c>
      <c r="BB1513" s="47" t="e">
        <f t="shared" si="760"/>
        <v>#VALUE!</v>
      </c>
      <c r="BC1513" s="47">
        <f t="shared" si="727"/>
        <v>0</v>
      </c>
      <c r="BD1513" s="47">
        <f t="shared" si="728"/>
        <v>0</v>
      </c>
      <c r="BE1513" s="47" t="e">
        <f t="shared" si="729"/>
        <v>#VALUE!</v>
      </c>
      <c r="BF1513" s="47" t="e">
        <f t="shared" si="730"/>
        <v>#VALUE!</v>
      </c>
      <c r="BG1513" s="47" t="e">
        <f t="shared" si="731"/>
        <v>#VALUE!</v>
      </c>
      <c r="BH1513" s="47" t="e">
        <f>MATCH($BA1513,NoteCommaRef!$B$4:$B$10,0)</f>
        <v>#N/A</v>
      </c>
      <c r="BI1513" s="47">
        <f>MATCH($BK1513,NoteCommaRef!$H$4:$H$1000,0)</f>
        <v>11</v>
      </c>
      <c r="BJ1513" s="47">
        <f>MATCH($BL1513,NoteCommaRef!$H$4:$H$1000,0)</f>
        <v>11</v>
      </c>
      <c r="BK1513" s="47">
        <f t="shared" si="762"/>
        <v>1</v>
      </c>
      <c r="BL1513" s="47">
        <f t="shared" si="763"/>
        <v>1</v>
      </c>
      <c r="BM1513" s="48">
        <f ca="1">IF(ISNA($BH1513),1,OFFSET(NoteCommaRef!$E$3,$BH1513,0))</f>
        <v>1</v>
      </c>
      <c r="BN1513" s="48">
        <f t="shared" si="764"/>
        <v>1</v>
      </c>
      <c r="BO1513" s="48">
        <f t="shared" si="765"/>
        <v>1</v>
      </c>
      <c r="BP1513" s="48">
        <f t="shared" si="766"/>
        <v>1</v>
      </c>
      <c r="BQ1513" s="48">
        <f ca="1">IF(ISNA($BI1513),1,OFFSET(NoteCommaRef!$K$3,$BI1513,0))</f>
        <v>1</v>
      </c>
      <c r="BR1513" s="48">
        <f ca="1">IF(ISNA($BJ1513),1,OFFSET(NoteCommaRef!$K$3,$BJ1513,0))</f>
        <v>1</v>
      </c>
    </row>
    <row r="1514" spans="3:70" x14ac:dyDescent="0.2">
      <c r="C1514" s="1" t="str">
        <f t="shared" si="740"/>
        <v/>
      </c>
      <c r="D1514" s="1" t="str">
        <f t="shared" si="741"/>
        <v/>
      </c>
      <c r="E1514" s="1" t="str">
        <f t="shared" si="732"/>
        <v/>
      </c>
      <c r="F1514" s="32" t="str">
        <f t="shared" si="733"/>
        <v/>
      </c>
      <c r="G1514" s="1" t="str">
        <f t="shared" si="734"/>
        <v/>
      </c>
      <c r="H1514" s="1" t="str">
        <f t="shared" si="735"/>
        <v/>
      </c>
      <c r="I1514" s="1" t="str">
        <f t="shared" si="736"/>
        <v/>
      </c>
      <c r="J1514" s="1" t="str">
        <f t="shared" si="737"/>
        <v/>
      </c>
      <c r="K1514" s="1" t="str">
        <f t="shared" si="738"/>
        <v/>
      </c>
      <c r="L1514" s="1" t="str">
        <f ca="1">IF(COUNTBLANK($AO1514),IF(COUNTBLANK($D1514),"",OFFSET(ChannelSetup!$E$6,0,$D1514-1)),$AO1514)</f>
        <v/>
      </c>
      <c r="M1514" s="1" t="str">
        <f ca="1">IF(COUNTBLANK($AP1514),IF(COUNTBLANK($D1514),"",OFFSET(ChannelSetup!$E$7,0,$D1514-1)),$AP1514)</f>
        <v/>
      </c>
      <c r="N1514" s="1" t="str">
        <f ca="1">IF(COUNTBLANK($D1514),"",IF(COUNTBLANK($AI1514),OFFSET(ChannelSetup!$E$4,0,$D1514-1),$AI1514))</f>
        <v/>
      </c>
      <c r="O1514" s="1" t="str">
        <f t="shared" si="739"/>
        <v/>
      </c>
      <c r="Q1514" s="32">
        <f t="shared" si="742"/>
        <v>6</v>
      </c>
      <c r="R1514" s="32">
        <f t="shared" si="743"/>
        <v>4</v>
      </c>
      <c r="S1514" s="32">
        <f t="shared" si="744"/>
        <v>4</v>
      </c>
      <c r="T1514" s="32">
        <f t="shared" si="745"/>
        <v>2</v>
      </c>
      <c r="U1514" s="32">
        <f t="shared" si="746"/>
        <v>2</v>
      </c>
      <c r="V1514" s="32">
        <f t="shared" si="747"/>
        <v>2</v>
      </c>
      <c r="W1514" s="32">
        <f t="shared" si="748"/>
        <v>2</v>
      </c>
      <c r="X1514" s="32">
        <f t="shared" si="749"/>
        <v>2</v>
      </c>
      <c r="Y1514" s="32">
        <f t="shared" si="750"/>
        <v>2</v>
      </c>
      <c r="Z1514" s="32">
        <f t="shared" si="751"/>
        <v>2</v>
      </c>
      <c r="AA1514" s="32">
        <f t="shared" si="752"/>
        <v>2</v>
      </c>
      <c r="AB1514" s="32">
        <f t="shared" si="753"/>
        <v>2</v>
      </c>
      <c r="AD1514" s="64"/>
      <c r="AE1514" s="51"/>
      <c r="AF1514" s="51"/>
      <c r="AG1514" s="61"/>
      <c r="AH1514" s="62"/>
      <c r="AI1514" s="61"/>
      <c r="AJ1514" s="62"/>
      <c r="AK1514" s="61"/>
      <c r="AL1514" s="62"/>
      <c r="AM1514" s="60"/>
      <c r="AN1514" s="60"/>
      <c r="AO1514" s="60"/>
      <c r="AP1514" s="60"/>
      <c r="AQ1514" s="51"/>
      <c r="AT1514" s="39" t="str">
        <f t="shared" si="754"/>
        <v/>
      </c>
      <c r="AU1514" s="49" t="str">
        <f t="shared" si="755"/>
        <v/>
      </c>
      <c r="AV1514" s="41">
        <f t="shared" ca="1" si="725"/>
        <v>256</v>
      </c>
      <c r="AW1514" s="40">
        <f t="shared" ca="1" si="761"/>
        <v>1</v>
      </c>
      <c r="AX1514" s="41">
        <f t="shared" ca="1" si="756"/>
        <v>0</v>
      </c>
      <c r="AY1514" s="41">
        <f t="shared" ca="1" si="757"/>
        <v>0</v>
      </c>
      <c r="AZ1514" s="42">
        <f t="shared" ca="1" si="758"/>
        <v>1</v>
      </c>
      <c r="BA1514" s="47" t="str">
        <f t="shared" si="759"/>
        <v/>
      </c>
      <c r="BB1514" s="47" t="e">
        <f t="shared" si="760"/>
        <v>#VALUE!</v>
      </c>
      <c r="BC1514" s="47">
        <f t="shared" si="727"/>
        <v>0</v>
      </c>
      <c r="BD1514" s="47">
        <f t="shared" si="728"/>
        <v>0</v>
      </c>
      <c r="BE1514" s="47" t="e">
        <f t="shared" si="729"/>
        <v>#VALUE!</v>
      </c>
      <c r="BF1514" s="47" t="e">
        <f t="shared" si="730"/>
        <v>#VALUE!</v>
      </c>
      <c r="BG1514" s="47" t="e">
        <f t="shared" si="731"/>
        <v>#VALUE!</v>
      </c>
      <c r="BH1514" s="47" t="e">
        <f>MATCH($BA1514,NoteCommaRef!$B$4:$B$10,0)</f>
        <v>#N/A</v>
      </c>
      <c r="BI1514" s="47">
        <f>MATCH($BK1514,NoteCommaRef!$H$4:$H$1000,0)</f>
        <v>11</v>
      </c>
      <c r="BJ1514" s="47">
        <f>MATCH($BL1514,NoteCommaRef!$H$4:$H$1000,0)</f>
        <v>11</v>
      </c>
      <c r="BK1514" s="47">
        <f t="shared" si="762"/>
        <v>1</v>
      </c>
      <c r="BL1514" s="47">
        <f t="shared" si="763"/>
        <v>1</v>
      </c>
      <c r="BM1514" s="48">
        <f ca="1">IF(ISNA($BH1514),1,OFFSET(NoteCommaRef!$E$3,$BH1514,0))</f>
        <v>1</v>
      </c>
      <c r="BN1514" s="48">
        <f t="shared" si="764"/>
        <v>1</v>
      </c>
      <c r="BO1514" s="48">
        <f t="shared" si="765"/>
        <v>1</v>
      </c>
      <c r="BP1514" s="48">
        <f t="shared" si="766"/>
        <v>1</v>
      </c>
      <c r="BQ1514" s="48">
        <f ca="1">IF(ISNA($BI1514),1,OFFSET(NoteCommaRef!$K$3,$BI1514,0))</f>
        <v>1</v>
      </c>
      <c r="BR1514" s="48">
        <f ca="1">IF(ISNA($BJ1514),1,OFFSET(NoteCommaRef!$K$3,$BJ1514,0))</f>
        <v>1</v>
      </c>
    </row>
    <row r="1515" spans="3:70" x14ac:dyDescent="0.2">
      <c r="C1515" s="1" t="str">
        <f t="shared" si="740"/>
        <v/>
      </c>
      <c r="D1515" s="1" t="str">
        <f t="shared" si="741"/>
        <v/>
      </c>
      <c r="E1515" s="1" t="str">
        <f t="shared" si="732"/>
        <v/>
      </c>
      <c r="F1515" s="32" t="str">
        <f t="shared" si="733"/>
        <v/>
      </c>
      <c r="G1515" s="1" t="str">
        <f t="shared" si="734"/>
        <v/>
      </c>
      <c r="H1515" s="1" t="str">
        <f t="shared" si="735"/>
        <v/>
      </c>
      <c r="I1515" s="1" t="str">
        <f t="shared" si="736"/>
        <v/>
      </c>
      <c r="J1515" s="1" t="str">
        <f t="shared" si="737"/>
        <v/>
      </c>
      <c r="K1515" s="1" t="str">
        <f t="shared" si="738"/>
        <v/>
      </c>
      <c r="L1515" s="1" t="str">
        <f ca="1">IF(COUNTBLANK($AO1515),IF(COUNTBLANK($D1515),"",OFFSET(ChannelSetup!$E$6,0,$D1515-1)),$AO1515)</f>
        <v/>
      </c>
      <c r="M1515" s="1" t="str">
        <f ca="1">IF(COUNTBLANK($AP1515),IF(COUNTBLANK($D1515),"",OFFSET(ChannelSetup!$E$7,0,$D1515-1)),$AP1515)</f>
        <v/>
      </c>
      <c r="N1515" s="1" t="str">
        <f ca="1">IF(COUNTBLANK($D1515),"",IF(COUNTBLANK($AI1515),OFFSET(ChannelSetup!$E$4,0,$D1515-1),$AI1515))</f>
        <v/>
      </c>
      <c r="O1515" s="1" t="str">
        <f t="shared" si="739"/>
        <v/>
      </c>
      <c r="Q1515" s="32">
        <f t="shared" si="742"/>
        <v>6</v>
      </c>
      <c r="R1515" s="32">
        <f t="shared" si="743"/>
        <v>4</v>
      </c>
      <c r="S1515" s="32">
        <f t="shared" si="744"/>
        <v>4</v>
      </c>
      <c r="T1515" s="32">
        <f t="shared" si="745"/>
        <v>2</v>
      </c>
      <c r="U1515" s="32">
        <f t="shared" si="746"/>
        <v>2</v>
      </c>
      <c r="V1515" s="32">
        <f t="shared" si="747"/>
        <v>2</v>
      </c>
      <c r="W1515" s="32">
        <f t="shared" si="748"/>
        <v>2</v>
      </c>
      <c r="X1515" s="32">
        <f t="shared" si="749"/>
        <v>2</v>
      </c>
      <c r="Y1515" s="32">
        <f t="shared" si="750"/>
        <v>2</v>
      </c>
      <c r="Z1515" s="32">
        <f t="shared" si="751"/>
        <v>2</v>
      </c>
      <c r="AA1515" s="32">
        <f t="shared" si="752"/>
        <v>2</v>
      </c>
      <c r="AB1515" s="32">
        <f t="shared" si="753"/>
        <v>2</v>
      </c>
      <c r="AD1515" s="64"/>
      <c r="AE1515" s="51"/>
      <c r="AF1515" s="51"/>
      <c r="AG1515" s="61"/>
      <c r="AH1515" s="62"/>
      <c r="AI1515" s="61"/>
      <c r="AJ1515" s="62"/>
      <c r="AK1515" s="61"/>
      <c r="AL1515" s="62"/>
      <c r="AM1515" s="60"/>
      <c r="AN1515" s="60"/>
      <c r="AO1515" s="60"/>
      <c r="AP1515" s="60"/>
      <c r="AQ1515" s="51"/>
      <c r="AT1515" s="39" t="str">
        <f t="shared" si="754"/>
        <v/>
      </c>
      <c r="AU1515" s="49" t="str">
        <f t="shared" si="755"/>
        <v/>
      </c>
      <c r="AV1515" s="41">
        <f t="shared" ca="1" si="725"/>
        <v>256</v>
      </c>
      <c r="AW1515" s="40">
        <f t="shared" ca="1" si="761"/>
        <v>1</v>
      </c>
      <c r="AX1515" s="41">
        <f t="shared" ca="1" si="756"/>
        <v>0</v>
      </c>
      <c r="AY1515" s="41">
        <f t="shared" ca="1" si="757"/>
        <v>0</v>
      </c>
      <c r="AZ1515" s="42">
        <f t="shared" ca="1" si="758"/>
        <v>1</v>
      </c>
      <c r="BA1515" s="47" t="str">
        <f t="shared" si="759"/>
        <v/>
      </c>
      <c r="BB1515" s="47" t="e">
        <f t="shared" si="760"/>
        <v>#VALUE!</v>
      </c>
      <c r="BC1515" s="47">
        <f t="shared" si="727"/>
        <v>0</v>
      </c>
      <c r="BD1515" s="47">
        <f t="shared" si="728"/>
        <v>0</v>
      </c>
      <c r="BE1515" s="47" t="e">
        <f t="shared" si="729"/>
        <v>#VALUE!</v>
      </c>
      <c r="BF1515" s="47" t="e">
        <f t="shared" si="730"/>
        <v>#VALUE!</v>
      </c>
      <c r="BG1515" s="47" t="e">
        <f t="shared" si="731"/>
        <v>#VALUE!</v>
      </c>
      <c r="BH1515" s="47" t="e">
        <f>MATCH($BA1515,NoteCommaRef!$B$4:$B$10,0)</f>
        <v>#N/A</v>
      </c>
      <c r="BI1515" s="47">
        <f>MATCH($BK1515,NoteCommaRef!$H$4:$H$1000,0)</f>
        <v>11</v>
      </c>
      <c r="BJ1515" s="47">
        <f>MATCH($BL1515,NoteCommaRef!$H$4:$H$1000,0)</f>
        <v>11</v>
      </c>
      <c r="BK1515" s="47">
        <f t="shared" si="762"/>
        <v>1</v>
      </c>
      <c r="BL1515" s="47">
        <f t="shared" si="763"/>
        <v>1</v>
      </c>
      <c r="BM1515" s="48">
        <f ca="1">IF(ISNA($BH1515),1,OFFSET(NoteCommaRef!$E$3,$BH1515,0))</f>
        <v>1</v>
      </c>
      <c r="BN1515" s="48">
        <f t="shared" si="764"/>
        <v>1</v>
      </c>
      <c r="BO1515" s="48">
        <f t="shared" si="765"/>
        <v>1</v>
      </c>
      <c r="BP1515" s="48">
        <f t="shared" si="766"/>
        <v>1</v>
      </c>
      <c r="BQ1515" s="48">
        <f ca="1">IF(ISNA($BI1515),1,OFFSET(NoteCommaRef!$K$3,$BI1515,0))</f>
        <v>1</v>
      </c>
      <c r="BR1515" s="48">
        <f ca="1">IF(ISNA($BJ1515),1,OFFSET(NoteCommaRef!$K$3,$BJ1515,0))</f>
        <v>1</v>
      </c>
    </row>
    <row r="1516" spans="3:70" x14ac:dyDescent="0.2">
      <c r="C1516" s="1" t="str">
        <f t="shared" si="740"/>
        <v/>
      </c>
      <c r="D1516" s="1" t="str">
        <f t="shared" si="741"/>
        <v/>
      </c>
      <c r="E1516" s="1" t="str">
        <f t="shared" si="732"/>
        <v/>
      </c>
      <c r="F1516" s="32" t="str">
        <f t="shared" si="733"/>
        <v/>
      </c>
      <c r="G1516" s="1" t="str">
        <f t="shared" si="734"/>
        <v/>
      </c>
      <c r="H1516" s="1" t="str">
        <f t="shared" si="735"/>
        <v/>
      </c>
      <c r="I1516" s="1" t="str">
        <f t="shared" si="736"/>
        <v/>
      </c>
      <c r="J1516" s="1" t="str">
        <f t="shared" si="737"/>
        <v/>
      </c>
      <c r="K1516" s="1" t="str">
        <f t="shared" si="738"/>
        <v/>
      </c>
      <c r="L1516" s="1" t="str">
        <f ca="1">IF(COUNTBLANK($AO1516),IF(COUNTBLANK($D1516),"",OFFSET(ChannelSetup!$E$6,0,$D1516-1)),$AO1516)</f>
        <v/>
      </c>
      <c r="M1516" s="1" t="str">
        <f ca="1">IF(COUNTBLANK($AP1516),IF(COUNTBLANK($D1516),"",OFFSET(ChannelSetup!$E$7,0,$D1516-1)),$AP1516)</f>
        <v/>
      </c>
      <c r="N1516" s="1" t="str">
        <f ca="1">IF(COUNTBLANK($D1516),"",IF(COUNTBLANK($AI1516),OFFSET(ChannelSetup!$E$4,0,$D1516-1),$AI1516))</f>
        <v/>
      </c>
      <c r="O1516" s="1" t="str">
        <f t="shared" si="739"/>
        <v/>
      </c>
      <c r="Q1516" s="32">
        <f t="shared" si="742"/>
        <v>6</v>
      </c>
      <c r="R1516" s="32">
        <f t="shared" si="743"/>
        <v>4</v>
      </c>
      <c r="S1516" s="32">
        <f t="shared" si="744"/>
        <v>4</v>
      </c>
      <c r="T1516" s="32">
        <f t="shared" si="745"/>
        <v>2</v>
      </c>
      <c r="U1516" s="32">
        <f t="shared" si="746"/>
        <v>2</v>
      </c>
      <c r="V1516" s="32">
        <f t="shared" si="747"/>
        <v>2</v>
      </c>
      <c r="W1516" s="32">
        <f t="shared" si="748"/>
        <v>2</v>
      </c>
      <c r="X1516" s="32">
        <f t="shared" si="749"/>
        <v>2</v>
      </c>
      <c r="Y1516" s="32">
        <f t="shared" si="750"/>
        <v>2</v>
      </c>
      <c r="Z1516" s="32">
        <f t="shared" si="751"/>
        <v>2</v>
      </c>
      <c r="AA1516" s="32">
        <f t="shared" si="752"/>
        <v>2</v>
      </c>
      <c r="AB1516" s="32">
        <f t="shared" si="753"/>
        <v>2</v>
      </c>
      <c r="AD1516" s="64"/>
      <c r="AE1516" s="51"/>
      <c r="AF1516" s="51"/>
      <c r="AG1516" s="61"/>
      <c r="AH1516" s="62"/>
      <c r="AI1516" s="61"/>
      <c r="AJ1516" s="62"/>
      <c r="AK1516" s="61"/>
      <c r="AL1516" s="62"/>
      <c r="AM1516" s="60"/>
      <c r="AN1516" s="60"/>
      <c r="AO1516" s="60"/>
      <c r="AP1516" s="60"/>
      <c r="AQ1516" s="51"/>
      <c r="AT1516" s="39" t="str">
        <f t="shared" si="754"/>
        <v/>
      </c>
      <c r="AU1516" s="49" t="str">
        <f t="shared" si="755"/>
        <v/>
      </c>
      <c r="AV1516" s="41">
        <f t="shared" ca="1" si="725"/>
        <v>256</v>
      </c>
      <c r="AW1516" s="40">
        <f t="shared" ca="1" si="761"/>
        <v>1</v>
      </c>
      <c r="AX1516" s="41">
        <f t="shared" ca="1" si="756"/>
        <v>0</v>
      </c>
      <c r="AY1516" s="41">
        <f t="shared" ca="1" si="757"/>
        <v>0</v>
      </c>
      <c r="AZ1516" s="42">
        <f t="shared" ca="1" si="758"/>
        <v>1</v>
      </c>
      <c r="BA1516" s="47" t="str">
        <f t="shared" si="759"/>
        <v/>
      </c>
      <c r="BB1516" s="47" t="e">
        <f t="shared" si="760"/>
        <v>#VALUE!</v>
      </c>
      <c r="BC1516" s="47">
        <f t="shared" si="727"/>
        <v>0</v>
      </c>
      <c r="BD1516" s="47">
        <f t="shared" si="728"/>
        <v>0</v>
      </c>
      <c r="BE1516" s="47" t="e">
        <f t="shared" si="729"/>
        <v>#VALUE!</v>
      </c>
      <c r="BF1516" s="47" t="e">
        <f t="shared" si="730"/>
        <v>#VALUE!</v>
      </c>
      <c r="BG1516" s="47" t="e">
        <f t="shared" si="731"/>
        <v>#VALUE!</v>
      </c>
      <c r="BH1516" s="47" t="e">
        <f>MATCH($BA1516,NoteCommaRef!$B$4:$B$10,0)</f>
        <v>#N/A</v>
      </c>
      <c r="BI1516" s="47">
        <f>MATCH($BK1516,NoteCommaRef!$H$4:$H$1000,0)</f>
        <v>11</v>
      </c>
      <c r="BJ1516" s="47">
        <f>MATCH($BL1516,NoteCommaRef!$H$4:$H$1000,0)</f>
        <v>11</v>
      </c>
      <c r="BK1516" s="47">
        <f t="shared" si="762"/>
        <v>1</v>
      </c>
      <c r="BL1516" s="47">
        <f t="shared" si="763"/>
        <v>1</v>
      </c>
      <c r="BM1516" s="48">
        <f ca="1">IF(ISNA($BH1516),1,OFFSET(NoteCommaRef!$E$3,$BH1516,0))</f>
        <v>1</v>
      </c>
      <c r="BN1516" s="48">
        <f t="shared" si="764"/>
        <v>1</v>
      </c>
      <c r="BO1516" s="48">
        <f t="shared" si="765"/>
        <v>1</v>
      </c>
      <c r="BP1516" s="48">
        <f t="shared" si="766"/>
        <v>1</v>
      </c>
      <c r="BQ1516" s="48">
        <f ca="1">IF(ISNA($BI1516),1,OFFSET(NoteCommaRef!$K$3,$BI1516,0))</f>
        <v>1</v>
      </c>
      <c r="BR1516" s="48">
        <f ca="1">IF(ISNA($BJ1516),1,OFFSET(NoteCommaRef!$K$3,$BJ1516,0))</f>
        <v>1</v>
      </c>
    </row>
    <row r="1517" spans="3:70" x14ac:dyDescent="0.2">
      <c r="AC1517" t="s">
        <v>57</v>
      </c>
      <c r="AD1517" t="s">
        <v>146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5BC-90A6-EB44-9664-15CCE2CF026F}">
  <dimension ref="A1:O52"/>
  <sheetViews>
    <sheetView workbookViewId="0">
      <selection activeCell="B3" sqref="B3"/>
    </sheetView>
  </sheetViews>
  <sheetFormatPr baseColWidth="10" defaultRowHeight="16" x14ac:dyDescent="0.2"/>
  <sheetData>
    <row r="1" spans="1:15" ht="32" x14ac:dyDescent="0.2">
      <c r="A1" s="34" t="s">
        <v>4</v>
      </c>
      <c r="B1" s="34" t="s">
        <v>1</v>
      </c>
      <c r="C1" s="34" t="s">
        <v>113</v>
      </c>
      <c r="D1" s="34" t="s">
        <v>63</v>
      </c>
      <c r="E1" s="34" t="s">
        <v>164</v>
      </c>
      <c r="F1" s="34" t="s">
        <v>150</v>
      </c>
      <c r="G1" s="34" t="s">
        <v>165</v>
      </c>
      <c r="H1" s="34" t="s">
        <v>147</v>
      </c>
      <c r="I1" s="34" t="s">
        <v>166</v>
      </c>
      <c r="J1" s="34" t="s">
        <v>167</v>
      </c>
      <c r="K1" s="34" t="s">
        <v>168</v>
      </c>
      <c r="L1" s="34" t="s">
        <v>319</v>
      </c>
      <c r="M1" s="34" t="s">
        <v>322</v>
      </c>
      <c r="N1" s="34" t="s">
        <v>115</v>
      </c>
      <c r="O1" s="34" t="s">
        <v>171</v>
      </c>
    </row>
    <row r="2" spans="1:15" x14ac:dyDescent="0.2">
      <c r="A2" s="64" t="s">
        <v>332</v>
      </c>
      <c r="B2" s="51"/>
      <c r="C2" s="51"/>
      <c r="D2" s="61"/>
      <c r="E2" s="62"/>
      <c r="F2" s="61" t="s">
        <v>336</v>
      </c>
      <c r="G2" s="62"/>
      <c r="H2" s="61" t="s">
        <v>337</v>
      </c>
      <c r="I2" s="62"/>
      <c r="J2" s="60"/>
      <c r="K2" s="60"/>
      <c r="L2" s="60"/>
      <c r="M2" s="60"/>
      <c r="N2" s="51"/>
    </row>
    <row r="3" spans="1:15" x14ac:dyDescent="0.2">
      <c r="A3" s="64"/>
      <c r="B3" s="51">
        <v>10</v>
      </c>
      <c r="C3" s="51">
        <v>24</v>
      </c>
      <c r="D3" s="61" t="s">
        <v>299</v>
      </c>
      <c r="E3" s="62"/>
      <c r="F3" s="61"/>
      <c r="G3" s="62"/>
      <c r="H3" s="61"/>
      <c r="I3" s="62"/>
      <c r="J3" s="60"/>
      <c r="K3" s="60"/>
      <c r="L3" s="60"/>
      <c r="M3" s="60"/>
      <c r="N3" s="51"/>
    </row>
    <row r="4" spans="1:15" x14ac:dyDescent="0.2">
      <c r="A4" s="64"/>
      <c r="B4" s="51">
        <v>11</v>
      </c>
      <c r="C4" s="51">
        <v>55</v>
      </c>
      <c r="D4" s="61" t="s">
        <v>299</v>
      </c>
      <c r="E4" s="62"/>
      <c r="F4" s="61"/>
      <c r="G4" s="62"/>
      <c r="H4" s="61"/>
      <c r="I4" s="62"/>
      <c r="J4" s="60"/>
      <c r="K4" s="60"/>
      <c r="L4" s="60"/>
      <c r="M4" s="60"/>
      <c r="N4" s="51"/>
    </row>
    <row r="5" spans="1:15" x14ac:dyDescent="0.2">
      <c r="A5" s="64"/>
      <c r="B5" s="51">
        <v>12</v>
      </c>
      <c r="C5" s="51">
        <v>90</v>
      </c>
      <c r="D5" s="61" t="s">
        <v>299</v>
      </c>
      <c r="E5" s="62"/>
      <c r="F5" s="61"/>
      <c r="G5" s="62"/>
      <c r="H5" s="61"/>
      <c r="I5" s="62"/>
      <c r="J5" s="60"/>
      <c r="K5" s="60"/>
      <c r="L5" s="60"/>
      <c r="M5" s="60"/>
      <c r="N5" s="51"/>
    </row>
    <row r="6" spans="1:15" x14ac:dyDescent="0.2">
      <c r="A6" s="64"/>
      <c r="B6" s="51"/>
      <c r="C6" s="51"/>
      <c r="D6" s="61"/>
      <c r="E6" s="62"/>
      <c r="F6" s="61"/>
      <c r="G6" s="62"/>
      <c r="H6" s="61"/>
      <c r="I6" s="62"/>
      <c r="J6" s="60"/>
      <c r="K6" s="60"/>
      <c r="L6" s="60"/>
      <c r="M6" s="60"/>
      <c r="N6" s="51"/>
    </row>
    <row r="7" spans="1:15" x14ac:dyDescent="0.2">
      <c r="A7" s="64" t="s">
        <v>327</v>
      </c>
      <c r="B7" s="51">
        <v>10</v>
      </c>
      <c r="C7" s="51">
        <v>6</v>
      </c>
      <c r="D7" s="61" t="s">
        <v>64</v>
      </c>
      <c r="E7" s="62"/>
      <c r="F7" s="61"/>
      <c r="G7" s="62"/>
      <c r="H7" s="61"/>
      <c r="I7" s="62"/>
      <c r="J7" s="60"/>
      <c r="K7" s="60"/>
      <c r="L7" s="60"/>
      <c r="M7" s="60"/>
      <c r="N7" s="51"/>
    </row>
    <row r="8" spans="1:15" x14ac:dyDescent="0.2">
      <c r="A8" s="64" t="s">
        <v>328</v>
      </c>
      <c r="B8" s="51">
        <v>10</v>
      </c>
      <c r="C8" s="51">
        <v>6</v>
      </c>
      <c r="D8" s="61" t="s">
        <v>64</v>
      </c>
      <c r="E8" s="62"/>
      <c r="F8" s="61"/>
      <c r="G8" s="62"/>
      <c r="H8" s="61"/>
      <c r="I8" s="62"/>
      <c r="J8" s="60"/>
      <c r="K8" s="60"/>
      <c r="L8" s="60">
        <v>35</v>
      </c>
      <c r="M8" s="60"/>
      <c r="N8" s="51"/>
    </row>
    <row r="9" spans="1:15" x14ac:dyDescent="0.2">
      <c r="A9" s="64"/>
      <c r="B9" s="51">
        <v>10</v>
      </c>
      <c r="C9" s="51">
        <v>6</v>
      </c>
      <c r="D9" s="61" t="s">
        <v>64</v>
      </c>
      <c r="E9" s="62"/>
      <c r="F9" s="61"/>
      <c r="G9" s="62"/>
      <c r="H9" s="61"/>
      <c r="I9" s="62"/>
      <c r="J9" s="60"/>
      <c r="K9" s="60"/>
      <c r="L9" s="60">
        <v>35</v>
      </c>
      <c r="M9" s="60"/>
      <c r="N9" s="51"/>
    </row>
    <row r="10" spans="1:15" x14ac:dyDescent="0.2">
      <c r="A10" s="64"/>
      <c r="B10" s="51">
        <v>10</v>
      </c>
      <c r="C10" s="51">
        <v>6</v>
      </c>
      <c r="D10" s="61" t="s">
        <v>64</v>
      </c>
      <c r="E10" s="62"/>
      <c r="F10" s="61"/>
      <c r="G10" s="62"/>
      <c r="H10" s="61"/>
      <c r="I10" s="62"/>
      <c r="J10" s="60"/>
      <c r="K10" s="60"/>
      <c r="L10" s="60">
        <v>35</v>
      </c>
      <c r="M10" s="60"/>
      <c r="N10" s="51"/>
    </row>
    <row r="11" spans="1:15" x14ac:dyDescent="0.2">
      <c r="A11" s="64"/>
      <c r="B11" s="51"/>
      <c r="C11" s="51"/>
      <c r="D11" s="61"/>
      <c r="E11" s="62"/>
      <c r="F11" s="61"/>
      <c r="G11" s="62"/>
      <c r="H11" s="61"/>
      <c r="I11" s="62"/>
      <c r="J11" s="60"/>
      <c r="K11" s="60"/>
      <c r="L11" s="60"/>
      <c r="M11" s="60"/>
      <c r="N11" s="51"/>
    </row>
    <row r="12" spans="1:15" x14ac:dyDescent="0.2">
      <c r="A12" s="64" t="s">
        <v>325</v>
      </c>
      <c r="B12" s="51">
        <v>11</v>
      </c>
      <c r="C12" s="51">
        <v>12</v>
      </c>
      <c r="D12" s="61" t="s">
        <v>64</v>
      </c>
      <c r="E12" s="62"/>
      <c r="F12" s="61"/>
      <c r="G12" s="62"/>
      <c r="H12" s="61"/>
      <c r="I12" s="62"/>
      <c r="J12" s="60"/>
      <c r="K12" s="60"/>
      <c r="L12" s="60"/>
      <c r="M12" s="60"/>
      <c r="N12" s="51"/>
    </row>
    <row r="13" spans="1:15" x14ac:dyDescent="0.2">
      <c r="A13" s="64"/>
      <c r="B13" s="51">
        <v>11</v>
      </c>
      <c r="C13" s="51">
        <v>12</v>
      </c>
      <c r="D13" s="61" t="s">
        <v>64</v>
      </c>
      <c r="E13" s="62"/>
      <c r="F13" s="61"/>
      <c r="G13" s="62"/>
      <c r="H13" s="61"/>
      <c r="I13" s="62"/>
      <c r="J13" s="60"/>
      <c r="K13" s="60"/>
      <c r="L13" s="60"/>
      <c r="M13" s="60"/>
      <c r="N13" s="51"/>
    </row>
    <row r="14" spans="1:15" x14ac:dyDescent="0.2">
      <c r="A14" s="64"/>
      <c r="B14" s="51"/>
      <c r="C14" s="51"/>
      <c r="D14" s="61"/>
      <c r="E14" s="62"/>
      <c r="F14" s="61"/>
      <c r="G14" s="62"/>
      <c r="H14" s="61"/>
      <c r="I14" s="62"/>
      <c r="J14" s="60"/>
      <c r="K14" s="60"/>
      <c r="L14" s="60"/>
      <c r="M14" s="60"/>
      <c r="N14" s="51"/>
    </row>
    <row r="15" spans="1:15" x14ac:dyDescent="0.2">
      <c r="A15" s="64"/>
      <c r="B15" s="51"/>
      <c r="C15" s="51"/>
      <c r="D15" s="61"/>
      <c r="E15" s="62"/>
      <c r="F15" s="61"/>
      <c r="G15" s="62"/>
      <c r="H15" s="61"/>
      <c r="I15" s="62"/>
      <c r="J15" s="60"/>
      <c r="K15" s="60"/>
      <c r="L15" s="60"/>
      <c r="M15" s="60"/>
      <c r="N15" s="51"/>
    </row>
    <row r="16" spans="1:15" x14ac:dyDescent="0.2">
      <c r="A16" s="64" t="s">
        <v>326</v>
      </c>
      <c r="B16" s="51">
        <v>12</v>
      </c>
      <c r="C16" s="51">
        <v>12</v>
      </c>
      <c r="D16" s="61" t="s">
        <v>64</v>
      </c>
      <c r="E16" s="62"/>
      <c r="F16" s="61"/>
      <c r="G16" s="62"/>
      <c r="H16" s="61"/>
      <c r="I16" s="62"/>
      <c r="J16" s="60"/>
      <c r="K16" s="60"/>
      <c r="L16" s="60"/>
      <c r="M16" s="60"/>
      <c r="N16" s="51"/>
    </row>
    <row r="17" spans="1:14" x14ac:dyDescent="0.2">
      <c r="A17" s="64"/>
      <c r="B17" s="51">
        <v>12</v>
      </c>
      <c r="C17" s="51">
        <v>12</v>
      </c>
      <c r="D17" s="61" t="s">
        <v>64</v>
      </c>
      <c r="E17" s="62"/>
      <c r="F17" s="61"/>
      <c r="G17" s="62"/>
      <c r="H17" s="61"/>
      <c r="I17" s="62"/>
      <c r="J17" s="60"/>
      <c r="K17" s="60"/>
      <c r="L17" s="60"/>
      <c r="M17" s="60"/>
      <c r="N17" s="51"/>
    </row>
    <row r="18" spans="1:14" x14ac:dyDescent="0.2">
      <c r="A18" s="64"/>
      <c r="B18" s="51"/>
      <c r="C18" s="51"/>
      <c r="D18" s="61"/>
      <c r="E18" s="62"/>
      <c r="F18" s="61"/>
      <c r="G18" s="62"/>
      <c r="H18" s="61"/>
      <c r="I18" s="62"/>
      <c r="J18" s="60"/>
      <c r="K18" s="60"/>
      <c r="L18" s="60"/>
      <c r="M18" s="60"/>
      <c r="N18" s="51"/>
    </row>
    <row r="19" spans="1:14" x14ac:dyDescent="0.2">
      <c r="A19" s="64"/>
      <c r="B19" s="51">
        <v>10</v>
      </c>
      <c r="C19" s="51">
        <v>70</v>
      </c>
      <c r="D19" s="61" t="s">
        <v>299</v>
      </c>
      <c r="E19" s="62"/>
      <c r="F19" s="61"/>
      <c r="G19" s="62"/>
      <c r="H19" s="61"/>
      <c r="I19" s="62"/>
      <c r="J19" s="60"/>
      <c r="K19" s="60"/>
      <c r="L19" s="60"/>
      <c r="M19" s="60"/>
      <c r="N19" s="51"/>
    </row>
    <row r="20" spans="1:14" x14ac:dyDescent="0.2">
      <c r="A20" s="64"/>
      <c r="B20" s="51">
        <v>11</v>
      </c>
      <c r="C20" s="51">
        <v>67</v>
      </c>
      <c r="D20" s="61" t="s">
        <v>299</v>
      </c>
      <c r="E20" s="62"/>
      <c r="F20" s="61"/>
      <c r="G20" s="62"/>
      <c r="H20" s="61"/>
      <c r="I20" s="62"/>
      <c r="J20" s="60"/>
      <c r="K20" s="60"/>
      <c r="L20" s="60"/>
      <c r="M20" s="60"/>
      <c r="N20" s="51"/>
    </row>
    <row r="21" spans="1:14" x14ac:dyDescent="0.2">
      <c r="A21" s="64"/>
      <c r="B21" s="51">
        <v>12</v>
      </c>
      <c r="C21" s="51">
        <v>60</v>
      </c>
      <c r="D21" s="61" t="s">
        <v>299</v>
      </c>
      <c r="E21" s="62"/>
      <c r="F21" s="61"/>
      <c r="G21" s="62"/>
      <c r="H21" s="61"/>
      <c r="I21" s="62"/>
      <c r="J21" s="60"/>
      <c r="K21" s="60"/>
      <c r="L21" s="60"/>
      <c r="M21" s="60"/>
      <c r="N21" s="51"/>
    </row>
    <row r="22" spans="1:14" x14ac:dyDescent="0.2">
      <c r="A22" s="64"/>
      <c r="B22" s="51"/>
      <c r="C22" s="51"/>
      <c r="D22" s="61"/>
      <c r="E22" s="62"/>
      <c r="F22" s="61"/>
      <c r="G22" s="62"/>
      <c r="H22" s="61"/>
      <c r="I22" s="62"/>
      <c r="J22" s="60"/>
      <c r="K22" s="60"/>
      <c r="L22" s="60"/>
      <c r="M22" s="60"/>
      <c r="N22" s="51"/>
    </row>
    <row r="23" spans="1:14" x14ac:dyDescent="0.2">
      <c r="A23" s="64" t="s">
        <v>329</v>
      </c>
      <c r="B23" s="51">
        <v>10</v>
      </c>
      <c r="C23" s="51">
        <v>3</v>
      </c>
      <c r="D23" s="61" t="s">
        <v>64</v>
      </c>
      <c r="E23" s="62"/>
      <c r="F23" s="61"/>
      <c r="G23" s="62"/>
      <c r="H23" s="61"/>
      <c r="I23" s="62"/>
      <c r="J23" s="60"/>
      <c r="K23" s="60"/>
      <c r="L23" s="60">
        <v>12</v>
      </c>
      <c r="M23" s="60"/>
      <c r="N23" s="51"/>
    </row>
    <row r="24" spans="1:14" x14ac:dyDescent="0.2">
      <c r="A24" s="64" t="s">
        <v>333</v>
      </c>
      <c r="B24" s="51">
        <v>10</v>
      </c>
      <c r="C24" s="51">
        <v>3</v>
      </c>
      <c r="D24" s="61" t="s">
        <v>64</v>
      </c>
      <c r="E24" s="62"/>
      <c r="F24" s="61"/>
      <c r="G24" s="62"/>
      <c r="H24" s="61"/>
      <c r="I24" s="62"/>
      <c r="J24" s="60"/>
      <c r="K24" s="60"/>
      <c r="L24" s="60">
        <v>3</v>
      </c>
      <c r="M24" s="60"/>
      <c r="N24" s="51"/>
    </row>
    <row r="25" spans="1:14" x14ac:dyDescent="0.2">
      <c r="A25" s="64"/>
      <c r="B25" s="51">
        <v>10</v>
      </c>
      <c r="C25" s="51">
        <v>3</v>
      </c>
      <c r="D25" s="61" t="s">
        <v>64</v>
      </c>
      <c r="E25" s="62"/>
      <c r="F25" s="61"/>
      <c r="G25" s="62"/>
      <c r="H25" s="61"/>
      <c r="I25" s="62"/>
      <c r="J25" s="60"/>
      <c r="K25" s="60"/>
      <c r="L25" s="60">
        <v>12</v>
      </c>
      <c r="M25" s="60"/>
      <c r="N25" s="51"/>
    </row>
    <row r="26" spans="1:14" x14ac:dyDescent="0.2">
      <c r="A26" s="64"/>
      <c r="B26" s="51">
        <v>10</v>
      </c>
      <c r="C26" s="51">
        <v>3</v>
      </c>
      <c r="D26" s="61" t="s">
        <v>64</v>
      </c>
      <c r="E26" s="62"/>
      <c r="F26" s="61"/>
      <c r="G26" s="62"/>
      <c r="H26" s="61"/>
      <c r="I26" s="62"/>
      <c r="J26" s="60"/>
      <c r="K26" s="60"/>
      <c r="L26" s="60">
        <v>6</v>
      </c>
      <c r="M26" s="60"/>
      <c r="N26" s="51"/>
    </row>
    <row r="27" spans="1:14" x14ac:dyDescent="0.2">
      <c r="A27" s="64"/>
      <c r="B27" s="51">
        <v>10</v>
      </c>
      <c r="C27" s="51">
        <v>3</v>
      </c>
      <c r="D27" s="61" t="s">
        <v>64</v>
      </c>
      <c r="E27" s="62"/>
      <c r="F27" s="61"/>
      <c r="G27" s="62"/>
      <c r="H27" s="61"/>
      <c r="I27" s="62"/>
      <c r="J27" s="60"/>
      <c r="K27" s="60"/>
      <c r="L27" s="60">
        <v>12</v>
      </c>
      <c r="M27" s="60"/>
      <c r="N27" s="51"/>
    </row>
    <row r="28" spans="1:14" x14ac:dyDescent="0.2">
      <c r="A28" s="64"/>
      <c r="B28" s="51">
        <v>10</v>
      </c>
      <c r="C28" s="51">
        <v>3</v>
      </c>
      <c r="D28" s="61" t="s">
        <v>64</v>
      </c>
      <c r="E28" s="62"/>
      <c r="F28" s="61"/>
      <c r="G28" s="62"/>
      <c r="H28" s="61"/>
      <c r="I28" s="62"/>
      <c r="J28" s="60"/>
      <c r="K28" s="60"/>
      <c r="L28" s="60">
        <v>3</v>
      </c>
      <c r="M28" s="60"/>
      <c r="N28" s="51"/>
    </row>
    <row r="29" spans="1:14" x14ac:dyDescent="0.2">
      <c r="A29" s="64"/>
      <c r="B29" s="51">
        <v>10</v>
      </c>
      <c r="C29" s="51">
        <v>3</v>
      </c>
      <c r="D29" s="61" t="s">
        <v>64</v>
      </c>
      <c r="E29" s="62"/>
      <c r="F29" s="61"/>
      <c r="G29" s="62"/>
      <c r="H29" s="61"/>
      <c r="I29" s="62"/>
      <c r="J29" s="60"/>
      <c r="K29" s="60"/>
      <c r="L29" s="60">
        <v>12</v>
      </c>
      <c r="M29" s="60"/>
      <c r="N29" s="51"/>
    </row>
    <row r="30" spans="1:14" x14ac:dyDescent="0.2">
      <c r="A30" s="64"/>
      <c r="B30" s="51">
        <v>10</v>
      </c>
      <c r="C30" s="51">
        <v>3</v>
      </c>
      <c r="D30" s="61" t="s">
        <v>64</v>
      </c>
      <c r="E30" s="62"/>
      <c r="F30" s="61"/>
      <c r="G30" s="62"/>
      <c r="H30" s="61"/>
      <c r="I30" s="62"/>
      <c r="J30" s="60"/>
      <c r="K30" s="60"/>
      <c r="L30" s="60">
        <v>6</v>
      </c>
      <c r="M30" s="60"/>
      <c r="N30" s="51"/>
    </row>
    <row r="31" spans="1:14" x14ac:dyDescent="0.2">
      <c r="A31" s="64"/>
      <c r="B31" s="51"/>
      <c r="C31" s="51"/>
      <c r="D31" s="61"/>
      <c r="E31" s="62"/>
      <c r="F31" s="61"/>
      <c r="G31" s="62"/>
      <c r="H31" s="61"/>
      <c r="I31" s="62"/>
      <c r="J31" s="60"/>
      <c r="K31" s="60"/>
      <c r="L31" s="60"/>
      <c r="M31" s="60"/>
      <c r="N31" s="51"/>
    </row>
    <row r="32" spans="1:14" x14ac:dyDescent="0.2">
      <c r="A32" s="64" t="s">
        <v>330</v>
      </c>
      <c r="B32" s="51">
        <v>11</v>
      </c>
      <c r="C32" s="51">
        <v>3</v>
      </c>
      <c r="D32" s="61" t="s">
        <v>64</v>
      </c>
      <c r="E32" s="62"/>
      <c r="F32" s="61"/>
      <c r="G32" s="62"/>
      <c r="H32" s="61"/>
      <c r="I32" s="62"/>
      <c r="J32" s="60"/>
      <c r="K32" s="60"/>
      <c r="L32" s="60">
        <v>18</v>
      </c>
      <c r="M32" s="60"/>
      <c r="N32" s="51"/>
    </row>
    <row r="33" spans="1:14" x14ac:dyDescent="0.2">
      <c r="A33" s="64" t="s">
        <v>334</v>
      </c>
      <c r="B33" s="51">
        <v>11</v>
      </c>
      <c r="C33" s="51">
        <v>3</v>
      </c>
      <c r="D33" s="61" t="s">
        <v>64</v>
      </c>
      <c r="E33" s="62"/>
      <c r="F33" s="61"/>
      <c r="G33" s="62"/>
      <c r="H33" s="61"/>
      <c r="I33" s="62"/>
      <c r="J33" s="60"/>
      <c r="K33" s="60"/>
      <c r="L33" s="60">
        <v>3</v>
      </c>
      <c r="M33" s="60"/>
      <c r="N33" s="51"/>
    </row>
    <row r="34" spans="1:14" x14ac:dyDescent="0.2">
      <c r="A34" s="64"/>
      <c r="B34" s="51">
        <v>11</v>
      </c>
      <c r="C34" s="51">
        <v>3</v>
      </c>
      <c r="D34" s="61" t="s">
        <v>64</v>
      </c>
      <c r="E34" s="62"/>
      <c r="F34" s="61"/>
      <c r="G34" s="62"/>
      <c r="H34" s="61"/>
      <c r="I34" s="62"/>
      <c r="J34" s="60"/>
      <c r="K34" s="60"/>
      <c r="L34" s="60">
        <v>18</v>
      </c>
      <c r="M34" s="60"/>
      <c r="N34" s="51"/>
    </row>
    <row r="35" spans="1:14" x14ac:dyDescent="0.2">
      <c r="A35" s="64"/>
      <c r="B35" s="51">
        <v>11</v>
      </c>
      <c r="C35" s="51">
        <v>3</v>
      </c>
      <c r="D35" s="61" t="s">
        <v>64</v>
      </c>
      <c r="E35" s="62"/>
      <c r="F35" s="61"/>
      <c r="G35" s="62"/>
      <c r="H35" s="61"/>
      <c r="I35" s="62"/>
      <c r="J35" s="60"/>
      <c r="K35" s="60"/>
      <c r="L35" s="60">
        <v>6</v>
      </c>
      <c r="M35" s="60"/>
      <c r="N35" s="51"/>
    </row>
    <row r="36" spans="1:14" x14ac:dyDescent="0.2">
      <c r="A36" s="64"/>
      <c r="B36" s="51">
        <v>11</v>
      </c>
      <c r="C36" s="51">
        <v>3</v>
      </c>
      <c r="D36" s="61" t="s">
        <v>64</v>
      </c>
      <c r="E36" s="62"/>
      <c r="F36" s="61"/>
      <c r="G36" s="62"/>
      <c r="H36" s="61"/>
      <c r="I36" s="62"/>
      <c r="J36" s="60"/>
      <c r="K36" s="60"/>
      <c r="L36" s="60">
        <v>18</v>
      </c>
      <c r="M36" s="60"/>
      <c r="N36" s="51"/>
    </row>
    <row r="37" spans="1:14" x14ac:dyDescent="0.2">
      <c r="A37" s="64"/>
      <c r="B37" s="51">
        <v>11</v>
      </c>
      <c r="C37" s="51">
        <v>3</v>
      </c>
      <c r="D37" s="61" t="s">
        <v>64</v>
      </c>
      <c r="E37" s="62"/>
      <c r="F37" s="61"/>
      <c r="G37" s="62"/>
      <c r="H37" s="61"/>
      <c r="I37" s="62"/>
      <c r="J37" s="60"/>
      <c r="K37" s="60"/>
      <c r="L37" s="60">
        <v>3</v>
      </c>
      <c r="M37" s="60"/>
      <c r="N37" s="51"/>
    </row>
    <row r="38" spans="1:14" x14ac:dyDescent="0.2">
      <c r="A38" s="64"/>
      <c r="B38" s="51">
        <v>11</v>
      </c>
      <c r="C38" s="51">
        <v>3</v>
      </c>
      <c r="D38" s="61" t="s">
        <v>64</v>
      </c>
      <c r="E38" s="62"/>
      <c r="F38" s="61"/>
      <c r="G38" s="62"/>
      <c r="H38" s="61"/>
      <c r="I38" s="62"/>
      <c r="J38" s="60"/>
      <c r="K38" s="60"/>
      <c r="L38" s="60">
        <v>18</v>
      </c>
      <c r="M38" s="60"/>
      <c r="N38" s="51"/>
    </row>
    <row r="39" spans="1:14" x14ac:dyDescent="0.2">
      <c r="A39" s="64"/>
      <c r="B39" s="51">
        <v>11</v>
      </c>
      <c r="C39" s="51">
        <v>3</v>
      </c>
      <c r="D39" s="61" t="s">
        <v>64</v>
      </c>
      <c r="E39" s="62"/>
      <c r="F39" s="61"/>
      <c r="G39" s="62"/>
      <c r="H39" s="61"/>
      <c r="I39" s="62"/>
      <c r="J39" s="60"/>
      <c r="K39" s="60"/>
      <c r="L39" s="60">
        <v>6</v>
      </c>
      <c r="M39" s="60"/>
      <c r="N39" s="51"/>
    </row>
    <row r="40" spans="1:14" x14ac:dyDescent="0.2">
      <c r="A40" s="64"/>
      <c r="B40" s="51"/>
      <c r="C40" s="51"/>
      <c r="D40" s="61"/>
      <c r="E40" s="62"/>
      <c r="F40" s="61"/>
      <c r="G40" s="62"/>
      <c r="H40" s="61"/>
      <c r="I40" s="62"/>
      <c r="J40" s="60"/>
      <c r="K40" s="60"/>
      <c r="L40" s="60"/>
      <c r="M40" s="60"/>
      <c r="N40" s="51"/>
    </row>
    <row r="41" spans="1:14" x14ac:dyDescent="0.2">
      <c r="A41" s="64" t="s">
        <v>331</v>
      </c>
      <c r="B41" s="51">
        <v>12</v>
      </c>
      <c r="C41" s="51">
        <v>3</v>
      </c>
      <c r="D41" s="61" t="s">
        <v>64</v>
      </c>
      <c r="E41" s="62"/>
      <c r="F41" s="61"/>
      <c r="G41" s="62"/>
      <c r="H41" s="61"/>
      <c r="I41" s="62"/>
      <c r="J41" s="60"/>
      <c r="K41" s="60"/>
      <c r="L41" s="60">
        <v>18</v>
      </c>
      <c r="M41" s="60"/>
      <c r="N41" s="51"/>
    </row>
    <row r="42" spans="1:14" x14ac:dyDescent="0.2">
      <c r="A42" s="64" t="s">
        <v>335</v>
      </c>
      <c r="B42" s="51">
        <v>12</v>
      </c>
      <c r="C42" s="51">
        <v>3</v>
      </c>
      <c r="D42" s="61" t="s">
        <v>64</v>
      </c>
      <c r="E42" s="62"/>
      <c r="F42" s="61"/>
      <c r="G42" s="62"/>
      <c r="H42" s="61"/>
      <c r="I42" s="62"/>
      <c r="J42" s="60"/>
      <c r="K42" s="60"/>
      <c r="L42" s="60">
        <v>3</v>
      </c>
      <c r="M42" s="60"/>
      <c r="N42" s="51"/>
    </row>
    <row r="43" spans="1:14" x14ac:dyDescent="0.2">
      <c r="A43" s="64"/>
      <c r="B43" s="51">
        <v>12</v>
      </c>
      <c r="C43" s="51">
        <v>3</v>
      </c>
      <c r="D43" s="61" t="s">
        <v>64</v>
      </c>
      <c r="E43" s="62"/>
      <c r="F43" s="61"/>
      <c r="G43" s="62"/>
      <c r="H43" s="61"/>
      <c r="I43" s="62"/>
      <c r="J43" s="60"/>
      <c r="K43" s="60"/>
      <c r="L43" s="60">
        <v>18</v>
      </c>
      <c r="M43" s="60"/>
      <c r="N43" s="51"/>
    </row>
    <row r="44" spans="1:14" x14ac:dyDescent="0.2">
      <c r="A44" s="64"/>
      <c r="B44" s="51">
        <v>12</v>
      </c>
      <c r="C44" s="51">
        <v>3</v>
      </c>
      <c r="D44" s="61" t="s">
        <v>64</v>
      </c>
      <c r="E44" s="62"/>
      <c r="F44" s="61"/>
      <c r="G44" s="62"/>
      <c r="H44" s="61"/>
      <c r="I44" s="62"/>
      <c r="J44" s="60"/>
      <c r="K44" s="60"/>
      <c r="L44" s="60">
        <v>6</v>
      </c>
      <c r="M44" s="60"/>
      <c r="N44" s="51"/>
    </row>
    <row r="45" spans="1:14" x14ac:dyDescent="0.2">
      <c r="A45" s="64"/>
      <c r="B45" s="51">
        <v>12</v>
      </c>
      <c r="C45" s="51">
        <v>3</v>
      </c>
      <c r="D45" s="61" t="s">
        <v>64</v>
      </c>
      <c r="E45" s="62"/>
      <c r="F45" s="61"/>
      <c r="G45" s="62"/>
      <c r="H45" s="61"/>
      <c r="I45" s="62"/>
      <c r="J45" s="60"/>
      <c r="K45" s="60"/>
      <c r="L45" s="60">
        <v>18</v>
      </c>
      <c r="M45" s="60"/>
      <c r="N45" s="51"/>
    </row>
    <row r="46" spans="1:14" x14ac:dyDescent="0.2">
      <c r="A46" s="64"/>
      <c r="B46" s="51">
        <v>12</v>
      </c>
      <c r="C46" s="51">
        <v>3</v>
      </c>
      <c r="D46" s="61" t="s">
        <v>64</v>
      </c>
      <c r="E46" s="62"/>
      <c r="F46" s="61"/>
      <c r="G46" s="62"/>
      <c r="H46" s="61"/>
      <c r="I46" s="62"/>
      <c r="J46" s="60"/>
      <c r="K46" s="60"/>
      <c r="L46" s="60">
        <v>3</v>
      </c>
      <c r="M46" s="60"/>
      <c r="N46" s="51"/>
    </row>
    <row r="47" spans="1:14" x14ac:dyDescent="0.2">
      <c r="A47" s="64"/>
      <c r="B47" s="51">
        <v>12</v>
      </c>
      <c r="C47" s="51">
        <v>3</v>
      </c>
      <c r="D47" s="61" t="s">
        <v>64</v>
      </c>
      <c r="E47" s="62"/>
      <c r="F47" s="61"/>
      <c r="G47" s="62"/>
      <c r="H47" s="61"/>
      <c r="I47" s="62"/>
      <c r="J47" s="60"/>
      <c r="K47" s="60"/>
      <c r="L47" s="60">
        <v>18</v>
      </c>
      <c r="M47" s="60"/>
      <c r="N47" s="51"/>
    </row>
    <row r="48" spans="1:14" x14ac:dyDescent="0.2">
      <c r="A48" s="64"/>
      <c r="B48" s="51">
        <v>12</v>
      </c>
      <c r="C48" s="51">
        <v>3</v>
      </c>
      <c r="D48" s="61" t="s">
        <v>64</v>
      </c>
      <c r="E48" s="62"/>
      <c r="F48" s="61"/>
      <c r="G48" s="62"/>
      <c r="H48" s="61"/>
      <c r="I48" s="62"/>
      <c r="J48" s="60"/>
      <c r="K48" s="60"/>
      <c r="L48" s="60">
        <v>6</v>
      </c>
      <c r="M48" s="60"/>
      <c r="N48" s="51"/>
    </row>
    <row r="49" spans="1:14" x14ac:dyDescent="0.2">
      <c r="A49" s="64"/>
      <c r="B49" s="51"/>
      <c r="C49" s="51"/>
      <c r="D49" s="61"/>
      <c r="E49" s="62"/>
      <c r="F49" s="61"/>
      <c r="G49" s="62"/>
      <c r="H49" s="61"/>
      <c r="I49" s="62"/>
      <c r="J49" s="60"/>
      <c r="K49" s="60"/>
      <c r="L49" s="60"/>
      <c r="M49" s="60"/>
      <c r="N49" s="51"/>
    </row>
    <row r="50" spans="1:14" x14ac:dyDescent="0.2">
      <c r="A50" s="64"/>
      <c r="B50" s="51">
        <v>10</v>
      </c>
      <c r="C50" s="51">
        <v>64</v>
      </c>
      <c r="D50" s="61" t="s">
        <v>299</v>
      </c>
      <c r="E50" s="62"/>
      <c r="F50" s="61"/>
      <c r="G50" s="62"/>
      <c r="H50" s="61"/>
      <c r="I50" s="62"/>
      <c r="J50" s="60"/>
      <c r="K50" s="60"/>
      <c r="L50" s="60"/>
      <c r="M50" s="60"/>
      <c r="N50" s="51"/>
    </row>
    <row r="51" spans="1:14" x14ac:dyDescent="0.2">
      <c r="A51" s="64"/>
      <c r="B51" s="51">
        <v>11</v>
      </c>
      <c r="C51" s="51">
        <v>36</v>
      </c>
      <c r="D51" s="61" t="s">
        <v>299</v>
      </c>
      <c r="E51" s="62"/>
      <c r="F51" s="61"/>
      <c r="G51" s="62"/>
      <c r="H51" s="61"/>
      <c r="I51" s="62"/>
      <c r="J51" s="60"/>
      <c r="K51" s="60"/>
      <c r="L51" s="60"/>
      <c r="M51" s="60"/>
      <c r="N51" s="51"/>
    </row>
    <row r="52" spans="1:14" x14ac:dyDescent="0.2">
      <c r="A52" s="64"/>
      <c r="B52" s="51">
        <v>12</v>
      </c>
      <c r="C52" s="51">
        <v>8</v>
      </c>
      <c r="D52" s="61" t="s">
        <v>299</v>
      </c>
      <c r="E52" s="62"/>
      <c r="F52" s="61"/>
      <c r="G52" s="62"/>
      <c r="H52" s="61"/>
      <c r="I52" s="62"/>
      <c r="J52" s="60"/>
      <c r="K52" s="60"/>
      <c r="L52" s="60"/>
      <c r="M52" s="60"/>
      <c r="N52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3"/>
  <sheetViews>
    <sheetView zoomScale="120" zoomScaleNormal="120" zoomScalePageLayoutView="120" workbookViewId="0">
      <pane ySplit="8" topLeftCell="A9" activePane="bottomLeft" state="frozen"/>
      <selection pane="bottomLeft" activeCell="H19" sqref="H19:P19"/>
    </sheetView>
  </sheetViews>
  <sheetFormatPr baseColWidth="10" defaultRowHeight="16" x14ac:dyDescent="0.2"/>
  <cols>
    <col min="1" max="1" width="4.33203125" customWidth="1"/>
    <col min="2" max="2" width="6.1640625" bestFit="1" customWidth="1"/>
    <col min="3" max="3" width="40.83203125" customWidth="1"/>
    <col min="4" max="4" width="7.33203125" bestFit="1" customWidth="1"/>
    <col min="5" max="5" width="10.5" customWidth="1"/>
    <col min="6" max="16" width="8.6640625" customWidth="1"/>
    <col min="17" max="17" width="4.33203125" customWidth="1"/>
  </cols>
  <sheetData>
    <row r="1" spans="2:16" x14ac:dyDescent="0.2">
      <c r="F1" s="102" t="s">
        <v>293</v>
      </c>
      <c r="I1" t="s">
        <v>294</v>
      </c>
    </row>
    <row r="2" spans="2:16" x14ac:dyDescent="0.2">
      <c r="C2" s="22"/>
      <c r="D2" s="22"/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  <c r="L2" s="6">
        <v>8</v>
      </c>
      <c r="M2" s="6">
        <v>9</v>
      </c>
      <c r="N2" s="6">
        <v>10</v>
      </c>
      <c r="O2" s="6">
        <v>11</v>
      </c>
      <c r="P2" s="6">
        <v>12</v>
      </c>
    </row>
    <row r="3" spans="2:16" ht="32" x14ac:dyDescent="0.2">
      <c r="C3" s="22" t="s">
        <v>131</v>
      </c>
      <c r="D3" s="22"/>
      <c r="E3" s="101" t="s">
        <v>59</v>
      </c>
      <c r="F3" s="20" t="s">
        <v>136</v>
      </c>
      <c r="G3" s="20" t="s">
        <v>141</v>
      </c>
      <c r="H3" s="20" t="s">
        <v>142</v>
      </c>
      <c r="I3" s="20" t="s">
        <v>258</v>
      </c>
      <c r="J3" s="20" t="s">
        <v>259</v>
      </c>
      <c r="K3" s="20" t="s">
        <v>309</v>
      </c>
      <c r="L3" s="20" t="s">
        <v>339</v>
      </c>
      <c r="M3" s="20" t="s">
        <v>311</v>
      </c>
      <c r="N3" s="20" t="s">
        <v>312</v>
      </c>
      <c r="O3" s="20" t="s">
        <v>325</v>
      </c>
      <c r="P3" s="20" t="s">
        <v>326</v>
      </c>
    </row>
    <row r="4" spans="2:16" x14ac:dyDescent="0.2">
      <c r="B4" s="2" t="s">
        <v>148</v>
      </c>
      <c r="C4" s="25" t="s">
        <v>304</v>
      </c>
      <c r="D4" s="25" t="s">
        <v>148</v>
      </c>
      <c r="E4" s="28"/>
      <c r="F4" s="28">
        <v>0</v>
      </c>
      <c r="G4" s="28">
        <v>-50</v>
      </c>
      <c r="H4" s="28">
        <v>50</v>
      </c>
      <c r="I4" s="28">
        <v>0</v>
      </c>
      <c r="J4" s="28">
        <v>0</v>
      </c>
      <c r="K4" s="28">
        <v>0</v>
      </c>
      <c r="L4" s="28">
        <v>-70</v>
      </c>
      <c r="M4" s="28">
        <v>50</v>
      </c>
      <c r="N4" s="28">
        <v>0</v>
      </c>
      <c r="O4" s="28">
        <v>0</v>
      </c>
      <c r="P4" s="28">
        <v>0</v>
      </c>
    </row>
    <row r="5" spans="2:16" x14ac:dyDescent="0.2">
      <c r="B5" s="2" t="s">
        <v>148</v>
      </c>
      <c r="C5" s="25" t="s">
        <v>316</v>
      </c>
      <c r="D5" s="25" t="s">
        <v>148</v>
      </c>
      <c r="E5" s="28"/>
      <c r="F5" s="28">
        <v>21</v>
      </c>
      <c r="G5" s="28">
        <v>28</v>
      </c>
      <c r="H5" s="28">
        <v>27</v>
      </c>
      <c r="I5" s="28">
        <v>20</v>
      </c>
      <c r="J5" s="28">
        <v>20</v>
      </c>
      <c r="K5" s="28">
        <v>7</v>
      </c>
      <c r="L5" s="28">
        <v>15</v>
      </c>
      <c r="M5" s="28">
        <v>20</v>
      </c>
      <c r="N5" s="28">
        <v>17</v>
      </c>
      <c r="O5" s="28">
        <v>18</v>
      </c>
      <c r="P5" s="28">
        <v>19</v>
      </c>
    </row>
    <row r="6" spans="2:16" x14ac:dyDescent="0.2">
      <c r="B6" s="2" t="s">
        <v>148</v>
      </c>
      <c r="C6" s="25" t="s">
        <v>321</v>
      </c>
      <c r="D6" s="25" t="s">
        <v>148</v>
      </c>
      <c r="E6" s="28"/>
      <c r="F6" s="28"/>
      <c r="G6" s="28">
        <v>-10</v>
      </c>
      <c r="H6" s="28"/>
      <c r="I6" s="28"/>
      <c r="J6" s="28"/>
      <c r="K6" s="28"/>
      <c r="L6" s="28"/>
      <c r="M6" s="28"/>
      <c r="N6" s="28"/>
      <c r="O6" s="28"/>
      <c r="P6" s="28"/>
    </row>
    <row r="7" spans="2:16" x14ac:dyDescent="0.2">
      <c r="B7" s="2" t="s">
        <v>148</v>
      </c>
      <c r="C7" s="25" t="s">
        <v>324</v>
      </c>
      <c r="D7" s="25" t="s">
        <v>148</v>
      </c>
      <c r="E7" s="28"/>
      <c r="F7" s="28">
        <v>95</v>
      </c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2:16" ht="32" x14ac:dyDescent="0.2">
      <c r="B8" s="6" t="s">
        <v>56</v>
      </c>
      <c r="C8" s="6" t="s">
        <v>55</v>
      </c>
      <c r="D8" s="6" t="s">
        <v>5</v>
      </c>
      <c r="E8" s="23">
        <v>1</v>
      </c>
      <c r="F8" s="24">
        <f t="shared" ref="F8:G8" si="0">E8+1</f>
        <v>2</v>
      </c>
      <c r="G8" s="24">
        <f t="shared" si="0"/>
        <v>3</v>
      </c>
      <c r="H8" s="24">
        <f t="shared" ref="H8:J8" si="1">G8+1</f>
        <v>4</v>
      </c>
      <c r="I8" s="24">
        <f t="shared" si="1"/>
        <v>5</v>
      </c>
      <c r="J8" s="24">
        <f t="shared" si="1"/>
        <v>6</v>
      </c>
      <c r="K8" s="24">
        <f t="shared" ref="K8" si="2">J8+1</f>
        <v>7</v>
      </c>
      <c r="L8" s="24">
        <f t="shared" ref="L8" si="3">K8+1</f>
        <v>8</v>
      </c>
      <c r="M8" s="24">
        <f t="shared" ref="M8:N8" si="4">L8+1</f>
        <v>9</v>
      </c>
      <c r="N8" s="24">
        <f t="shared" si="4"/>
        <v>10</v>
      </c>
      <c r="O8" s="24">
        <f t="shared" ref="O8" si="5">N8+1</f>
        <v>11</v>
      </c>
      <c r="P8" s="24">
        <f t="shared" ref="P8" si="6">O8+1</f>
        <v>12</v>
      </c>
    </row>
    <row r="9" spans="2:16" x14ac:dyDescent="0.2">
      <c r="B9" s="31">
        <v>1</v>
      </c>
      <c r="C9" s="25" t="s">
        <v>32</v>
      </c>
      <c r="D9" s="25">
        <v>-100</v>
      </c>
      <c r="E9" s="26">
        <v>0</v>
      </c>
      <c r="F9" s="26">
        <v>0.02</v>
      </c>
      <c r="G9" s="26">
        <v>0.02</v>
      </c>
      <c r="H9" s="26">
        <v>0.02</v>
      </c>
      <c r="I9" s="26">
        <v>0.02</v>
      </c>
      <c r="J9" s="26">
        <v>0.02</v>
      </c>
      <c r="K9" s="26">
        <v>7.0000000000000007E-2</v>
      </c>
      <c r="L9" s="26">
        <v>0.1</v>
      </c>
      <c r="M9" s="26">
        <v>0.03</v>
      </c>
      <c r="N9" s="26">
        <v>5.0000000000000001E-3</v>
      </c>
      <c r="O9" s="26">
        <v>0.01</v>
      </c>
      <c r="P9" s="26">
        <v>0.02</v>
      </c>
    </row>
    <row r="10" spans="2:16" x14ac:dyDescent="0.2">
      <c r="B10" s="2">
        <f>B9+1</f>
        <v>2</v>
      </c>
      <c r="C10" s="25" t="s">
        <v>33</v>
      </c>
      <c r="D10" s="25">
        <v>-101</v>
      </c>
      <c r="E10" s="26">
        <v>0</v>
      </c>
      <c r="F10" s="26">
        <v>10</v>
      </c>
      <c r="G10" s="26">
        <v>18</v>
      </c>
      <c r="H10" s="26">
        <v>16</v>
      </c>
      <c r="I10" s="26">
        <v>16</v>
      </c>
      <c r="J10" s="26">
        <v>16</v>
      </c>
      <c r="K10" s="26">
        <v>55</v>
      </c>
      <c r="L10" s="26">
        <v>50</v>
      </c>
      <c r="M10" s="26">
        <v>65</v>
      </c>
      <c r="N10" s="26">
        <v>125</v>
      </c>
      <c r="O10" s="26">
        <v>60</v>
      </c>
      <c r="P10" s="26">
        <v>45</v>
      </c>
    </row>
    <row r="11" spans="2:16" x14ac:dyDescent="0.2">
      <c r="B11" s="2">
        <f t="shared" ref="B11:B23" si="7">B10+1</f>
        <v>3</v>
      </c>
      <c r="C11" s="25" t="s">
        <v>34</v>
      </c>
      <c r="D11" s="25">
        <v>-102</v>
      </c>
      <c r="E11" s="27">
        <v>256</v>
      </c>
      <c r="F11" s="27">
        <v>128</v>
      </c>
      <c r="G11" s="27">
        <v>256</v>
      </c>
      <c r="H11" s="27">
        <v>256</v>
      </c>
      <c r="I11" s="27">
        <v>256</v>
      </c>
      <c r="J11" s="27">
        <v>256</v>
      </c>
      <c r="K11" s="27">
        <v>256</v>
      </c>
      <c r="L11" s="27">
        <v>256</v>
      </c>
      <c r="M11" s="27">
        <v>256</v>
      </c>
      <c r="N11" s="27">
        <v>256</v>
      </c>
      <c r="O11" s="27">
        <v>256</v>
      </c>
      <c r="P11" s="27">
        <v>256</v>
      </c>
    </row>
    <row r="12" spans="2:16" x14ac:dyDescent="0.2">
      <c r="B12" s="2">
        <f t="shared" si="7"/>
        <v>4</v>
      </c>
      <c r="C12" s="25" t="s">
        <v>35</v>
      </c>
      <c r="D12" s="25">
        <v>-103</v>
      </c>
      <c r="E12" s="27">
        <v>0.5</v>
      </c>
      <c r="F12" s="27">
        <v>0.5</v>
      </c>
      <c r="G12" s="27">
        <v>0.5</v>
      </c>
      <c r="H12" s="27">
        <v>0.5</v>
      </c>
      <c r="I12" s="27">
        <v>0.5</v>
      </c>
      <c r="J12" s="27">
        <v>0.5</v>
      </c>
      <c r="K12" s="27">
        <v>0.01</v>
      </c>
      <c r="L12" s="27">
        <v>0.01</v>
      </c>
      <c r="M12" s="27">
        <v>0.01</v>
      </c>
      <c r="N12" s="27">
        <v>0.01</v>
      </c>
      <c r="O12" s="27">
        <v>0.01</v>
      </c>
      <c r="P12" s="27">
        <v>0.01</v>
      </c>
    </row>
    <row r="13" spans="2:16" x14ac:dyDescent="0.2">
      <c r="B13" s="2">
        <f t="shared" si="7"/>
        <v>5</v>
      </c>
      <c r="C13" s="25" t="s">
        <v>36</v>
      </c>
      <c r="D13" s="25">
        <v>-150</v>
      </c>
      <c r="E13" s="26">
        <v>0</v>
      </c>
      <c r="F13" s="26">
        <v>1</v>
      </c>
      <c r="G13" s="26">
        <v>1</v>
      </c>
      <c r="H13" s="26">
        <v>1</v>
      </c>
      <c r="I13" s="26">
        <v>1</v>
      </c>
      <c r="J13" s="26">
        <v>1</v>
      </c>
      <c r="K13" s="26">
        <v>1</v>
      </c>
      <c r="L13" s="26">
        <v>1</v>
      </c>
      <c r="M13" s="26">
        <v>1</v>
      </c>
      <c r="N13" s="26">
        <v>1</v>
      </c>
      <c r="O13" s="26">
        <v>1</v>
      </c>
      <c r="P13" s="26">
        <v>1</v>
      </c>
    </row>
    <row r="14" spans="2:16" ht="32" x14ac:dyDescent="0.2">
      <c r="B14" s="2">
        <f t="shared" si="7"/>
        <v>6</v>
      </c>
      <c r="C14" s="25" t="s">
        <v>37</v>
      </c>
      <c r="D14" s="25">
        <v>-151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</row>
    <row r="15" spans="2:16" ht="32" x14ac:dyDescent="0.2">
      <c r="B15" s="2">
        <f t="shared" si="7"/>
        <v>7</v>
      </c>
      <c r="C15" s="25" t="s">
        <v>42</v>
      </c>
      <c r="D15" s="25">
        <v>-200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</row>
    <row r="16" spans="2:16" x14ac:dyDescent="0.2">
      <c r="B16" s="2">
        <f t="shared" si="7"/>
        <v>8</v>
      </c>
      <c r="C16" s="25" t="s">
        <v>208</v>
      </c>
      <c r="D16" s="25">
        <v>-350</v>
      </c>
      <c r="E16" s="26"/>
      <c r="F16" s="26"/>
      <c r="G16" s="26"/>
      <c r="H16" s="26"/>
      <c r="I16" s="26"/>
      <c r="J16" s="26"/>
      <c r="K16" s="26">
        <v>1</v>
      </c>
      <c r="L16" s="26">
        <v>2</v>
      </c>
      <c r="M16" s="26">
        <v>3</v>
      </c>
      <c r="N16" s="26">
        <v>4</v>
      </c>
      <c r="O16" s="26">
        <v>5</v>
      </c>
      <c r="P16" s="26">
        <v>6</v>
      </c>
    </row>
    <row r="17" spans="2:16" ht="32" x14ac:dyDescent="0.2">
      <c r="B17" s="2">
        <f t="shared" si="7"/>
        <v>9</v>
      </c>
      <c r="C17" s="25" t="s">
        <v>214</v>
      </c>
      <c r="D17" s="25">
        <v>-450</v>
      </c>
      <c r="E17" s="26"/>
      <c r="F17" s="26">
        <v>1</v>
      </c>
      <c r="G17" s="26">
        <v>2</v>
      </c>
      <c r="H17" s="26">
        <v>3</v>
      </c>
      <c r="I17" s="26">
        <v>4</v>
      </c>
      <c r="J17" s="26">
        <v>4</v>
      </c>
      <c r="K17" s="26"/>
      <c r="L17" s="26"/>
      <c r="M17" s="26"/>
      <c r="N17" s="26"/>
      <c r="O17" s="26"/>
      <c r="P17" s="26"/>
    </row>
    <row r="18" spans="2:16" ht="64" x14ac:dyDescent="0.2">
      <c r="B18" s="2">
        <f t="shared" si="7"/>
        <v>10</v>
      </c>
      <c r="C18" s="25" t="s">
        <v>212</v>
      </c>
      <c r="D18" s="25">
        <v>-400</v>
      </c>
      <c r="E18" s="26"/>
      <c r="F18" s="26"/>
      <c r="G18" s="26"/>
      <c r="H18" s="26"/>
      <c r="I18" s="26"/>
      <c r="J18" s="26"/>
      <c r="K18" s="26">
        <v>7</v>
      </c>
      <c r="L18" s="26">
        <v>7</v>
      </c>
      <c r="M18" s="26">
        <v>7</v>
      </c>
      <c r="N18" s="26">
        <v>7</v>
      </c>
      <c r="O18" s="26">
        <v>7</v>
      </c>
      <c r="P18" s="26">
        <v>7</v>
      </c>
    </row>
    <row r="19" spans="2:16" x14ac:dyDescent="0.2">
      <c r="B19" s="2">
        <f t="shared" si="7"/>
        <v>11</v>
      </c>
      <c r="C19" s="25" t="s">
        <v>130</v>
      </c>
      <c r="D19" s="25">
        <v>-500</v>
      </c>
      <c r="E19" s="100"/>
      <c r="F19" s="99"/>
      <c r="G19" s="99"/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</row>
    <row r="20" spans="2:16" x14ac:dyDescent="0.2">
      <c r="B20" s="2">
        <f t="shared" si="7"/>
        <v>12</v>
      </c>
      <c r="C20" s="25" t="str">
        <f>"(empty function "&amp;B20&amp;")"</f>
        <v>(empty function 12)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  <row r="21" spans="2:16" x14ac:dyDescent="0.2">
      <c r="B21" s="2">
        <f t="shared" si="7"/>
        <v>13</v>
      </c>
      <c r="C21" s="25" t="str">
        <f t="shared" ref="C21:C23" si="8">"(empty function "&amp;B21&amp;")"</f>
        <v>(empty function 13)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2:16" x14ac:dyDescent="0.2">
      <c r="B22" s="2">
        <f t="shared" si="7"/>
        <v>14</v>
      </c>
      <c r="C22" s="25" t="str">
        <f t="shared" si="8"/>
        <v>(empty function 14)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2:16" x14ac:dyDescent="0.2">
      <c r="B23" s="2">
        <f t="shared" si="7"/>
        <v>15</v>
      </c>
      <c r="C23" s="25" t="str">
        <f t="shared" si="8"/>
        <v>(empty function 15)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4"/>
  <sheetViews>
    <sheetView zoomScale="120" zoomScaleNormal="120" zoomScalePageLayoutView="120" workbookViewId="0">
      <pane xSplit="4" ySplit="3" topLeftCell="E18" activePane="bottomRight" state="frozen"/>
      <selection pane="topRight" activeCell="E1" sqref="E1"/>
      <selection pane="bottomLeft" activeCell="A4" sqref="A4"/>
      <selection pane="bottomRight" activeCell="F41" sqref="F41"/>
    </sheetView>
  </sheetViews>
  <sheetFormatPr baseColWidth="10" defaultRowHeight="16" x14ac:dyDescent="0.2"/>
  <cols>
    <col min="1" max="2" width="3.6640625" customWidth="1"/>
    <col min="3" max="3" width="33.1640625" customWidth="1"/>
    <col min="4" max="4" width="9.5" customWidth="1"/>
    <col min="5" max="6" width="6.5" customWidth="1"/>
    <col min="7" max="8" width="9.83203125" customWidth="1"/>
    <col min="9" max="10" width="9.5" customWidth="1"/>
    <col min="11" max="11" width="3.6640625" customWidth="1"/>
  </cols>
  <sheetData>
    <row r="1" spans="2:12" x14ac:dyDescent="0.2">
      <c r="J1" t="s">
        <v>187</v>
      </c>
    </row>
    <row r="2" spans="2:12" x14ac:dyDescent="0.2">
      <c r="J2" t="s">
        <v>198</v>
      </c>
    </row>
    <row r="3" spans="2:12" ht="64" x14ac:dyDescent="0.2">
      <c r="B3" s="6" t="s">
        <v>177</v>
      </c>
      <c r="C3" s="6" t="s">
        <v>186</v>
      </c>
      <c r="D3" s="6" t="s">
        <v>172</v>
      </c>
      <c r="E3" s="6" t="s">
        <v>189</v>
      </c>
      <c r="F3" s="6" t="s">
        <v>190</v>
      </c>
      <c r="G3" s="6" t="s">
        <v>173</v>
      </c>
      <c r="H3" s="6" t="s">
        <v>174</v>
      </c>
      <c r="I3" s="6" t="s">
        <v>175</v>
      </c>
      <c r="J3" s="6" t="s">
        <v>176</v>
      </c>
    </row>
    <row r="4" spans="2:12" x14ac:dyDescent="0.2">
      <c r="B4" s="70">
        <v>1</v>
      </c>
      <c r="C4" s="15" t="s">
        <v>211</v>
      </c>
      <c r="D4" s="26">
        <v>1</v>
      </c>
      <c r="E4" s="74" t="s">
        <v>57</v>
      </c>
      <c r="F4" s="74" t="s">
        <v>57</v>
      </c>
      <c r="G4" s="73">
        <v>0</v>
      </c>
      <c r="H4" s="77">
        <v>2</v>
      </c>
      <c r="I4" s="37" t="str">
        <f>IF(ABS(G4)&gt;0,1200*LOG(G4,2),"")</f>
        <v/>
      </c>
      <c r="J4" s="37" t="str">
        <f>IF(COUNTBLANK(I4),"",MOD(I4,1200))</f>
        <v/>
      </c>
    </row>
    <row r="5" spans="2:12" x14ac:dyDescent="0.2">
      <c r="B5" s="71">
        <f>B4+1</f>
        <v>2</v>
      </c>
      <c r="C5" s="15" t="s">
        <v>305</v>
      </c>
      <c r="D5" s="72">
        <f>D4</f>
        <v>1</v>
      </c>
      <c r="E5" s="26">
        <v>1</v>
      </c>
      <c r="F5" s="26">
        <v>1</v>
      </c>
      <c r="G5" s="37">
        <f>E5/F5</f>
        <v>1</v>
      </c>
      <c r="H5" s="87">
        <v>1</v>
      </c>
      <c r="I5" s="37">
        <f t="shared" ref="I5" si="0">IF(ABS(G5)&gt;0,1200*LOG(G5,2),"")</f>
        <v>0</v>
      </c>
      <c r="J5" s="37">
        <f t="shared" ref="J5" si="1">IF(COUNTBLANK(I5),"",MOD(I5,1200))</f>
        <v>0</v>
      </c>
      <c r="L5" t="s">
        <v>185</v>
      </c>
    </row>
    <row r="6" spans="2:12" x14ac:dyDescent="0.2">
      <c r="B6" s="71">
        <f t="shared" ref="B6:B17" si="2">B5+1</f>
        <v>3</v>
      </c>
      <c r="C6" s="12"/>
      <c r="D6" s="72">
        <f>D5</f>
        <v>1</v>
      </c>
      <c r="E6" s="26">
        <v>3</v>
      </c>
      <c r="F6" s="26">
        <v>1</v>
      </c>
      <c r="G6" s="37">
        <f>E6/F6</f>
        <v>3</v>
      </c>
      <c r="H6" s="87">
        <f>-1/3</f>
        <v>-0.33333333333333331</v>
      </c>
      <c r="I6" s="37">
        <f t="shared" ref="I6" si="3">IF(ABS(G6)&gt;0,1200*LOG(G6,2),"")</f>
        <v>1901.9550008653875</v>
      </c>
      <c r="J6" s="37">
        <f t="shared" ref="J6" si="4">IF(COUNTBLANK(I6),"",MOD(I6,1200))</f>
        <v>701.95500086538755</v>
      </c>
    </row>
    <row r="7" spans="2:12" x14ac:dyDescent="0.2">
      <c r="B7" s="71">
        <f t="shared" si="2"/>
        <v>4</v>
      </c>
      <c r="C7" s="12"/>
      <c r="D7" s="28"/>
      <c r="E7" s="28"/>
      <c r="F7" s="28"/>
      <c r="G7" s="69"/>
      <c r="H7" s="68"/>
      <c r="I7" s="37" t="str">
        <f t="shared" ref="I7" si="5">IF(ABS(G7)&gt;0,1200*LOG(G7,2),"")</f>
        <v/>
      </c>
      <c r="J7" s="37" t="str">
        <f t="shared" ref="J7" si="6">IF(COUNTBLANK(I7),"",MOD(I7,1200))</f>
        <v/>
      </c>
    </row>
    <row r="8" spans="2:12" x14ac:dyDescent="0.2">
      <c r="B8" s="71">
        <f t="shared" si="2"/>
        <v>5</v>
      </c>
      <c r="C8" s="12"/>
      <c r="D8" s="28"/>
      <c r="E8" s="28"/>
      <c r="F8" s="28"/>
      <c r="G8" s="69"/>
      <c r="H8" s="68"/>
      <c r="I8" s="37" t="str">
        <f t="shared" ref="I8:I22" si="7">IF(ABS(G8)&gt;0,1200*LOG(G8,2),"")</f>
        <v/>
      </c>
      <c r="J8" s="37" t="str">
        <f t="shared" ref="J8:J22" si="8">IF(COUNTBLANK(I8),"",MOD(I8,1200))</f>
        <v/>
      </c>
    </row>
    <row r="9" spans="2:12" x14ac:dyDescent="0.2">
      <c r="B9" s="71">
        <f t="shared" si="2"/>
        <v>6</v>
      </c>
      <c r="C9" s="12"/>
      <c r="D9" s="28"/>
      <c r="E9" s="28"/>
      <c r="F9" s="28"/>
      <c r="G9" s="69"/>
      <c r="H9" s="68"/>
      <c r="I9" s="37" t="str">
        <f t="shared" si="7"/>
        <v/>
      </c>
      <c r="J9" s="37" t="str">
        <f t="shared" si="8"/>
        <v/>
      </c>
    </row>
    <row r="10" spans="2:12" x14ac:dyDescent="0.2">
      <c r="B10" s="71">
        <f t="shared" si="2"/>
        <v>7</v>
      </c>
      <c r="C10" s="12"/>
      <c r="D10" s="28"/>
      <c r="E10" s="28"/>
      <c r="F10" s="28"/>
      <c r="G10" s="69"/>
      <c r="H10" s="68"/>
      <c r="I10" s="37" t="str">
        <f t="shared" si="7"/>
        <v/>
      </c>
      <c r="J10" s="37" t="str">
        <f t="shared" si="8"/>
        <v/>
      </c>
    </row>
    <row r="11" spans="2:12" x14ac:dyDescent="0.2">
      <c r="B11" s="71">
        <f t="shared" si="2"/>
        <v>8</v>
      </c>
      <c r="C11" s="12"/>
      <c r="D11" s="28"/>
      <c r="E11" s="28"/>
      <c r="F11" s="28"/>
      <c r="G11" s="69"/>
      <c r="H11" s="68"/>
      <c r="I11" s="37" t="str">
        <f t="shared" si="7"/>
        <v/>
      </c>
      <c r="J11" s="37" t="str">
        <f t="shared" si="8"/>
        <v/>
      </c>
    </row>
    <row r="12" spans="2:12" x14ac:dyDescent="0.2">
      <c r="B12" s="71">
        <f t="shared" si="2"/>
        <v>9</v>
      </c>
      <c r="C12" s="15" t="s">
        <v>256</v>
      </c>
      <c r="D12" s="26">
        <v>2</v>
      </c>
      <c r="E12" s="74" t="s">
        <v>57</v>
      </c>
      <c r="F12" s="74" t="s">
        <v>57</v>
      </c>
      <c r="G12" s="73">
        <v>0</v>
      </c>
      <c r="H12" s="77">
        <v>2</v>
      </c>
      <c r="I12" s="37" t="str">
        <f>IF(ABS(G12)&gt;0,1200*LOG(G12,2),"")</f>
        <v/>
      </c>
      <c r="J12" s="37" t="str">
        <f>IF(COUNTBLANK(I12),"",MOD(I12,1200))</f>
        <v/>
      </c>
    </row>
    <row r="13" spans="2:12" x14ac:dyDescent="0.2">
      <c r="B13" s="71">
        <f t="shared" si="2"/>
        <v>10</v>
      </c>
      <c r="C13" s="15" t="s">
        <v>306</v>
      </c>
      <c r="D13" s="72">
        <f>D12</f>
        <v>2</v>
      </c>
      <c r="E13" s="26">
        <v>1</v>
      </c>
      <c r="F13" s="26">
        <v>1</v>
      </c>
      <c r="G13" s="37">
        <f>E13/F13</f>
        <v>1</v>
      </c>
      <c r="H13" s="87">
        <v>1</v>
      </c>
      <c r="I13" s="37">
        <f t="shared" ref="I13:I17" si="9">IF(ABS(G13)&gt;0,1200*LOG(G13,2),"")</f>
        <v>0</v>
      </c>
      <c r="J13" s="37">
        <f t="shared" ref="J13:J17" si="10">IF(COUNTBLANK(I13),"",MOD(I13,1200))</f>
        <v>0</v>
      </c>
    </row>
    <row r="14" spans="2:12" x14ac:dyDescent="0.2">
      <c r="B14" s="71">
        <f t="shared" si="2"/>
        <v>11</v>
      </c>
      <c r="C14" s="12"/>
      <c r="D14" s="28"/>
      <c r="E14" s="28"/>
      <c r="F14" s="28"/>
      <c r="G14" s="69"/>
      <c r="H14" s="68"/>
      <c r="I14" s="37" t="str">
        <f t="shared" si="9"/>
        <v/>
      </c>
      <c r="J14" s="37" t="str">
        <f t="shared" si="10"/>
        <v/>
      </c>
    </row>
    <row r="15" spans="2:12" x14ac:dyDescent="0.2">
      <c r="B15" s="71">
        <f t="shared" si="2"/>
        <v>12</v>
      </c>
      <c r="C15" s="12"/>
      <c r="D15" s="28"/>
      <c r="E15" s="28"/>
      <c r="F15" s="28"/>
      <c r="G15" s="69"/>
      <c r="H15" s="68"/>
      <c r="I15" s="37" t="str">
        <f t="shared" si="9"/>
        <v/>
      </c>
      <c r="J15" s="37" t="str">
        <f t="shared" si="10"/>
        <v/>
      </c>
    </row>
    <row r="16" spans="2:12" x14ac:dyDescent="0.2">
      <c r="B16" s="71">
        <f t="shared" si="2"/>
        <v>13</v>
      </c>
      <c r="C16" s="12"/>
      <c r="D16" s="28"/>
      <c r="E16" s="28"/>
      <c r="F16" s="28"/>
      <c r="G16" s="69"/>
      <c r="H16" s="68"/>
      <c r="I16" s="37" t="str">
        <f t="shared" si="9"/>
        <v/>
      </c>
      <c r="J16" s="37" t="str">
        <f t="shared" si="10"/>
        <v/>
      </c>
    </row>
    <row r="17" spans="2:10" x14ac:dyDescent="0.2">
      <c r="B17" s="71">
        <f t="shared" si="2"/>
        <v>14</v>
      </c>
      <c r="C17" s="12" t="s">
        <v>295</v>
      </c>
      <c r="D17" s="28"/>
      <c r="E17" s="28"/>
      <c r="F17" s="28"/>
      <c r="G17" s="69"/>
      <c r="H17" s="68"/>
      <c r="I17" s="37" t="str">
        <f t="shared" si="9"/>
        <v/>
      </c>
      <c r="J17" s="37" t="str">
        <f t="shared" si="10"/>
        <v/>
      </c>
    </row>
    <row r="18" spans="2:10" x14ac:dyDescent="0.2">
      <c r="B18" s="71">
        <f t="shared" ref="B18:B81" si="11">B17+1</f>
        <v>15</v>
      </c>
      <c r="C18" s="12"/>
      <c r="D18" s="28"/>
      <c r="E18" s="28"/>
      <c r="F18" s="28"/>
      <c r="G18" s="69"/>
      <c r="H18" s="68"/>
      <c r="I18" s="37" t="str">
        <f t="shared" si="7"/>
        <v/>
      </c>
      <c r="J18" s="37" t="str">
        <f t="shared" si="8"/>
        <v/>
      </c>
    </row>
    <row r="19" spans="2:10" x14ac:dyDescent="0.2">
      <c r="B19" s="71">
        <f t="shared" si="11"/>
        <v>16</v>
      </c>
      <c r="C19" s="15" t="s">
        <v>257</v>
      </c>
      <c r="D19" s="26">
        <v>3</v>
      </c>
      <c r="E19" s="74" t="s">
        <v>57</v>
      </c>
      <c r="F19" s="74" t="s">
        <v>57</v>
      </c>
      <c r="G19" s="73">
        <v>0</v>
      </c>
      <c r="H19" s="77">
        <v>1</v>
      </c>
      <c r="I19" s="37" t="str">
        <f t="shared" si="7"/>
        <v/>
      </c>
      <c r="J19" s="37" t="str">
        <f t="shared" si="8"/>
        <v/>
      </c>
    </row>
    <row r="20" spans="2:10" x14ac:dyDescent="0.2">
      <c r="B20" s="71">
        <f t="shared" si="11"/>
        <v>17</v>
      </c>
      <c r="C20" s="15" t="s">
        <v>307</v>
      </c>
      <c r="D20" s="72">
        <f>D19</f>
        <v>3</v>
      </c>
      <c r="E20" s="26">
        <v>1</v>
      </c>
      <c r="F20" s="26">
        <v>1</v>
      </c>
      <c r="G20" s="37">
        <f>E20/F20</f>
        <v>1</v>
      </c>
      <c r="H20" s="87">
        <v>1</v>
      </c>
      <c r="I20" s="37">
        <f t="shared" si="7"/>
        <v>0</v>
      </c>
      <c r="J20" s="37">
        <f t="shared" si="8"/>
        <v>0</v>
      </c>
    </row>
    <row r="21" spans="2:10" x14ac:dyDescent="0.2">
      <c r="B21" s="71">
        <f t="shared" si="11"/>
        <v>18</v>
      </c>
      <c r="C21" s="12"/>
      <c r="D21" s="28"/>
      <c r="E21" s="28"/>
      <c r="F21" s="28"/>
      <c r="G21" s="69"/>
      <c r="H21" s="68"/>
      <c r="I21" s="37" t="str">
        <f t="shared" si="7"/>
        <v/>
      </c>
      <c r="J21" s="37" t="str">
        <f t="shared" si="8"/>
        <v/>
      </c>
    </row>
    <row r="22" spans="2:10" x14ac:dyDescent="0.2">
      <c r="B22" s="71">
        <f t="shared" si="11"/>
        <v>19</v>
      </c>
      <c r="C22" s="12"/>
      <c r="D22" s="28"/>
      <c r="E22" s="28"/>
      <c r="F22" s="28"/>
      <c r="G22" s="69"/>
      <c r="H22" s="68"/>
      <c r="I22" s="37" t="str">
        <f t="shared" si="7"/>
        <v/>
      </c>
      <c r="J22" s="37" t="str">
        <f t="shared" si="8"/>
        <v/>
      </c>
    </row>
    <row r="23" spans="2:10" x14ac:dyDescent="0.2">
      <c r="B23" s="71">
        <f t="shared" si="11"/>
        <v>20</v>
      </c>
      <c r="C23" s="12"/>
      <c r="D23" s="28"/>
      <c r="E23" s="28"/>
      <c r="F23" s="28"/>
      <c r="G23" s="69"/>
      <c r="H23" s="68"/>
      <c r="I23" s="37" t="str">
        <f t="shared" ref="I23:I24" si="12">IF(ABS(G23)&gt;0,1200*LOG(G23,2),"")</f>
        <v/>
      </c>
      <c r="J23" s="37" t="str">
        <f t="shared" ref="J23:J24" si="13">IF(COUNTBLANK(I23),"",MOD(I23,1200))</f>
        <v/>
      </c>
    </row>
    <row r="24" spans="2:10" x14ac:dyDescent="0.2">
      <c r="B24" s="71">
        <f t="shared" si="11"/>
        <v>21</v>
      </c>
      <c r="C24" s="12"/>
      <c r="D24" s="28"/>
      <c r="E24" s="28"/>
      <c r="F24" s="28"/>
      <c r="G24" s="69"/>
      <c r="H24" s="68"/>
      <c r="I24" s="37" t="str">
        <f t="shared" si="12"/>
        <v/>
      </c>
      <c r="J24" s="37" t="str">
        <f t="shared" si="13"/>
        <v/>
      </c>
    </row>
    <row r="25" spans="2:10" x14ac:dyDescent="0.2">
      <c r="B25" s="71">
        <f t="shared" si="11"/>
        <v>22</v>
      </c>
      <c r="C25" s="15" t="s">
        <v>301</v>
      </c>
      <c r="D25" s="26">
        <v>4</v>
      </c>
      <c r="E25" s="74" t="s">
        <v>57</v>
      </c>
      <c r="F25" s="74" t="s">
        <v>57</v>
      </c>
      <c r="G25" s="73">
        <v>0</v>
      </c>
      <c r="H25" s="77">
        <v>1</v>
      </c>
      <c r="I25" s="37" t="str">
        <f t="shared" ref="I25:I59" si="14">IF(ABS(G25)&gt;0,1200*LOG(G25,2),"")</f>
        <v/>
      </c>
      <c r="J25" s="37" t="str">
        <f t="shared" ref="J25:J59" si="15">IF(COUNTBLANK(I25),"",MOD(I25,1200))</f>
        <v/>
      </c>
    </row>
    <row r="26" spans="2:10" x14ac:dyDescent="0.2">
      <c r="B26" s="71">
        <f t="shared" si="11"/>
        <v>23</v>
      </c>
      <c r="C26" s="15" t="s">
        <v>308</v>
      </c>
      <c r="D26" s="72">
        <f>D25</f>
        <v>4</v>
      </c>
      <c r="E26" s="26">
        <v>1</v>
      </c>
      <c r="F26" s="26">
        <v>1</v>
      </c>
      <c r="G26" s="37">
        <f>E26/F26</f>
        <v>1</v>
      </c>
      <c r="H26" s="87">
        <v>1</v>
      </c>
      <c r="I26" s="37">
        <f t="shared" si="14"/>
        <v>0</v>
      </c>
      <c r="J26" s="37">
        <f t="shared" si="15"/>
        <v>0</v>
      </c>
    </row>
    <row r="27" spans="2:10" x14ac:dyDescent="0.2">
      <c r="B27" s="71">
        <f t="shared" si="11"/>
        <v>24</v>
      </c>
      <c r="C27" s="12"/>
      <c r="D27" s="72">
        <f>D26</f>
        <v>4</v>
      </c>
      <c r="E27" s="26">
        <v>3</v>
      </c>
      <c r="F27" s="26">
        <v>1</v>
      </c>
      <c r="G27" s="37">
        <f>E27/F27</f>
        <v>3</v>
      </c>
      <c r="H27" s="87">
        <f>-1/3</f>
        <v>-0.33333333333333331</v>
      </c>
      <c r="I27" s="37">
        <f t="shared" si="14"/>
        <v>1901.9550008653875</v>
      </c>
      <c r="J27" s="37">
        <f t="shared" si="15"/>
        <v>701.95500086538755</v>
      </c>
    </row>
    <row r="28" spans="2:10" x14ac:dyDescent="0.2">
      <c r="B28" s="71">
        <f t="shared" si="11"/>
        <v>25</v>
      </c>
      <c r="C28" s="12"/>
      <c r="D28" s="28"/>
      <c r="E28" s="28"/>
      <c r="F28" s="28"/>
      <c r="G28" s="69"/>
      <c r="H28" s="68"/>
      <c r="I28" s="37" t="str">
        <f t="shared" si="14"/>
        <v/>
      </c>
      <c r="J28" s="37" t="str">
        <f t="shared" si="15"/>
        <v/>
      </c>
    </row>
    <row r="29" spans="2:10" x14ac:dyDescent="0.2">
      <c r="B29" s="71">
        <f t="shared" si="11"/>
        <v>26</v>
      </c>
      <c r="C29" s="12"/>
      <c r="D29" s="28"/>
      <c r="E29" s="28"/>
      <c r="F29" s="28"/>
      <c r="G29" s="69"/>
      <c r="H29" s="68"/>
      <c r="I29" s="37" t="str">
        <f t="shared" si="14"/>
        <v/>
      </c>
      <c r="J29" s="37" t="str">
        <f t="shared" si="15"/>
        <v/>
      </c>
    </row>
    <row r="30" spans="2:10" x14ac:dyDescent="0.2">
      <c r="B30" s="71">
        <f t="shared" si="11"/>
        <v>27</v>
      </c>
      <c r="C30" s="12"/>
      <c r="D30" s="28"/>
      <c r="E30" s="28"/>
      <c r="F30" s="28"/>
      <c r="G30" s="69"/>
      <c r="H30" s="68"/>
      <c r="I30" s="37" t="str">
        <f t="shared" si="14"/>
        <v/>
      </c>
      <c r="J30" s="37" t="str">
        <f t="shared" si="15"/>
        <v/>
      </c>
    </row>
    <row r="31" spans="2:10" x14ac:dyDescent="0.2">
      <c r="B31" s="71">
        <f t="shared" si="11"/>
        <v>28</v>
      </c>
      <c r="C31" s="15" t="s">
        <v>302</v>
      </c>
      <c r="D31" s="26">
        <v>6</v>
      </c>
      <c r="E31" s="74" t="s">
        <v>57</v>
      </c>
      <c r="F31" s="74" t="s">
        <v>57</v>
      </c>
      <c r="G31" s="73">
        <v>0</v>
      </c>
      <c r="H31" s="77">
        <v>0</v>
      </c>
      <c r="I31" s="37" t="str">
        <f t="shared" si="14"/>
        <v/>
      </c>
      <c r="J31" s="37" t="str">
        <f t="shared" si="15"/>
        <v/>
      </c>
    </row>
    <row r="32" spans="2:10" x14ac:dyDescent="0.2">
      <c r="B32" s="71">
        <f t="shared" si="11"/>
        <v>29</v>
      </c>
      <c r="C32" s="15"/>
      <c r="D32" s="72">
        <f t="shared" ref="D32:D39" si="16">D31</f>
        <v>6</v>
      </c>
      <c r="E32" s="26">
        <v>100</v>
      </c>
      <c r="F32" s="26">
        <v>100</v>
      </c>
      <c r="G32" s="37">
        <f t="shared" ref="G32:G39" si="17">E32/F32</f>
        <v>1</v>
      </c>
      <c r="H32" s="87">
        <v>1</v>
      </c>
      <c r="I32" s="37">
        <f t="shared" si="14"/>
        <v>0</v>
      </c>
      <c r="J32" s="37">
        <f t="shared" si="15"/>
        <v>0</v>
      </c>
    </row>
    <row r="33" spans="2:10" x14ac:dyDescent="0.2">
      <c r="B33" s="71">
        <f t="shared" si="11"/>
        <v>30</v>
      </c>
      <c r="C33" s="12"/>
      <c r="D33" s="72">
        <f t="shared" si="16"/>
        <v>6</v>
      </c>
      <c r="E33" s="26">
        <v>101</v>
      </c>
      <c r="F33" s="26">
        <v>100</v>
      </c>
      <c r="G33" s="37">
        <f t="shared" si="17"/>
        <v>1.01</v>
      </c>
      <c r="H33" s="87">
        <v>1</v>
      </c>
      <c r="I33" s="37">
        <f t="shared" si="14"/>
        <v>17.226351572484067</v>
      </c>
      <c r="J33" s="37">
        <f t="shared" si="15"/>
        <v>17.226351572484067</v>
      </c>
    </row>
    <row r="34" spans="2:10" x14ac:dyDescent="0.2">
      <c r="B34" s="71">
        <f t="shared" si="11"/>
        <v>31</v>
      </c>
      <c r="C34" s="12"/>
      <c r="D34" s="72">
        <f t="shared" si="16"/>
        <v>6</v>
      </c>
      <c r="E34" s="26">
        <v>241</v>
      </c>
      <c r="F34" s="26">
        <v>100</v>
      </c>
      <c r="G34" s="37">
        <f t="shared" si="17"/>
        <v>2.41</v>
      </c>
      <c r="H34" s="87">
        <v>0.5</v>
      </c>
      <c r="I34" s="37">
        <f t="shared" si="14"/>
        <v>1522.8397757462842</v>
      </c>
      <c r="J34" s="37">
        <f t="shared" si="15"/>
        <v>322.8397757462842</v>
      </c>
    </row>
    <row r="35" spans="2:10" x14ac:dyDescent="0.2">
      <c r="B35" s="71">
        <f t="shared" si="11"/>
        <v>32</v>
      </c>
      <c r="C35" s="12"/>
      <c r="D35" s="72">
        <f t="shared" si="16"/>
        <v>6</v>
      </c>
      <c r="E35" s="26">
        <v>263</v>
      </c>
      <c r="F35" s="26">
        <v>100</v>
      </c>
      <c r="G35" s="37">
        <f t="shared" si="17"/>
        <v>2.63</v>
      </c>
      <c r="H35" s="87">
        <v>0.4</v>
      </c>
      <c r="I35" s="37">
        <f t="shared" si="14"/>
        <v>1674.0753594210933</v>
      </c>
      <c r="J35" s="37">
        <f t="shared" si="15"/>
        <v>474.07535942109325</v>
      </c>
    </row>
    <row r="36" spans="2:10" x14ac:dyDescent="0.2">
      <c r="B36" s="71">
        <f t="shared" si="11"/>
        <v>33</v>
      </c>
      <c r="C36" s="12"/>
      <c r="D36" s="72">
        <f t="shared" si="16"/>
        <v>6</v>
      </c>
      <c r="E36" s="26">
        <v>421</v>
      </c>
      <c r="F36" s="26">
        <v>100</v>
      </c>
      <c r="G36" s="37">
        <f t="shared" si="17"/>
        <v>4.21</v>
      </c>
      <c r="H36" s="87">
        <v>0.4</v>
      </c>
      <c r="I36" s="37">
        <f t="shared" si="14"/>
        <v>2488.5842799500056</v>
      </c>
      <c r="J36" s="37">
        <f t="shared" si="15"/>
        <v>88.584279950005566</v>
      </c>
    </row>
    <row r="37" spans="2:10" x14ac:dyDescent="0.2">
      <c r="B37" s="71">
        <f t="shared" si="11"/>
        <v>34</v>
      </c>
      <c r="C37" s="12"/>
      <c r="D37" s="72">
        <f t="shared" si="16"/>
        <v>6</v>
      </c>
      <c r="E37" s="26">
        <v>593</v>
      </c>
      <c r="F37" s="26">
        <v>100</v>
      </c>
      <c r="G37" s="37">
        <f t="shared" si="17"/>
        <v>5.93</v>
      </c>
      <c r="H37" s="87">
        <v>0.35</v>
      </c>
      <c r="I37" s="37">
        <f t="shared" si="14"/>
        <v>3081.6385257255347</v>
      </c>
      <c r="J37" s="37">
        <f t="shared" si="15"/>
        <v>681.63852572553469</v>
      </c>
    </row>
    <row r="38" spans="2:10" x14ac:dyDescent="0.2">
      <c r="B38" s="71">
        <f t="shared" si="11"/>
        <v>35</v>
      </c>
      <c r="C38" s="12"/>
      <c r="D38" s="72">
        <f t="shared" si="16"/>
        <v>6</v>
      </c>
      <c r="E38" s="26">
        <v>727</v>
      </c>
      <c r="F38" s="26">
        <v>100</v>
      </c>
      <c r="G38" s="37">
        <f t="shared" si="17"/>
        <v>7.27</v>
      </c>
      <c r="H38" s="87">
        <v>0.3</v>
      </c>
      <c r="I38" s="37">
        <f t="shared" si="14"/>
        <v>3434.3464369738431</v>
      </c>
      <c r="J38" s="37">
        <f t="shared" si="15"/>
        <v>1034.3464369738431</v>
      </c>
    </row>
    <row r="39" spans="2:10" x14ac:dyDescent="0.2">
      <c r="B39" s="71">
        <f t="shared" si="11"/>
        <v>36</v>
      </c>
      <c r="C39" s="12"/>
      <c r="D39" s="72">
        <f t="shared" si="16"/>
        <v>6</v>
      </c>
      <c r="E39" s="26">
        <v>977</v>
      </c>
      <c r="F39" s="26">
        <v>100</v>
      </c>
      <c r="G39" s="37">
        <f t="shared" si="17"/>
        <v>9.77</v>
      </c>
      <c r="H39" s="87">
        <v>0.25</v>
      </c>
      <c r="I39" s="37">
        <f t="shared" si="14"/>
        <v>3946.0302746323928</v>
      </c>
      <c r="J39" s="37">
        <f t="shared" si="15"/>
        <v>346.03027463239277</v>
      </c>
    </row>
    <row r="40" spans="2:10" x14ac:dyDescent="0.2">
      <c r="B40" s="71">
        <f t="shared" si="11"/>
        <v>37</v>
      </c>
      <c r="C40" s="12"/>
      <c r="D40" s="28"/>
      <c r="E40" s="28"/>
      <c r="F40" s="28"/>
      <c r="G40" s="69"/>
      <c r="H40" s="68"/>
      <c r="I40" s="37" t="str">
        <f t="shared" si="14"/>
        <v/>
      </c>
      <c r="J40" s="37" t="str">
        <f t="shared" si="15"/>
        <v/>
      </c>
    </row>
    <row r="41" spans="2:10" x14ac:dyDescent="0.2">
      <c r="B41" s="71">
        <f t="shared" si="11"/>
        <v>38</v>
      </c>
      <c r="C41" s="12"/>
      <c r="D41" s="28"/>
      <c r="E41" s="28"/>
      <c r="F41" s="28"/>
      <c r="G41" s="69"/>
      <c r="H41" s="68"/>
      <c r="I41" s="37" t="str">
        <f t="shared" si="14"/>
        <v/>
      </c>
      <c r="J41" s="37" t="str">
        <f t="shared" si="15"/>
        <v/>
      </c>
    </row>
    <row r="42" spans="2:10" x14ac:dyDescent="0.2">
      <c r="B42" s="71">
        <f t="shared" si="11"/>
        <v>39</v>
      </c>
      <c r="C42" s="12"/>
      <c r="D42" s="28"/>
      <c r="E42" s="28"/>
      <c r="F42" s="28"/>
      <c r="G42" s="69"/>
      <c r="H42" s="68"/>
      <c r="I42" s="37" t="str">
        <f t="shared" si="14"/>
        <v/>
      </c>
      <c r="J42" s="37" t="str">
        <f t="shared" si="15"/>
        <v/>
      </c>
    </row>
    <row r="43" spans="2:10" x14ac:dyDescent="0.2">
      <c r="B43" s="71">
        <f t="shared" si="11"/>
        <v>40</v>
      </c>
      <c r="C43" s="15" t="s">
        <v>303</v>
      </c>
      <c r="D43" s="26">
        <v>7</v>
      </c>
      <c r="E43" s="74" t="s">
        <v>57</v>
      </c>
      <c r="F43" s="74" t="s">
        <v>57</v>
      </c>
      <c r="G43" s="73">
        <v>0</v>
      </c>
      <c r="H43" s="77">
        <v>1</v>
      </c>
      <c r="I43" s="37" t="str">
        <f t="shared" si="14"/>
        <v/>
      </c>
      <c r="J43" s="37" t="str">
        <f t="shared" si="15"/>
        <v/>
      </c>
    </row>
    <row r="44" spans="2:10" x14ac:dyDescent="0.2">
      <c r="B44" s="71">
        <f t="shared" si="11"/>
        <v>41</v>
      </c>
      <c r="C44" s="15"/>
      <c r="D44" s="72">
        <f>D43</f>
        <v>7</v>
      </c>
      <c r="E44" s="26">
        <v>30</v>
      </c>
      <c r="F44" s="26">
        <v>30</v>
      </c>
      <c r="G44" s="37">
        <f>E44/F44</f>
        <v>1</v>
      </c>
      <c r="H44" s="87">
        <v>0.5</v>
      </c>
      <c r="I44" s="37">
        <f t="shared" si="14"/>
        <v>0</v>
      </c>
      <c r="J44" s="37">
        <f t="shared" si="15"/>
        <v>0</v>
      </c>
    </row>
    <row r="45" spans="2:10" x14ac:dyDescent="0.2">
      <c r="B45" s="71">
        <f t="shared" si="11"/>
        <v>42</v>
      </c>
      <c r="C45" s="12"/>
      <c r="D45" s="72">
        <f>D44</f>
        <v>7</v>
      </c>
      <c r="E45" s="26">
        <v>31</v>
      </c>
      <c r="F45" s="26">
        <v>30</v>
      </c>
      <c r="G45" s="37">
        <f>E45/F45</f>
        <v>1.0333333333333334</v>
      </c>
      <c r="H45" s="87">
        <v>0.3</v>
      </c>
      <c r="I45" s="37">
        <f t="shared" si="14"/>
        <v>56.766857734028186</v>
      </c>
      <c r="J45" s="37">
        <f t="shared" si="15"/>
        <v>56.766857734028186</v>
      </c>
    </row>
    <row r="46" spans="2:10" x14ac:dyDescent="0.2">
      <c r="B46" s="71">
        <f t="shared" si="11"/>
        <v>43</v>
      </c>
      <c r="C46" s="12"/>
      <c r="D46" s="72">
        <f>D45</f>
        <v>7</v>
      </c>
      <c r="E46" s="26">
        <v>37</v>
      </c>
      <c r="F46" s="26">
        <v>30</v>
      </c>
      <c r="G46" s="37">
        <f>E46/F46</f>
        <v>1.2333333333333334</v>
      </c>
      <c r="H46" s="87">
        <v>0.5</v>
      </c>
      <c r="I46" s="37">
        <f t="shared" si="14"/>
        <v>363.07532402451756</v>
      </c>
      <c r="J46" s="37">
        <f t="shared" si="15"/>
        <v>363.07532402451756</v>
      </c>
    </row>
    <row r="47" spans="2:10" x14ac:dyDescent="0.2">
      <c r="B47" s="71">
        <f t="shared" si="11"/>
        <v>44</v>
      </c>
      <c r="C47" s="12"/>
      <c r="D47" s="72">
        <f>D46</f>
        <v>7</v>
      </c>
      <c r="E47" s="26">
        <v>41</v>
      </c>
      <c r="F47" s="26">
        <v>30</v>
      </c>
      <c r="G47" s="37">
        <f>E47/F47</f>
        <v>1.3666666666666667</v>
      </c>
      <c r="H47" s="87">
        <v>0.3</v>
      </c>
      <c r="I47" s="37">
        <f t="shared" si="14"/>
        <v>540.7936908114782</v>
      </c>
      <c r="J47" s="37">
        <f t="shared" si="15"/>
        <v>540.7936908114782</v>
      </c>
    </row>
    <row r="48" spans="2:10" x14ac:dyDescent="0.2">
      <c r="B48" s="71">
        <f t="shared" si="11"/>
        <v>45</v>
      </c>
      <c r="C48" s="12"/>
      <c r="D48" s="72">
        <f>D47</f>
        <v>7</v>
      </c>
      <c r="E48" s="26">
        <v>43</v>
      </c>
      <c r="F48" s="26">
        <v>30</v>
      </c>
      <c r="G48" s="37">
        <f>E48/F48</f>
        <v>1.4333333333333333</v>
      </c>
      <c r="H48" s="87">
        <v>0.5</v>
      </c>
      <c r="I48" s="37">
        <f t="shared" si="14"/>
        <v>623.24899091229531</v>
      </c>
      <c r="J48" s="37">
        <f t="shared" si="15"/>
        <v>623.24899091229531</v>
      </c>
    </row>
    <row r="49" spans="2:10" x14ac:dyDescent="0.2">
      <c r="B49" s="71">
        <f t="shared" si="11"/>
        <v>46</v>
      </c>
      <c r="C49" s="12"/>
      <c r="D49" s="72">
        <f t="shared" ref="D49:D55" si="18">D48</f>
        <v>7</v>
      </c>
      <c r="E49" s="26">
        <v>47</v>
      </c>
      <c r="F49" s="26">
        <v>30</v>
      </c>
      <c r="G49" s="37">
        <f t="shared" ref="G49:G55" si="19">E49/F49</f>
        <v>1.5666666666666667</v>
      </c>
      <c r="H49" s="87">
        <v>0.3</v>
      </c>
      <c r="I49" s="37">
        <f t="shared" si="14"/>
        <v>777.2379072829425</v>
      </c>
      <c r="J49" s="37">
        <f t="shared" si="15"/>
        <v>777.2379072829425</v>
      </c>
    </row>
    <row r="50" spans="2:10" x14ac:dyDescent="0.2">
      <c r="B50" s="71">
        <f t="shared" si="11"/>
        <v>47</v>
      </c>
      <c r="C50" s="12"/>
      <c r="D50" s="72">
        <f t="shared" si="18"/>
        <v>7</v>
      </c>
      <c r="E50" s="26">
        <v>53</v>
      </c>
      <c r="F50" s="26">
        <v>30</v>
      </c>
      <c r="G50" s="37">
        <f t="shared" si="19"/>
        <v>1.7666666666666666</v>
      </c>
      <c r="H50" s="87">
        <v>0.5</v>
      </c>
      <c r="I50" s="37">
        <f t="shared" si="14"/>
        <v>985.23583074561668</v>
      </c>
      <c r="J50" s="37">
        <f t="shared" si="15"/>
        <v>985.23583074561668</v>
      </c>
    </row>
    <row r="51" spans="2:10" x14ac:dyDescent="0.2">
      <c r="B51" s="71">
        <f t="shared" si="11"/>
        <v>48</v>
      </c>
      <c r="C51" s="12"/>
      <c r="D51" s="72">
        <f t="shared" si="18"/>
        <v>7</v>
      </c>
      <c r="E51" s="26">
        <v>59</v>
      </c>
      <c r="F51" s="26">
        <v>30</v>
      </c>
      <c r="G51" s="37">
        <f t="shared" si="19"/>
        <v>1.9666666666666666</v>
      </c>
      <c r="H51" s="87">
        <v>0.3</v>
      </c>
      <c r="I51" s="37">
        <f t="shared" si="14"/>
        <v>1170.9029445039871</v>
      </c>
      <c r="J51" s="37">
        <f t="shared" si="15"/>
        <v>1170.9029445039871</v>
      </c>
    </row>
    <row r="52" spans="2:10" x14ac:dyDescent="0.2">
      <c r="B52" s="71">
        <f t="shared" si="11"/>
        <v>49</v>
      </c>
      <c r="C52" s="12"/>
      <c r="D52" s="72">
        <f t="shared" si="18"/>
        <v>7</v>
      </c>
      <c r="E52" s="26">
        <v>61</v>
      </c>
      <c r="F52" s="26">
        <v>30</v>
      </c>
      <c r="G52" s="37">
        <f t="shared" si="19"/>
        <v>2.0333333333333332</v>
      </c>
      <c r="H52" s="87">
        <v>0.5</v>
      </c>
      <c r="I52" s="37">
        <f t="shared" si="14"/>
        <v>1228.6160903452412</v>
      </c>
      <c r="J52" s="37">
        <f t="shared" si="15"/>
        <v>28.616090345241219</v>
      </c>
    </row>
    <row r="53" spans="2:10" x14ac:dyDescent="0.2">
      <c r="B53" s="71">
        <f t="shared" si="11"/>
        <v>50</v>
      </c>
      <c r="C53" s="12"/>
      <c r="D53" s="72">
        <f t="shared" si="18"/>
        <v>7</v>
      </c>
      <c r="E53" s="26">
        <v>67</v>
      </c>
      <c r="F53" s="26">
        <v>30</v>
      </c>
      <c r="G53" s="37">
        <f t="shared" si="19"/>
        <v>2.2333333333333334</v>
      </c>
      <c r="H53" s="87">
        <v>0.3</v>
      </c>
      <c r="I53" s="37">
        <f t="shared" si="14"/>
        <v>1391.0383138191048</v>
      </c>
      <c r="J53" s="37">
        <f t="shared" si="15"/>
        <v>191.03831381910481</v>
      </c>
    </row>
    <row r="54" spans="2:10" x14ac:dyDescent="0.2">
      <c r="B54" s="71">
        <f t="shared" si="11"/>
        <v>51</v>
      </c>
      <c r="C54" s="12"/>
      <c r="D54" s="72">
        <f t="shared" si="18"/>
        <v>7</v>
      </c>
      <c r="E54" s="26">
        <v>71</v>
      </c>
      <c r="F54" s="26">
        <v>30</v>
      </c>
      <c r="G54" s="37">
        <f t="shared" si="19"/>
        <v>2.3666666666666667</v>
      </c>
      <c r="H54" s="87">
        <v>0.5</v>
      </c>
      <c r="I54" s="37">
        <f t="shared" si="14"/>
        <v>1491.4278286753965</v>
      </c>
      <c r="J54" s="37">
        <f t="shared" si="15"/>
        <v>291.42782867539654</v>
      </c>
    </row>
    <row r="55" spans="2:10" x14ac:dyDescent="0.2">
      <c r="B55" s="71">
        <f t="shared" si="11"/>
        <v>52</v>
      </c>
      <c r="C55" s="12"/>
      <c r="D55" s="72">
        <f t="shared" si="18"/>
        <v>7</v>
      </c>
      <c r="E55" s="26">
        <v>73</v>
      </c>
      <c r="F55" s="26">
        <v>30</v>
      </c>
      <c r="G55" s="37">
        <f t="shared" si="19"/>
        <v>2.4333333333333331</v>
      </c>
      <c r="H55" s="87">
        <v>0.3</v>
      </c>
      <c r="I55" s="37">
        <f t="shared" si="14"/>
        <v>1539.5207559257983</v>
      </c>
      <c r="J55" s="37">
        <f t="shared" si="15"/>
        <v>339.52075592579831</v>
      </c>
    </row>
    <row r="56" spans="2:10" x14ac:dyDescent="0.2">
      <c r="B56" s="71">
        <f t="shared" si="11"/>
        <v>53</v>
      </c>
      <c r="C56" s="12"/>
      <c r="D56" s="28"/>
      <c r="E56" s="28"/>
      <c r="F56" s="28"/>
      <c r="G56" s="69"/>
      <c r="H56" s="68"/>
      <c r="I56" s="37" t="str">
        <f t="shared" si="14"/>
        <v/>
      </c>
      <c r="J56" s="37" t="str">
        <f t="shared" si="15"/>
        <v/>
      </c>
    </row>
    <row r="57" spans="2:10" x14ac:dyDescent="0.2">
      <c r="B57" s="71">
        <f t="shared" si="11"/>
        <v>54</v>
      </c>
      <c r="C57" s="12"/>
      <c r="D57" s="28"/>
      <c r="E57" s="28"/>
      <c r="F57" s="28"/>
      <c r="G57" s="69"/>
      <c r="H57" s="68"/>
      <c r="I57" s="37" t="str">
        <f t="shared" si="14"/>
        <v/>
      </c>
      <c r="J57" s="37" t="str">
        <f t="shared" si="15"/>
        <v/>
      </c>
    </row>
    <row r="58" spans="2:10" x14ac:dyDescent="0.2">
      <c r="B58" s="71">
        <f t="shared" si="11"/>
        <v>55</v>
      </c>
      <c r="C58" s="12"/>
      <c r="D58" s="28"/>
      <c r="E58" s="28"/>
      <c r="F58" s="28"/>
      <c r="G58" s="69"/>
      <c r="H58" s="68"/>
      <c r="I58" s="37" t="str">
        <f t="shared" si="14"/>
        <v/>
      </c>
      <c r="J58" s="37" t="str">
        <f t="shared" si="15"/>
        <v/>
      </c>
    </row>
    <row r="59" spans="2:10" x14ac:dyDescent="0.2">
      <c r="B59" s="71">
        <f t="shared" si="11"/>
        <v>56</v>
      </c>
      <c r="C59" s="12"/>
      <c r="D59" s="28"/>
      <c r="E59" s="28"/>
      <c r="F59" s="28"/>
      <c r="G59" s="69"/>
      <c r="H59" s="68"/>
      <c r="I59" s="37" t="str">
        <f t="shared" si="14"/>
        <v/>
      </c>
      <c r="J59" s="37" t="str">
        <f t="shared" si="15"/>
        <v/>
      </c>
    </row>
    <row r="60" spans="2:10" x14ac:dyDescent="0.2">
      <c r="B60" s="71">
        <f t="shared" si="11"/>
        <v>57</v>
      </c>
      <c r="C60" s="12"/>
      <c r="D60" s="28"/>
      <c r="E60" s="28"/>
      <c r="F60" s="28"/>
      <c r="G60" s="69"/>
      <c r="H60" s="68"/>
      <c r="I60" s="37" t="str">
        <f t="shared" ref="I60:I71" si="20">IF(ABS(G60)&gt;0,1200*LOG(G60,2),"")</f>
        <v/>
      </c>
      <c r="J60" s="37" t="str">
        <f t="shared" ref="J60:J71" si="21">IF(COUNTBLANK(I60),"",MOD(I60,1200))</f>
        <v/>
      </c>
    </row>
    <row r="61" spans="2:10" x14ac:dyDescent="0.2">
      <c r="B61" s="71">
        <f t="shared" si="11"/>
        <v>58</v>
      </c>
      <c r="C61" s="12"/>
      <c r="D61" s="28"/>
      <c r="E61" s="28"/>
      <c r="F61" s="28"/>
      <c r="G61" s="69"/>
      <c r="H61" s="68"/>
      <c r="I61" s="37" t="str">
        <f t="shared" si="20"/>
        <v/>
      </c>
      <c r="J61" s="37" t="str">
        <f t="shared" si="21"/>
        <v/>
      </c>
    </row>
    <row r="62" spans="2:10" x14ac:dyDescent="0.2">
      <c r="B62" s="71">
        <f t="shared" si="11"/>
        <v>59</v>
      </c>
      <c r="C62" s="12"/>
      <c r="D62" s="28"/>
      <c r="E62" s="28"/>
      <c r="F62" s="28"/>
      <c r="G62" s="69"/>
      <c r="H62" s="68"/>
      <c r="I62" s="37" t="str">
        <f t="shared" si="20"/>
        <v/>
      </c>
      <c r="J62" s="37" t="str">
        <f t="shared" si="21"/>
        <v/>
      </c>
    </row>
    <row r="63" spans="2:10" x14ac:dyDescent="0.2">
      <c r="B63" s="71">
        <f t="shared" si="11"/>
        <v>60</v>
      </c>
      <c r="C63" s="12"/>
      <c r="D63" s="28"/>
      <c r="E63" s="28"/>
      <c r="F63" s="28"/>
      <c r="G63" s="69"/>
      <c r="H63" s="68"/>
      <c r="I63" s="37" t="str">
        <f t="shared" si="20"/>
        <v/>
      </c>
      <c r="J63" s="37" t="str">
        <f t="shared" si="21"/>
        <v/>
      </c>
    </row>
    <row r="64" spans="2:10" x14ac:dyDescent="0.2">
      <c r="B64" s="71">
        <f t="shared" si="11"/>
        <v>61</v>
      </c>
      <c r="C64" s="12"/>
      <c r="D64" s="28"/>
      <c r="E64" s="28"/>
      <c r="F64" s="28"/>
      <c r="G64" s="69"/>
      <c r="H64" s="68"/>
      <c r="I64" s="37" t="str">
        <f t="shared" si="20"/>
        <v/>
      </c>
      <c r="J64" s="37" t="str">
        <f t="shared" si="21"/>
        <v/>
      </c>
    </row>
    <row r="65" spans="2:10" x14ac:dyDescent="0.2">
      <c r="B65" s="71">
        <f t="shared" si="11"/>
        <v>62</v>
      </c>
      <c r="C65" s="12"/>
      <c r="D65" s="28"/>
      <c r="E65" s="28"/>
      <c r="F65" s="28"/>
      <c r="G65" s="69"/>
      <c r="H65" s="68"/>
      <c r="I65" s="37" t="str">
        <f t="shared" si="20"/>
        <v/>
      </c>
      <c r="J65" s="37" t="str">
        <f t="shared" si="21"/>
        <v/>
      </c>
    </row>
    <row r="66" spans="2:10" x14ac:dyDescent="0.2">
      <c r="B66" s="71">
        <f t="shared" si="11"/>
        <v>63</v>
      </c>
      <c r="C66" s="12"/>
      <c r="D66" s="28"/>
      <c r="E66" s="28"/>
      <c r="F66" s="28"/>
      <c r="G66" s="69"/>
      <c r="H66" s="68"/>
      <c r="I66" s="37" t="str">
        <f t="shared" si="20"/>
        <v/>
      </c>
      <c r="J66" s="37" t="str">
        <f t="shared" si="21"/>
        <v/>
      </c>
    </row>
    <row r="67" spans="2:10" x14ac:dyDescent="0.2">
      <c r="B67" s="71">
        <f t="shared" si="11"/>
        <v>64</v>
      </c>
      <c r="C67" s="12"/>
      <c r="D67" s="28"/>
      <c r="E67" s="28"/>
      <c r="F67" s="28"/>
      <c r="G67" s="69"/>
      <c r="H67" s="68"/>
      <c r="I67" s="37" t="str">
        <f t="shared" si="20"/>
        <v/>
      </c>
      <c r="J67" s="37" t="str">
        <f t="shared" si="21"/>
        <v/>
      </c>
    </row>
    <row r="68" spans="2:10" x14ac:dyDescent="0.2">
      <c r="B68" s="71">
        <f t="shared" si="11"/>
        <v>65</v>
      </c>
      <c r="C68" s="12"/>
      <c r="D68" s="28"/>
      <c r="E68" s="28"/>
      <c r="F68" s="28"/>
      <c r="G68" s="69"/>
      <c r="H68" s="68"/>
      <c r="I68" s="37" t="str">
        <f t="shared" si="20"/>
        <v/>
      </c>
      <c r="J68" s="37" t="str">
        <f t="shared" si="21"/>
        <v/>
      </c>
    </row>
    <row r="69" spans="2:10" x14ac:dyDescent="0.2">
      <c r="B69" s="71">
        <f t="shared" si="11"/>
        <v>66</v>
      </c>
      <c r="C69" s="12"/>
      <c r="D69" s="28"/>
      <c r="E69" s="28"/>
      <c r="F69" s="28"/>
      <c r="G69" s="69"/>
      <c r="H69" s="68"/>
      <c r="I69" s="37" t="str">
        <f t="shared" si="20"/>
        <v/>
      </c>
      <c r="J69" s="37" t="str">
        <f t="shared" si="21"/>
        <v/>
      </c>
    </row>
    <row r="70" spans="2:10" x14ac:dyDescent="0.2">
      <c r="B70" s="71">
        <f t="shared" si="11"/>
        <v>67</v>
      </c>
      <c r="C70" s="12"/>
      <c r="D70" s="28"/>
      <c r="E70" s="28"/>
      <c r="F70" s="28"/>
      <c r="G70" s="69"/>
      <c r="H70" s="68"/>
      <c r="I70" s="37" t="str">
        <f t="shared" si="20"/>
        <v/>
      </c>
      <c r="J70" s="37" t="str">
        <f t="shared" si="21"/>
        <v/>
      </c>
    </row>
    <row r="71" spans="2:10" x14ac:dyDescent="0.2">
      <c r="B71" s="71">
        <f t="shared" si="11"/>
        <v>68</v>
      </c>
      <c r="C71" s="12"/>
      <c r="D71" s="28"/>
      <c r="E71" s="28"/>
      <c r="F71" s="28"/>
      <c r="G71" s="69"/>
      <c r="H71" s="68"/>
      <c r="I71" s="37" t="str">
        <f t="shared" si="20"/>
        <v/>
      </c>
      <c r="J71" s="37" t="str">
        <f t="shared" si="21"/>
        <v/>
      </c>
    </row>
    <row r="72" spans="2:10" x14ac:dyDescent="0.2">
      <c r="B72" s="71">
        <f t="shared" si="11"/>
        <v>69</v>
      </c>
      <c r="C72" s="12"/>
      <c r="D72" s="28"/>
      <c r="E72" s="28"/>
      <c r="F72" s="28"/>
      <c r="G72" s="69"/>
      <c r="H72" s="68"/>
      <c r="I72" s="37" t="str">
        <f t="shared" ref="I72:I103" si="22">IF(ABS(G72)&gt;0,1200*LOG(G72,2),"")</f>
        <v/>
      </c>
      <c r="J72" s="37" t="str">
        <f t="shared" ref="J72:J103" si="23">IF(COUNTBLANK(I72),"",MOD(I72,1200))</f>
        <v/>
      </c>
    </row>
    <row r="73" spans="2:10" x14ac:dyDescent="0.2">
      <c r="B73" s="71">
        <f t="shared" si="11"/>
        <v>70</v>
      </c>
      <c r="C73" s="12"/>
      <c r="D73" s="28"/>
      <c r="E73" s="28"/>
      <c r="F73" s="28"/>
      <c r="G73" s="69"/>
      <c r="H73" s="68"/>
      <c r="I73" s="37" t="str">
        <f t="shared" si="22"/>
        <v/>
      </c>
      <c r="J73" s="37" t="str">
        <f t="shared" si="23"/>
        <v/>
      </c>
    </row>
    <row r="74" spans="2:10" x14ac:dyDescent="0.2">
      <c r="B74" s="71">
        <f t="shared" si="11"/>
        <v>71</v>
      </c>
      <c r="C74" s="12"/>
      <c r="D74" s="28"/>
      <c r="E74" s="28"/>
      <c r="F74" s="28"/>
      <c r="G74" s="69"/>
      <c r="H74" s="68"/>
      <c r="I74" s="37" t="str">
        <f t="shared" si="22"/>
        <v/>
      </c>
      <c r="J74" s="37" t="str">
        <f t="shared" si="23"/>
        <v/>
      </c>
    </row>
    <row r="75" spans="2:10" x14ac:dyDescent="0.2">
      <c r="B75" s="71">
        <f t="shared" si="11"/>
        <v>72</v>
      </c>
      <c r="C75" s="12"/>
      <c r="D75" s="28"/>
      <c r="E75" s="28"/>
      <c r="F75" s="28"/>
      <c r="G75" s="69"/>
      <c r="H75" s="68"/>
      <c r="I75" s="37" t="str">
        <f t="shared" si="22"/>
        <v/>
      </c>
      <c r="J75" s="37" t="str">
        <f t="shared" si="23"/>
        <v/>
      </c>
    </row>
    <row r="76" spans="2:10" x14ac:dyDescent="0.2">
      <c r="B76" s="71">
        <f t="shared" si="11"/>
        <v>73</v>
      </c>
      <c r="C76" s="12"/>
      <c r="D76" s="28"/>
      <c r="E76" s="28"/>
      <c r="F76" s="28"/>
      <c r="G76" s="69"/>
      <c r="H76" s="68"/>
      <c r="I76" s="37" t="str">
        <f t="shared" si="22"/>
        <v/>
      </c>
      <c r="J76" s="37" t="str">
        <f t="shared" si="23"/>
        <v/>
      </c>
    </row>
    <row r="77" spans="2:10" x14ac:dyDescent="0.2">
      <c r="B77" s="71">
        <f t="shared" si="11"/>
        <v>74</v>
      </c>
      <c r="C77" s="12"/>
      <c r="D77" s="28"/>
      <c r="E77" s="28"/>
      <c r="F77" s="28"/>
      <c r="G77" s="69"/>
      <c r="H77" s="68"/>
      <c r="I77" s="37" t="str">
        <f t="shared" si="22"/>
        <v/>
      </c>
      <c r="J77" s="37" t="str">
        <f t="shared" si="23"/>
        <v/>
      </c>
    </row>
    <row r="78" spans="2:10" x14ac:dyDescent="0.2">
      <c r="B78" s="71">
        <f t="shared" si="11"/>
        <v>75</v>
      </c>
      <c r="C78" s="12"/>
      <c r="D78" s="28"/>
      <c r="E78" s="28"/>
      <c r="F78" s="28"/>
      <c r="G78" s="69"/>
      <c r="H78" s="68"/>
      <c r="I78" s="37" t="str">
        <f t="shared" si="22"/>
        <v/>
      </c>
      <c r="J78" s="37" t="str">
        <f t="shared" si="23"/>
        <v/>
      </c>
    </row>
    <row r="79" spans="2:10" x14ac:dyDescent="0.2">
      <c r="B79" s="71">
        <f t="shared" si="11"/>
        <v>76</v>
      </c>
      <c r="C79" s="12"/>
      <c r="D79" s="28"/>
      <c r="E79" s="28"/>
      <c r="F79" s="28"/>
      <c r="G79" s="69"/>
      <c r="H79" s="68"/>
      <c r="I79" s="37" t="str">
        <f t="shared" si="22"/>
        <v/>
      </c>
      <c r="J79" s="37" t="str">
        <f t="shared" si="23"/>
        <v/>
      </c>
    </row>
    <row r="80" spans="2:10" x14ac:dyDescent="0.2">
      <c r="B80" s="71">
        <f t="shared" si="11"/>
        <v>77</v>
      </c>
      <c r="C80" s="12"/>
      <c r="D80" s="28"/>
      <c r="E80" s="28"/>
      <c r="F80" s="28"/>
      <c r="G80" s="69"/>
      <c r="H80" s="68"/>
      <c r="I80" s="37" t="str">
        <f t="shared" si="22"/>
        <v/>
      </c>
      <c r="J80" s="37" t="str">
        <f t="shared" si="23"/>
        <v/>
      </c>
    </row>
    <row r="81" spans="2:10" x14ac:dyDescent="0.2">
      <c r="B81" s="71">
        <f t="shared" si="11"/>
        <v>78</v>
      </c>
      <c r="C81" s="12"/>
      <c r="D81" s="28"/>
      <c r="E81" s="28"/>
      <c r="F81" s="28"/>
      <c r="G81" s="69"/>
      <c r="H81" s="68"/>
      <c r="I81" s="37" t="str">
        <f t="shared" si="22"/>
        <v/>
      </c>
      <c r="J81" s="37" t="str">
        <f t="shared" si="23"/>
        <v/>
      </c>
    </row>
    <row r="82" spans="2:10" x14ac:dyDescent="0.2">
      <c r="B82" s="71">
        <f t="shared" ref="B82:B103" si="24">B81+1</f>
        <v>79</v>
      </c>
      <c r="C82" s="12"/>
      <c r="D82" s="28"/>
      <c r="E82" s="28"/>
      <c r="F82" s="28"/>
      <c r="G82" s="69"/>
      <c r="H82" s="68"/>
      <c r="I82" s="37" t="str">
        <f t="shared" si="22"/>
        <v/>
      </c>
      <c r="J82" s="37" t="str">
        <f t="shared" si="23"/>
        <v/>
      </c>
    </row>
    <row r="83" spans="2:10" x14ac:dyDescent="0.2">
      <c r="B83" s="71">
        <f t="shared" si="24"/>
        <v>80</v>
      </c>
      <c r="C83" s="12"/>
      <c r="D83" s="28"/>
      <c r="E83" s="28"/>
      <c r="F83" s="28"/>
      <c r="G83" s="69"/>
      <c r="H83" s="68"/>
      <c r="I83" s="37" t="str">
        <f t="shared" si="22"/>
        <v/>
      </c>
      <c r="J83" s="37" t="str">
        <f t="shared" si="23"/>
        <v/>
      </c>
    </row>
    <row r="84" spans="2:10" x14ac:dyDescent="0.2">
      <c r="B84" s="71">
        <f t="shared" si="24"/>
        <v>81</v>
      </c>
      <c r="C84" s="12"/>
      <c r="D84" s="28"/>
      <c r="E84" s="28"/>
      <c r="F84" s="28"/>
      <c r="G84" s="69"/>
      <c r="H84" s="68"/>
      <c r="I84" s="37" t="str">
        <f t="shared" si="22"/>
        <v/>
      </c>
      <c r="J84" s="37" t="str">
        <f t="shared" si="23"/>
        <v/>
      </c>
    </row>
    <row r="85" spans="2:10" x14ac:dyDescent="0.2">
      <c r="B85" s="71">
        <f t="shared" si="24"/>
        <v>82</v>
      </c>
      <c r="C85" s="12"/>
      <c r="D85" s="28"/>
      <c r="E85" s="28"/>
      <c r="F85" s="28"/>
      <c r="G85" s="69"/>
      <c r="H85" s="68"/>
      <c r="I85" s="37" t="str">
        <f t="shared" si="22"/>
        <v/>
      </c>
      <c r="J85" s="37" t="str">
        <f t="shared" si="23"/>
        <v/>
      </c>
    </row>
    <row r="86" spans="2:10" x14ac:dyDescent="0.2">
      <c r="B86" s="71">
        <f t="shared" si="24"/>
        <v>83</v>
      </c>
      <c r="C86" s="12"/>
      <c r="D86" s="28"/>
      <c r="E86" s="28"/>
      <c r="F86" s="28"/>
      <c r="G86" s="69"/>
      <c r="H86" s="68"/>
      <c r="I86" s="37" t="str">
        <f t="shared" si="22"/>
        <v/>
      </c>
      <c r="J86" s="37" t="str">
        <f t="shared" si="23"/>
        <v/>
      </c>
    </row>
    <row r="87" spans="2:10" x14ac:dyDescent="0.2">
      <c r="B87" s="71">
        <f t="shared" si="24"/>
        <v>84</v>
      </c>
      <c r="C87" s="12"/>
      <c r="D87" s="28"/>
      <c r="E87" s="28"/>
      <c r="F87" s="28"/>
      <c r="G87" s="69"/>
      <c r="H87" s="68"/>
      <c r="I87" s="37" t="str">
        <f t="shared" si="22"/>
        <v/>
      </c>
      <c r="J87" s="37" t="str">
        <f t="shared" si="23"/>
        <v/>
      </c>
    </row>
    <row r="88" spans="2:10" x14ac:dyDescent="0.2">
      <c r="B88" s="71">
        <f t="shared" si="24"/>
        <v>85</v>
      </c>
      <c r="C88" s="12"/>
      <c r="D88" s="28"/>
      <c r="E88" s="28"/>
      <c r="F88" s="28"/>
      <c r="G88" s="69"/>
      <c r="H88" s="68"/>
      <c r="I88" s="37" t="str">
        <f t="shared" si="22"/>
        <v/>
      </c>
      <c r="J88" s="37" t="str">
        <f t="shared" si="23"/>
        <v/>
      </c>
    </row>
    <row r="89" spans="2:10" x14ac:dyDescent="0.2">
      <c r="B89" s="71">
        <f t="shared" si="24"/>
        <v>86</v>
      </c>
      <c r="C89" s="12"/>
      <c r="D89" s="28"/>
      <c r="E89" s="28"/>
      <c r="F89" s="28"/>
      <c r="G89" s="69"/>
      <c r="H89" s="68"/>
      <c r="I89" s="37" t="str">
        <f t="shared" si="22"/>
        <v/>
      </c>
      <c r="J89" s="37" t="str">
        <f t="shared" si="23"/>
        <v/>
      </c>
    </row>
    <row r="90" spans="2:10" x14ac:dyDescent="0.2">
      <c r="B90" s="71">
        <f t="shared" si="24"/>
        <v>87</v>
      </c>
      <c r="C90" s="12"/>
      <c r="D90" s="28"/>
      <c r="E90" s="28"/>
      <c r="F90" s="28"/>
      <c r="G90" s="69"/>
      <c r="H90" s="68"/>
      <c r="I90" s="37" t="str">
        <f t="shared" si="22"/>
        <v/>
      </c>
      <c r="J90" s="37" t="str">
        <f t="shared" si="23"/>
        <v/>
      </c>
    </row>
    <row r="91" spans="2:10" x14ac:dyDescent="0.2">
      <c r="B91" s="71">
        <f t="shared" si="24"/>
        <v>88</v>
      </c>
      <c r="C91" s="12"/>
      <c r="D91" s="28"/>
      <c r="E91" s="28"/>
      <c r="F91" s="28"/>
      <c r="G91" s="69"/>
      <c r="H91" s="68"/>
      <c r="I91" s="37" t="str">
        <f t="shared" si="22"/>
        <v/>
      </c>
      <c r="J91" s="37" t="str">
        <f t="shared" si="23"/>
        <v/>
      </c>
    </row>
    <row r="92" spans="2:10" x14ac:dyDescent="0.2">
      <c r="B92" s="71">
        <f t="shared" si="24"/>
        <v>89</v>
      </c>
      <c r="C92" s="12"/>
      <c r="D92" s="28"/>
      <c r="E92" s="28"/>
      <c r="F92" s="28"/>
      <c r="G92" s="69"/>
      <c r="H92" s="68"/>
      <c r="I92" s="37" t="str">
        <f t="shared" si="22"/>
        <v/>
      </c>
      <c r="J92" s="37" t="str">
        <f t="shared" si="23"/>
        <v/>
      </c>
    </row>
    <row r="93" spans="2:10" x14ac:dyDescent="0.2">
      <c r="B93" s="71">
        <f t="shared" si="24"/>
        <v>90</v>
      </c>
      <c r="C93" s="12"/>
      <c r="D93" s="28"/>
      <c r="E93" s="28"/>
      <c r="F93" s="28"/>
      <c r="G93" s="69"/>
      <c r="H93" s="68"/>
      <c r="I93" s="37" t="str">
        <f t="shared" si="22"/>
        <v/>
      </c>
      <c r="J93" s="37" t="str">
        <f t="shared" si="23"/>
        <v/>
      </c>
    </row>
    <row r="94" spans="2:10" x14ac:dyDescent="0.2">
      <c r="B94" s="71">
        <f t="shared" si="24"/>
        <v>91</v>
      </c>
      <c r="C94" s="12"/>
      <c r="D94" s="28"/>
      <c r="E94" s="28"/>
      <c r="F94" s="28"/>
      <c r="G94" s="69"/>
      <c r="H94" s="68"/>
      <c r="I94" s="37" t="str">
        <f t="shared" si="22"/>
        <v/>
      </c>
      <c r="J94" s="37" t="str">
        <f t="shared" si="23"/>
        <v/>
      </c>
    </row>
    <row r="95" spans="2:10" x14ac:dyDescent="0.2">
      <c r="B95" s="71">
        <f t="shared" si="24"/>
        <v>92</v>
      </c>
      <c r="C95" s="12"/>
      <c r="D95" s="28"/>
      <c r="E95" s="28"/>
      <c r="F95" s="28"/>
      <c r="G95" s="69"/>
      <c r="H95" s="68"/>
      <c r="I95" s="37" t="str">
        <f t="shared" si="22"/>
        <v/>
      </c>
      <c r="J95" s="37" t="str">
        <f t="shared" si="23"/>
        <v/>
      </c>
    </row>
    <row r="96" spans="2:10" x14ac:dyDescent="0.2">
      <c r="B96" s="71">
        <f t="shared" si="24"/>
        <v>93</v>
      </c>
      <c r="C96" s="12"/>
      <c r="D96" s="28"/>
      <c r="E96" s="28"/>
      <c r="F96" s="28"/>
      <c r="G96" s="69"/>
      <c r="H96" s="68"/>
      <c r="I96" s="37" t="str">
        <f t="shared" si="22"/>
        <v/>
      </c>
      <c r="J96" s="37" t="str">
        <f t="shared" si="23"/>
        <v/>
      </c>
    </row>
    <row r="97" spans="2:10" x14ac:dyDescent="0.2">
      <c r="B97" s="71">
        <f t="shared" si="24"/>
        <v>94</v>
      </c>
      <c r="C97" s="12"/>
      <c r="D97" s="28"/>
      <c r="E97" s="28"/>
      <c r="F97" s="28"/>
      <c r="G97" s="69"/>
      <c r="H97" s="68"/>
      <c r="I97" s="37" t="str">
        <f t="shared" si="22"/>
        <v/>
      </c>
      <c r="J97" s="37" t="str">
        <f t="shared" si="23"/>
        <v/>
      </c>
    </row>
    <row r="98" spans="2:10" x14ac:dyDescent="0.2">
      <c r="B98" s="71">
        <f t="shared" si="24"/>
        <v>95</v>
      </c>
      <c r="C98" s="12"/>
      <c r="D98" s="28"/>
      <c r="E98" s="28"/>
      <c r="F98" s="28"/>
      <c r="G98" s="69"/>
      <c r="H98" s="68"/>
      <c r="I98" s="37" t="str">
        <f t="shared" si="22"/>
        <v/>
      </c>
      <c r="J98" s="37" t="str">
        <f t="shared" si="23"/>
        <v/>
      </c>
    </row>
    <row r="99" spans="2:10" x14ac:dyDescent="0.2">
      <c r="B99" s="71">
        <f t="shared" si="24"/>
        <v>96</v>
      </c>
      <c r="C99" s="12"/>
      <c r="D99" s="28"/>
      <c r="E99" s="28"/>
      <c r="F99" s="28"/>
      <c r="G99" s="69"/>
      <c r="H99" s="68"/>
      <c r="I99" s="37" t="str">
        <f t="shared" si="22"/>
        <v/>
      </c>
      <c r="J99" s="37" t="str">
        <f t="shared" si="23"/>
        <v/>
      </c>
    </row>
    <row r="100" spans="2:10" x14ac:dyDescent="0.2">
      <c r="B100" s="71">
        <f t="shared" si="24"/>
        <v>97</v>
      </c>
      <c r="C100" s="12"/>
      <c r="D100" s="28"/>
      <c r="E100" s="28"/>
      <c r="F100" s="28"/>
      <c r="G100" s="69"/>
      <c r="H100" s="68"/>
      <c r="I100" s="37" t="str">
        <f t="shared" si="22"/>
        <v/>
      </c>
      <c r="J100" s="37" t="str">
        <f t="shared" si="23"/>
        <v/>
      </c>
    </row>
    <row r="101" spans="2:10" x14ac:dyDescent="0.2">
      <c r="B101" s="71">
        <f t="shared" si="24"/>
        <v>98</v>
      </c>
      <c r="C101" s="12"/>
      <c r="D101" s="28"/>
      <c r="E101" s="28"/>
      <c r="F101" s="28"/>
      <c r="G101" s="69"/>
      <c r="H101" s="68"/>
      <c r="I101" s="37" t="str">
        <f t="shared" si="22"/>
        <v/>
      </c>
      <c r="J101" s="37" t="str">
        <f t="shared" si="23"/>
        <v/>
      </c>
    </row>
    <row r="102" spans="2:10" x14ac:dyDescent="0.2">
      <c r="B102" s="71">
        <f t="shared" si="24"/>
        <v>99</v>
      </c>
      <c r="C102" s="12"/>
      <c r="D102" s="28"/>
      <c r="E102" s="28"/>
      <c r="F102" s="28"/>
      <c r="G102" s="69"/>
      <c r="H102" s="68"/>
      <c r="I102" s="37" t="str">
        <f t="shared" si="22"/>
        <v/>
      </c>
      <c r="J102" s="37" t="str">
        <f t="shared" si="23"/>
        <v/>
      </c>
    </row>
    <row r="103" spans="2:10" x14ac:dyDescent="0.2">
      <c r="B103" s="71">
        <f t="shared" si="24"/>
        <v>100</v>
      </c>
      <c r="C103" s="12"/>
      <c r="D103" s="28"/>
      <c r="E103" s="28"/>
      <c r="F103" s="28"/>
      <c r="G103" s="69"/>
      <c r="H103" s="68"/>
      <c r="I103" s="37" t="str">
        <f t="shared" si="22"/>
        <v/>
      </c>
      <c r="J103" s="37" t="str">
        <f t="shared" si="23"/>
        <v/>
      </c>
    </row>
    <row r="104" spans="2:10" x14ac:dyDescent="0.2">
      <c r="C104" t="s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06"/>
  <sheetViews>
    <sheetView zoomScale="120" zoomScaleNormal="120" zoomScalePageLayoutView="12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8" sqref="E8"/>
    </sheetView>
  </sheetViews>
  <sheetFormatPr baseColWidth="10" defaultRowHeight="16" x14ac:dyDescent="0.2"/>
  <cols>
    <col min="1" max="2" width="3.6640625" customWidth="1"/>
    <col min="3" max="3" width="28.6640625" customWidth="1"/>
    <col min="4" max="4" width="9.5" customWidth="1"/>
    <col min="5" max="5" width="12" customWidth="1"/>
    <col min="6" max="6" width="13.33203125" customWidth="1"/>
    <col min="9" max="9" width="3.6640625" customWidth="1"/>
  </cols>
  <sheetData>
    <row r="2" spans="2:8" x14ac:dyDescent="0.2">
      <c r="F2" t="s">
        <v>204</v>
      </c>
    </row>
    <row r="3" spans="2:8" ht="48" x14ac:dyDescent="0.2">
      <c r="B3" s="6" t="s">
        <v>177</v>
      </c>
      <c r="C3" s="6" t="s">
        <v>196</v>
      </c>
      <c r="D3" s="6" t="s">
        <v>195</v>
      </c>
      <c r="E3" s="6" t="s">
        <v>197</v>
      </c>
      <c r="F3" s="6" t="s">
        <v>203</v>
      </c>
      <c r="G3" s="6" t="s">
        <v>209</v>
      </c>
      <c r="H3" s="6" t="s">
        <v>210</v>
      </c>
    </row>
    <row r="4" spans="2:8" x14ac:dyDescent="0.2">
      <c r="B4" s="70">
        <v>1</v>
      </c>
      <c r="C4" s="15" t="s">
        <v>309</v>
      </c>
      <c r="D4" s="26">
        <v>1</v>
      </c>
      <c r="E4" s="26">
        <v>1</v>
      </c>
      <c r="F4" s="26">
        <v>-100</v>
      </c>
      <c r="G4" s="86">
        <f>IF(COUNTBLANK(E4),"",LOG(E4,2))</f>
        <v>0</v>
      </c>
      <c r="H4" s="85">
        <f t="shared" ref="H4:H15" si="0">IF(OR(COUNTBLANK(G4),COUNTBLANK(G5),G4=G5),"",(F5-F4)/(G5-G4))</f>
        <v>80</v>
      </c>
    </row>
    <row r="5" spans="2:8" x14ac:dyDescent="0.2">
      <c r="B5" s="71">
        <f>B4+1</f>
        <v>2</v>
      </c>
      <c r="C5" s="12"/>
      <c r="D5" s="72">
        <f>D4</f>
        <v>1</v>
      </c>
      <c r="E5" s="26">
        <v>2</v>
      </c>
      <c r="F5" s="26">
        <v>-20</v>
      </c>
      <c r="G5" s="86">
        <f t="shared" ref="G5:G15" si="1">IF(COUNTBLANK(E5),"",LOG(E5,2))</f>
        <v>1</v>
      </c>
      <c r="H5" s="85">
        <f t="shared" si="0"/>
        <v>25.642669370271818</v>
      </c>
    </row>
    <row r="6" spans="2:8" x14ac:dyDescent="0.2">
      <c r="B6" s="71">
        <f t="shared" ref="B6:B69" si="2">B5+1</f>
        <v>3</v>
      </c>
      <c r="C6" s="12"/>
      <c r="D6" s="72">
        <f t="shared" ref="D6:D11" si="3">D5</f>
        <v>1</v>
      </c>
      <c r="E6" s="26">
        <v>3</v>
      </c>
      <c r="F6" s="26">
        <v>-5</v>
      </c>
      <c r="G6" s="86">
        <f t="shared" si="1"/>
        <v>1.5849625007211563</v>
      </c>
      <c r="H6" s="85">
        <f t="shared" si="0"/>
        <v>12.047104198266048</v>
      </c>
    </row>
    <row r="7" spans="2:8" x14ac:dyDescent="0.2">
      <c r="B7" s="71">
        <f t="shared" si="2"/>
        <v>4</v>
      </c>
      <c r="C7" s="12"/>
      <c r="D7" s="72">
        <f t="shared" si="3"/>
        <v>1</v>
      </c>
      <c r="E7" s="76">
        <v>4</v>
      </c>
      <c r="F7" s="76">
        <v>0</v>
      </c>
      <c r="G7" s="86">
        <f t="shared" si="1"/>
        <v>2</v>
      </c>
      <c r="H7" s="85">
        <f t="shared" si="0"/>
        <v>0</v>
      </c>
    </row>
    <row r="8" spans="2:8" x14ac:dyDescent="0.2">
      <c r="B8" s="71">
        <f t="shared" si="2"/>
        <v>5</v>
      </c>
      <c r="C8" s="12"/>
      <c r="D8" s="72">
        <f t="shared" si="3"/>
        <v>1</v>
      </c>
      <c r="E8" s="76">
        <v>50</v>
      </c>
      <c r="F8" s="76">
        <v>0</v>
      </c>
      <c r="G8" s="86">
        <f t="shared" si="1"/>
        <v>5.6438561897747244</v>
      </c>
      <c r="H8" s="85">
        <f t="shared" si="0"/>
        <v>-8.5475564567572757</v>
      </c>
    </row>
    <row r="9" spans="2:8" x14ac:dyDescent="0.2">
      <c r="B9" s="71">
        <f t="shared" si="2"/>
        <v>6</v>
      </c>
      <c r="C9" s="12"/>
      <c r="D9" s="72">
        <f t="shared" si="3"/>
        <v>1</v>
      </c>
      <c r="E9" s="26">
        <v>75</v>
      </c>
      <c r="F9" s="26">
        <v>-5</v>
      </c>
      <c r="G9" s="86">
        <f t="shared" si="1"/>
        <v>6.2288186904958804</v>
      </c>
      <c r="H9" s="85">
        <f t="shared" si="0"/>
        <v>-36.141312594798052</v>
      </c>
    </row>
    <row r="10" spans="2:8" x14ac:dyDescent="0.2">
      <c r="B10" s="71">
        <f t="shared" si="2"/>
        <v>7</v>
      </c>
      <c r="C10" s="12"/>
      <c r="D10" s="72">
        <f t="shared" si="3"/>
        <v>1</v>
      </c>
      <c r="E10" s="26">
        <v>100</v>
      </c>
      <c r="F10" s="26">
        <v>-20</v>
      </c>
      <c r="G10" s="86">
        <f t="shared" si="1"/>
        <v>6.6438561897747253</v>
      </c>
      <c r="H10" s="85">
        <f t="shared" si="0"/>
        <v>-30.000000000000028</v>
      </c>
    </row>
    <row r="11" spans="2:8" x14ac:dyDescent="0.2">
      <c r="B11" s="71">
        <f t="shared" si="2"/>
        <v>8</v>
      </c>
      <c r="C11" s="12"/>
      <c r="D11" s="72">
        <f t="shared" si="3"/>
        <v>1</v>
      </c>
      <c r="E11" s="26">
        <v>200</v>
      </c>
      <c r="F11" s="26">
        <v>-50</v>
      </c>
      <c r="G11" s="86">
        <f t="shared" si="1"/>
        <v>7.6438561897747244</v>
      </c>
      <c r="H11" s="85">
        <f t="shared" si="0"/>
        <v>-21.53382790366965</v>
      </c>
    </row>
    <row r="12" spans="2:8" x14ac:dyDescent="0.2">
      <c r="B12" s="71">
        <f t="shared" si="2"/>
        <v>9</v>
      </c>
      <c r="C12" s="12"/>
      <c r="D12" s="72">
        <f t="shared" ref="D12" si="4">D11</f>
        <v>1</v>
      </c>
      <c r="E12" s="26">
        <v>1000</v>
      </c>
      <c r="F12" s="26">
        <v>-100</v>
      </c>
      <c r="G12" s="86">
        <f t="shared" si="1"/>
        <v>9.965784284662087</v>
      </c>
      <c r="H12" s="85" t="str">
        <f t="shared" si="0"/>
        <v/>
      </c>
    </row>
    <row r="13" spans="2:8" x14ac:dyDescent="0.2">
      <c r="B13" s="71">
        <f t="shared" si="2"/>
        <v>10</v>
      </c>
      <c r="C13" s="12"/>
      <c r="D13" s="28"/>
      <c r="E13" s="28"/>
      <c r="F13" s="28"/>
      <c r="G13" s="86" t="str">
        <f t="shared" si="1"/>
        <v/>
      </c>
      <c r="H13" s="85" t="str">
        <f t="shared" si="0"/>
        <v/>
      </c>
    </row>
    <row r="14" spans="2:8" x14ac:dyDescent="0.2">
      <c r="B14" s="71">
        <f t="shared" si="2"/>
        <v>11</v>
      </c>
      <c r="C14" s="12"/>
      <c r="D14" s="28"/>
      <c r="E14" s="28"/>
      <c r="F14" s="28"/>
      <c r="G14" s="86" t="str">
        <f t="shared" si="1"/>
        <v/>
      </c>
      <c r="H14" s="85" t="str">
        <f t="shared" si="0"/>
        <v/>
      </c>
    </row>
    <row r="15" spans="2:8" x14ac:dyDescent="0.2">
      <c r="B15" s="71">
        <f t="shared" si="2"/>
        <v>12</v>
      </c>
      <c r="C15" s="12"/>
      <c r="D15" s="28"/>
      <c r="E15" s="28"/>
      <c r="F15" s="28"/>
      <c r="G15" s="86" t="str">
        <f t="shared" si="1"/>
        <v/>
      </c>
      <c r="H15" s="85" t="str">
        <f t="shared" si="0"/>
        <v/>
      </c>
    </row>
    <row r="16" spans="2:8" x14ac:dyDescent="0.2">
      <c r="B16" s="71">
        <f t="shared" si="2"/>
        <v>13</v>
      </c>
      <c r="C16" s="12"/>
      <c r="D16" s="28"/>
      <c r="E16" s="28"/>
      <c r="F16" s="28"/>
      <c r="G16" s="86" t="str">
        <f t="shared" ref="G16:G24" si="5">IF(COUNTBLANK(E16),"",LOG(E16,2))</f>
        <v/>
      </c>
      <c r="H16" s="85" t="str">
        <f t="shared" ref="H16:H24" si="6">IF(OR(COUNTBLANK(G16),COUNTBLANK(G17),G16=G17),"",(F17-F16)/(G17-G16))</f>
        <v/>
      </c>
    </row>
    <row r="17" spans="2:8" x14ac:dyDescent="0.2">
      <c r="B17" s="71">
        <f>B16+1</f>
        <v>14</v>
      </c>
      <c r="C17" s="12"/>
      <c r="D17" s="28"/>
      <c r="E17" s="28"/>
      <c r="F17" s="28"/>
      <c r="G17" s="86" t="str">
        <f t="shared" si="5"/>
        <v/>
      </c>
      <c r="H17" s="85" t="str">
        <f t="shared" si="6"/>
        <v/>
      </c>
    </row>
    <row r="18" spans="2:8" x14ac:dyDescent="0.2">
      <c r="B18" s="71">
        <f t="shared" si="2"/>
        <v>15</v>
      </c>
      <c r="C18" s="12"/>
      <c r="D18" s="28"/>
      <c r="E18" s="28"/>
      <c r="F18" s="28"/>
      <c r="G18" s="86" t="str">
        <f t="shared" si="5"/>
        <v/>
      </c>
      <c r="H18" s="85" t="str">
        <f t="shared" si="6"/>
        <v/>
      </c>
    </row>
    <row r="19" spans="2:8" x14ac:dyDescent="0.2">
      <c r="B19" s="71">
        <f t="shared" si="2"/>
        <v>16</v>
      </c>
      <c r="C19" s="12"/>
      <c r="D19" s="28"/>
      <c r="E19" s="28"/>
      <c r="F19" s="28"/>
      <c r="G19" s="86" t="str">
        <f t="shared" si="5"/>
        <v/>
      </c>
      <c r="H19" s="85" t="str">
        <f t="shared" si="6"/>
        <v/>
      </c>
    </row>
    <row r="20" spans="2:8" x14ac:dyDescent="0.2">
      <c r="B20" s="71">
        <f t="shared" si="2"/>
        <v>17</v>
      </c>
      <c r="C20" s="12"/>
      <c r="D20" s="28"/>
      <c r="E20" s="28"/>
      <c r="F20" s="28"/>
      <c r="G20" s="86" t="str">
        <f t="shared" si="5"/>
        <v/>
      </c>
      <c r="H20" s="85" t="str">
        <f t="shared" si="6"/>
        <v/>
      </c>
    </row>
    <row r="21" spans="2:8" x14ac:dyDescent="0.2">
      <c r="B21" s="71">
        <f t="shared" si="2"/>
        <v>18</v>
      </c>
      <c r="C21" s="12"/>
      <c r="D21" s="28"/>
      <c r="E21" s="28"/>
      <c r="F21" s="28"/>
      <c r="G21" s="86" t="str">
        <f t="shared" si="5"/>
        <v/>
      </c>
      <c r="H21" s="85" t="str">
        <f t="shared" si="6"/>
        <v/>
      </c>
    </row>
    <row r="22" spans="2:8" x14ac:dyDescent="0.2">
      <c r="B22" s="71">
        <f t="shared" si="2"/>
        <v>19</v>
      </c>
      <c r="C22" s="12"/>
      <c r="D22" s="28"/>
      <c r="E22" s="28"/>
      <c r="F22" s="28"/>
      <c r="G22" s="86" t="str">
        <f t="shared" si="5"/>
        <v/>
      </c>
      <c r="H22" s="85" t="str">
        <f t="shared" si="6"/>
        <v/>
      </c>
    </row>
    <row r="23" spans="2:8" x14ac:dyDescent="0.2">
      <c r="B23" s="71">
        <f t="shared" si="2"/>
        <v>20</v>
      </c>
      <c r="C23" s="12"/>
      <c r="D23" s="28"/>
      <c r="E23" s="28"/>
      <c r="F23" s="28"/>
      <c r="G23" s="86" t="str">
        <f t="shared" si="5"/>
        <v/>
      </c>
      <c r="H23" s="85" t="str">
        <f t="shared" si="6"/>
        <v/>
      </c>
    </row>
    <row r="24" spans="2:8" x14ac:dyDescent="0.2">
      <c r="B24" s="89">
        <f t="shared" si="2"/>
        <v>21</v>
      </c>
      <c r="C24" s="15" t="s">
        <v>314</v>
      </c>
      <c r="D24" s="26">
        <v>2</v>
      </c>
      <c r="E24" s="26">
        <v>1</v>
      </c>
      <c r="F24" s="26">
        <v>-50</v>
      </c>
      <c r="G24" s="86">
        <f t="shared" si="5"/>
        <v>0</v>
      </c>
      <c r="H24" s="85">
        <f t="shared" si="6"/>
        <v>5.6370547412732268</v>
      </c>
    </row>
    <row r="25" spans="2:8" x14ac:dyDescent="0.2">
      <c r="B25" s="71">
        <f t="shared" si="2"/>
        <v>22</v>
      </c>
      <c r="C25" s="12"/>
      <c r="D25" s="72">
        <f>D24</f>
        <v>2</v>
      </c>
      <c r="E25" s="26">
        <v>40</v>
      </c>
      <c r="F25" s="26">
        <v>-20</v>
      </c>
      <c r="G25" s="86">
        <f t="shared" ref="G25:G40" si="7">IF(COUNTBLANK(E25),"",LOG(E25,2))</f>
        <v>5.3219280948873626</v>
      </c>
      <c r="H25" s="85">
        <f t="shared" ref="H25:H40" si="8">IF(OR(COUNTBLANK(G25),COUNTBLANK(G26),G25=G26),"",(F26-F25)/(G26-G25))</f>
        <v>13.616474352588538</v>
      </c>
    </row>
    <row r="26" spans="2:8" x14ac:dyDescent="0.2">
      <c r="B26" s="71">
        <f t="shared" si="2"/>
        <v>23</v>
      </c>
      <c r="C26" s="12"/>
      <c r="D26" s="72">
        <f t="shared" ref="D26:D31" si="9">D25</f>
        <v>2</v>
      </c>
      <c r="E26" s="26">
        <v>100</v>
      </c>
      <c r="F26" s="26">
        <v>-2</v>
      </c>
      <c r="G26" s="86">
        <f t="shared" si="7"/>
        <v>6.6438561897747253</v>
      </c>
      <c r="H26" s="85">
        <f t="shared" si="8"/>
        <v>3.4190225827029153</v>
      </c>
    </row>
    <row r="27" spans="2:8" x14ac:dyDescent="0.2">
      <c r="B27" s="71">
        <f t="shared" si="2"/>
        <v>24</v>
      </c>
      <c r="C27" s="12"/>
      <c r="D27" s="72">
        <f t="shared" si="9"/>
        <v>2</v>
      </c>
      <c r="E27" s="76">
        <v>150</v>
      </c>
      <c r="F27" s="76">
        <v>0</v>
      </c>
      <c r="G27" s="86">
        <f t="shared" si="7"/>
        <v>7.2288186904958804</v>
      </c>
      <c r="H27" s="85">
        <f t="shared" si="8"/>
        <v>-85.92042933025067</v>
      </c>
    </row>
    <row r="28" spans="2:8" x14ac:dyDescent="0.2">
      <c r="B28" s="71">
        <f t="shared" si="2"/>
        <v>25</v>
      </c>
      <c r="C28" s="12"/>
      <c r="D28" s="72">
        <f t="shared" si="9"/>
        <v>2</v>
      </c>
      <c r="E28" s="26">
        <v>160</v>
      </c>
      <c r="F28" s="26">
        <v>-8</v>
      </c>
      <c r="G28" s="86">
        <f t="shared" si="7"/>
        <v>7.3219280948873617</v>
      </c>
      <c r="H28" s="85">
        <f t="shared" si="8"/>
        <v>-11.966579039460168</v>
      </c>
    </row>
    <row r="29" spans="2:8" x14ac:dyDescent="0.2">
      <c r="B29" s="71">
        <f t="shared" si="2"/>
        <v>26</v>
      </c>
      <c r="C29" s="12"/>
      <c r="D29" s="72">
        <f t="shared" si="9"/>
        <v>2</v>
      </c>
      <c r="E29" s="26">
        <v>240</v>
      </c>
      <c r="F29" s="26">
        <v>-15</v>
      </c>
      <c r="G29" s="86">
        <f t="shared" si="7"/>
        <v>7.9068905956085187</v>
      </c>
      <c r="H29" s="85">
        <f t="shared" si="8"/>
        <v>15.531418597526937</v>
      </c>
    </row>
    <row r="30" spans="2:8" x14ac:dyDescent="0.2">
      <c r="B30" s="71">
        <f t="shared" si="2"/>
        <v>27</v>
      </c>
      <c r="C30" s="12"/>
      <c r="D30" s="72">
        <f t="shared" si="9"/>
        <v>2</v>
      </c>
      <c r="E30" s="26">
        <v>300</v>
      </c>
      <c r="F30" s="26">
        <v>-10</v>
      </c>
      <c r="G30" s="86">
        <f t="shared" si="7"/>
        <v>8.2288186904958813</v>
      </c>
      <c r="H30" s="85">
        <f t="shared" si="8"/>
        <v>-16.865945877572457</v>
      </c>
    </row>
    <row r="31" spans="2:8" x14ac:dyDescent="0.2">
      <c r="B31" s="71">
        <f t="shared" si="2"/>
        <v>28</v>
      </c>
      <c r="C31" s="12"/>
      <c r="D31" s="72">
        <f t="shared" si="9"/>
        <v>2</v>
      </c>
      <c r="E31" s="26">
        <v>400</v>
      </c>
      <c r="F31" s="26">
        <v>-17</v>
      </c>
      <c r="G31" s="86">
        <f t="shared" si="7"/>
        <v>8.6438561897747253</v>
      </c>
      <c r="H31" s="85">
        <f t="shared" si="8"/>
        <v>-6.1930631292333365</v>
      </c>
    </row>
    <row r="32" spans="2:8" x14ac:dyDescent="0.2">
      <c r="B32" s="71">
        <f t="shared" si="2"/>
        <v>29</v>
      </c>
      <c r="C32" s="12"/>
      <c r="D32" s="72">
        <f t="shared" ref="D32" si="10">D31</f>
        <v>2</v>
      </c>
      <c r="E32" s="26">
        <v>700</v>
      </c>
      <c r="F32" s="26">
        <v>-22</v>
      </c>
      <c r="G32" s="86">
        <f t="shared" si="7"/>
        <v>9.451211111832329</v>
      </c>
      <c r="H32" s="85">
        <f t="shared" si="8"/>
        <v>-54.414029876492521</v>
      </c>
    </row>
    <row r="33" spans="2:8" x14ac:dyDescent="0.2">
      <c r="B33" s="71">
        <f t="shared" si="2"/>
        <v>30</v>
      </c>
      <c r="C33" s="12"/>
      <c r="D33" s="72">
        <f t="shared" ref="D33" si="11">D32</f>
        <v>2</v>
      </c>
      <c r="E33" s="26">
        <v>1000</v>
      </c>
      <c r="F33" s="26">
        <v>-50</v>
      </c>
      <c r="G33" s="86">
        <f t="shared" si="7"/>
        <v>9.965784284662087</v>
      </c>
      <c r="H33" s="85">
        <f t="shared" si="8"/>
        <v>-21.533827903669643</v>
      </c>
    </row>
    <row r="34" spans="2:8" x14ac:dyDescent="0.2">
      <c r="B34" s="71">
        <f t="shared" si="2"/>
        <v>31</v>
      </c>
      <c r="C34" s="12"/>
      <c r="D34" s="72">
        <f t="shared" ref="D34" si="12">D33</f>
        <v>2</v>
      </c>
      <c r="E34" s="26">
        <v>5000</v>
      </c>
      <c r="F34" s="26">
        <v>-100</v>
      </c>
      <c r="G34" s="86">
        <f t="shared" si="7"/>
        <v>12.287712379549451</v>
      </c>
      <c r="H34" s="85" t="str">
        <f t="shared" si="8"/>
        <v/>
      </c>
    </row>
    <row r="35" spans="2:8" x14ac:dyDescent="0.2">
      <c r="B35" s="71">
        <f t="shared" si="2"/>
        <v>32</v>
      </c>
      <c r="C35" s="12"/>
      <c r="D35" s="28"/>
      <c r="E35" s="28"/>
      <c r="F35" s="28"/>
      <c r="G35" s="86" t="str">
        <f t="shared" si="7"/>
        <v/>
      </c>
      <c r="H35" s="85" t="str">
        <f t="shared" si="8"/>
        <v/>
      </c>
    </row>
    <row r="36" spans="2:8" x14ac:dyDescent="0.2">
      <c r="B36" s="71">
        <f t="shared" si="2"/>
        <v>33</v>
      </c>
      <c r="C36" s="12"/>
      <c r="D36" s="28"/>
      <c r="E36" s="28"/>
      <c r="F36" s="28"/>
      <c r="G36" s="86" t="str">
        <f t="shared" si="7"/>
        <v/>
      </c>
      <c r="H36" s="85" t="str">
        <f t="shared" si="8"/>
        <v/>
      </c>
    </row>
    <row r="37" spans="2:8" x14ac:dyDescent="0.2">
      <c r="B37" s="71">
        <f t="shared" si="2"/>
        <v>34</v>
      </c>
      <c r="C37" s="12"/>
      <c r="D37" s="28"/>
      <c r="E37" s="28"/>
      <c r="F37" s="28"/>
      <c r="G37" s="86" t="str">
        <f t="shared" si="7"/>
        <v/>
      </c>
      <c r="H37" s="85" t="str">
        <f t="shared" si="8"/>
        <v/>
      </c>
    </row>
    <row r="38" spans="2:8" x14ac:dyDescent="0.2">
      <c r="B38" s="71">
        <f t="shared" si="2"/>
        <v>35</v>
      </c>
      <c r="C38" s="12"/>
      <c r="D38" s="28"/>
      <c r="E38" s="28"/>
      <c r="F38" s="28"/>
      <c r="G38" s="86" t="str">
        <f t="shared" si="7"/>
        <v/>
      </c>
      <c r="H38" s="85" t="str">
        <f t="shared" si="8"/>
        <v/>
      </c>
    </row>
    <row r="39" spans="2:8" x14ac:dyDescent="0.2">
      <c r="B39" s="71">
        <f t="shared" si="2"/>
        <v>36</v>
      </c>
      <c r="C39" s="12"/>
      <c r="D39" s="28"/>
      <c r="E39" s="28"/>
      <c r="F39" s="28"/>
      <c r="G39" s="86" t="str">
        <f t="shared" si="7"/>
        <v/>
      </c>
      <c r="H39" s="85" t="str">
        <f t="shared" si="8"/>
        <v/>
      </c>
    </row>
    <row r="40" spans="2:8" x14ac:dyDescent="0.2">
      <c r="B40" s="71">
        <f t="shared" si="2"/>
        <v>37</v>
      </c>
      <c r="C40" s="12"/>
      <c r="D40" s="28"/>
      <c r="E40" s="28"/>
      <c r="F40" s="28"/>
      <c r="G40" s="86" t="str">
        <f t="shared" si="7"/>
        <v/>
      </c>
      <c r="H40" s="85" t="str">
        <f t="shared" si="8"/>
        <v/>
      </c>
    </row>
    <row r="41" spans="2:8" x14ac:dyDescent="0.2">
      <c r="B41" s="71">
        <f t="shared" si="2"/>
        <v>38</v>
      </c>
      <c r="C41" s="12"/>
      <c r="D41" s="28"/>
      <c r="E41" s="28"/>
      <c r="F41" s="28"/>
      <c r="G41" s="86" t="str">
        <f t="shared" ref="G41:G62" si="13">IF(COUNTBLANK(E41),"",LOG(E41,2))</f>
        <v/>
      </c>
      <c r="H41" s="85" t="str">
        <f t="shared" ref="H41:H61" si="14">IF(OR(COUNTBLANK(G41),COUNTBLANK(G42),G41=G42),"",(F42-F41)/(G42-G41))</f>
        <v/>
      </c>
    </row>
    <row r="42" spans="2:8" x14ac:dyDescent="0.2">
      <c r="B42" s="71">
        <f t="shared" si="2"/>
        <v>39</v>
      </c>
      <c r="C42" s="12"/>
      <c r="D42" s="28"/>
      <c r="E42" s="28"/>
      <c r="F42" s="28"/>
      <c r="G42" s="86" t="str">
        <f t="shared" si="13"/>
        <v/>
      </c>
      <c r="H42" s="85" t="str">
        <f t="shared" si="14"/>
        <v/>
      </c>
    </row>
    <row r="43" spans="2:8" x14ac:dyDescent="0.2">
      <c r="B43" s="71">
        <f t="shared" si="2"/>
        <v>40</v>
      </c>
      <c r="C43" s="12"/>
      <c r="D43" s="28"/>
      <c r="E43" s="28"/>
      <c r="F43" s="28"/>
      <c r="G43" s="86" t="str">
        <f t="shared" si="13"/>
        <v/>
      </c>
      <c r="H43" s="85" t="str">
        <f t="shared" si="14"/>
        <v/>
      </c>
    </row>
    <row r="44" spans="2:8" x14ac:dyDescent="0.2">
      <c r="B44" s="89">
        <f t="shared" si="2"/>
        <v>41</v>
      </c>
      <c r="C44" s="15" t="s">
        <v>311</v>
      </c>
      <c r="D44" s="26">
        <v>3</v>
      </c>
      <c r="E44" s="26">
        <v>1</v>
      </c>
      <c r="F44" s="26">
        <v>-30</v>
      </c>
      <c r="G44" s="86">
        <f t="shared" si="13"/>
        <v>0</v>
      </c>
      <c r="H44" s="85">
        <f t="shared" si="14"/>
        <v>3.1893087624400427</v>
      </c>
    </row>
    <row r="45" spans="2:8" x14ac:dyDescent="0.2">
      <c r="B45" s="71">
        <f t="shared" si="2"/>
        <v>42</v>
      </c>
      <c r="C45" s="12"/>
      <c r="D45" s="72">
        <f>D44</f>
        <v>3</v>
      </c>
      <c r="E45" s="26">
        <v>50</v>
      </c>
      <c r="F45" s="26">
        <v>-12</v>
      </c>
      <c r="G45" s="86">
        <f t="shared" si="13"/>
        <v>5.6438561897747244</v>
      </c>
      <c r="H45" s="85">
        <f t="shared" si="14"/>
        <v>4.5</v>
      </c>
    </row>
    <row r="46" spans="2:8" x14ac:dyDescent="0.2">
      <c r="B46" s="71">
        <f t="shared" si="2"/>
        <v>43</v>
      </c>
      <c r="C46" s="12"/>
      <c r="D46" s="72">
        <f t="shared" ref="D46:D51" si="15">D45</f>
        <v>3</v>
      </c>
      <c r="E46" s="26">
        <v>200</v>
      </c>
      <c r="F46" s="26">
        <v>-3</v>
      </c>
      <c r="G46" s="86">
        <f t="shared" si="13"/>
        <v>7.6438561897747244</v>
      </c>
      <c r="H46" s="85">
        <f t="shared" si="14"/>
        <v>2.5642669370271807</v>
      </c>
    </row>
    <row r="47" spans="2:8" x14ac:dyDescent="0.2">
      <c r="B47" s="71">
        <f t="shared" si="2"/>
        <v>44</v>
      </c>
      <c r="C47" s="12"/>
      <c r="D47" s="72">
        <f t="shared" si="15"/>
        <v>3</v>
      </c>
      <c r="E47" s="76">
        <v>450</v>
      </c>
      <c r="F47" s="76">
        <v>0</v>
      </c>
      <c r="G47" s="86">
        <f t="shared" si="13"/>
        <v>8.8137811912170374</v>
      </c>
      <c r="H47" s="85">
        <f t="shared" si="14"/>
        <v>0</v>
      </c>
    </row>
    <row r="48" spans="2:8" x14ac:dyDescent="0.2">
      <c r="B48" s="71">
        <f t="shared" si="2"/>
        <v>45</v>
      </c>
      <c r="C48" s="12"/>
      <c r="D48" s="72">
        <f t="shared" si="15"/>
        <v>3</v>
      </c>
      <c r="E48" s="76">
        <v>2000</v>
      </c>
      <c r="F48" s="76">
        <v>0</v>
      </c>
      <c r="G48" s="86">
        <f t="shared" si="13"/>
        <v>10.965784284662087</v>
      </c>
      <c r="H48" s="85">
        <f t="shared" si="14"/>
        <v>-8.5475564567572757</v>
      </c>
    </row>
    <row r="49" spans="2:8" x14ac:dyDescent="0.2">
      <c r="B49" s="71">
        <f t="shared" si="2"/>
        <v>46</v>
      </c>
      <c r="C49" s="12"/>
      <c r="D49" s="72">
        <f t="shared" si="15"/>
        <v>3</v>
      </c>
      <c r="E49" s="26">
        <v>3000</v>
      </c>
      <c r="F49" s="26">
        <v>-5</v>
      </c>
      <c r="G49" s="86">
        <f t="shared" si="13"/>
        <v>11.550746785383243</v>
      </c>
      <c r="H49" s="85">
        <f t="shared" si="14"/>
        <v>-20.353731732850825</v>
      </c>
    </row>
    <row r="50" spans="2:8" x14ac:dyDescent="0.2">
      <c r="B50" s="71">
        <f t="shared" si="2"/>
        <v>47</v>
      </c>
      <c r="C50" s="12"/>
      <c r="D50" s="72">
        <f t="shared" si="15"/>
        <v>3</v>
      </c>
      <c r="E50" s="26">
        <v>5000</v>
      </c>
      <c r="F50" s="26">
        <v>-20</v>
      </c>
      <c r="G50" s="86">
        <f t="shared" si="13"/>
        <v>12.287712379549451</v>
      </c>
      <c r="H50" s="85">
        <f t="shared" si="14"/>
        <v>-16.233793408196892</v>
      </c>
    </row>
    <row r="51" spans="2:8" x14ac:dyDescent="0.2">
      <c r="B51" s="71">
        <f t="shared" si="2"/>
        <v>48</v>
      </c>
      <c r="C51" s="12"/>
      <c r="D51" s="72">
        <f t="shared" si="15"/>
        <v>3</v>
      </c>
      <c r="E51" s="26">
        <v>18000</v>
      </c>
      <c r="F51" s="26">
        <v>-50</v>
      </c>
      <c r="G51" s="86">
        <f t="shared" si="13"/>
        <v>14.135709286104401</v>
      </c>
      <c r="H51" s="85" t="str">
        <f t="shared" si="14"/>
        <v/>
      </c>
    </row>
    <row r="52" spans="2:8" x14ac:dyDescent="0.2">
      <c r="B52" s="71">
        <f t="shared" si="2"/>
        <v>49</v>
      </c>
      <c r="C52" s="12"/>
      <c r="D52" s="28"/>
      <c r="E52" s="28"/>
      <c r="F52" s="28"/>
      <c r="G52" s="86" t="str">
        <f t="shared" si="13"/>
        <v/>
      </c>
      <c r="H52" s="85" t="str">
        <f t="shared" si="14"/>
        <v/>
      </c>
    </row>
    <row r="53" spans="2:8" x14ac:dyDescent="0.2">
      <c r="B53" s="71">
        <f t="shared" si="2"/>
        <v>50</v>
      </c>
      <c r="C53" s="12"/>
      <c r="D53" s="28"/>
      <c r="E53" s="28"/>
      <c r="F53" s="28"/>
      <c r="G53" s="86" t="str">
        <f t="shared" si="13"/>
        <v/>
      </c>
      <c r="H53" s="85" t="str">
        <f t="shared" si="14"/>
        <v/>
      </c>
    </row>
    <row r="54" spans="2:8" x14ac:dyDescent="0.2">
      <c r="B54" s="71">
        <f t="shared" si="2"/>
        <v>51</v>
      </c>
      <c r="C54" s="12"/>
      <c r="D54" s="28"/>
      <c r="E54" s="28"/>
      <c r="F54" s="28"/>
      <c r="G54" s="86" t="str">
        <f t="shared" si="13"/>
        <v/>
      </c>
      <c r="H54" s="85" t="str">
        <f t="shared" si="14"/>
        <v/>
      </c>
    </row>
    <row r="55" spans="2:8" x14ac:dyDescent="0.2">
      <c r="B55" s="71">
        <f t="shared" si="2"/>
        <v>52</v>
      </c>
      <c r="C55" s="12"/>
      <c r="D55" s="28"/>
      <c r="E55" s="28"/>
      <c r="F55" s="28"/>
      <c r="G55" s="86" t="str">
        <f t="shared" si="13"/>
        <v/>
      </c>
      <c r="H55" s="85" t="str">
        <f t="shared" si="14"/>
        <v/>
      </c>
    </row>
    <row r="56" spans="2:8" x14ac:dyDescent="0.2">
      <c r="B56" s="71">
        <f t="shared" si="2"/>
        <v>53</v>
      </c>
      <c r="C56" s="12"/>
      <c r="D56" s="28"/>
      <c r="E56" s="28"/>
      <c r="F56" s="28"/>
      <c r="G56" s="86" t="str">
        <f t="shared" si="13"/>
        <v/>
      </c>
      <c r="H56" s="85" t="str">
        <f t="shared" si="14"/>
        <v/>
      </c>
    </row>
    <row r="57" spans="2:8" x14ac:dyDescent="0.2">
      <c r="B57" s="71">
        <f t="shared" si="2"/>
        <v>54</v>
      </c>
      <c r="C57" s="12"/>
      <c r="D57" s="28"/>
      <c r="E57" s="28"/>
      <c r="F57" s="28"/>
      <c r="G57" s="86" t="str">
        <f t="shared" si="13"/>
        <v/>
      </c>
      <c r="H57" s="85" t="str">
        <f t="shared" si="14"/>
        <v/>
      </c>
    </row>
    <row r="58" spans="2:8" x14ac:dyDescent="0.2">
      <c r="B58" s="71">
        <f t="shared" si="2"/>
        <v>55</v>
      </c>
      <c r="C58" s="12"/>
      <c r="D58" s="28"/>
      <c r="E58" s="28"/>
      <c r="F58" s="28"/>
      <c r="G58" s="86" t="str">
        <f t="shared" si="13"/>
        <v/>
      </c>
      <c r="H58" s="85" t="str">
        <f t="shared" si="14"/>
        <v/>
      </c>
    </row>
    <row r="59" spans="2:8" x14ac:dyDescent="0.2">
      <c r="B59" s="71">
        <f t="shared" si="2"/>
        <v>56</v>
      </c>
      <c r="C59" s="12"/>
      <c r="D59" s="28"/>
      <c r="E59" s="28"/>
      <c r="F59" s="28"/>
      <c r="G59" s="86" t="str">
        <f t="shared" si="13"/>
        <v/>
      </c>
      <c r="H59" s="85" t="str">
        <f t="shared" si="14"/>
        <v/>
      </c>
    </row>
    <row r="60" spans="2:8" x14ac:dyDescent="0.2">
      <c r="B60" s="71">
        <f t="shared" si="2"/>
        <v>57</v>
      </c>
      <c r="C60" s="12"/>
      <c r="D60" s="28"/>
      <c r="E60" s="28"/>
      <c r="F60" s="28"/>
      <c r="G60" s="86" t="str">
        <f t="shared" si="13"/>
        <v/>
      </c>
      <c r="H60" s="85" t="str">
        <f t="shared" si="14"/>
        <v/>
      </c>
    </row>
    <row r="61" spans="2:8" x14ac:dyDescent="0.2">
      <c r="B61" s="71">
        <f t="shared" si="2"/>
        <v>58</v>
      </c>
      <c r="C61" s="12"/>
      <c r="D61" s="28"/>
      <c r="E61" s="28"/>
      <c r="F61" s="28"/>
      <c r="G61" s="86" t="str">
        <f t="shared" si="13"/>
        <v/>
      </c>
      <c r="H61" s="85" t="str">
        <f t="shared" si="14"/>
        <v/>
      </c>
    </row>
    <row r="62" spans="2:8" x14ac:dyDescent="0.2">
      <c r="B62" s="71">
        <f t="shared" si="2"/>
        <v>59</v>
      </c>
      <c r="C62" s="12"/>
      <c r="D62" s="28"/>
      <c r="E62" s="28"/>
      <c r="F62" s="28"/>
      <c r="G62" s="86" t="str">
        <f t="shared" si="13"/>
        <v/>
      </c>
      <c r="H62" s="85" t="str">
        <f t="shared" ref="H62:H73" si="16">IF(OR(COUNTBLANK(G62),COUNTBLANK(G63),G62=G63),"",(F63-F62)/(G63-G62))</f>
        <v/>
      </c>
    </row>
    <row r="63" spans="2:8" x14ac:dyDescent="0.2">
      <c r="B63" s="71">
        <f t="shared" si="2"/>
        <v>60</v>
      </c>
      <c r="C63" s="12"/>
      <c r="D63" s="28"/>
      <c r="E63" s="28"/>
      <c r="F63" s="28"/>
      <c r="G63" s="86" t="str">
        <f t="shared" ref="G63:G73" si="17">IF(COUNTBLANK(E63),"",LOG(E63,2))</f>
        <v/>
      </c>
      <c r="H63" s="85" t="str">
        <f t="shared" si="16"/>
        <v/>
      </c>
    </row>
    <row r="64" spans="2:8" x14ac:dyDescent="0.2">
      <c r="B64" s="89">
        <f t="shared" si="2"/>
        <v>61</v>
      </c>
      <c r="C64" s="15" t="s">
        <v>300</v>
      </c>
      <c r="D64" s="26">
        <v>4</v>
      </c>
      <c r="E64" s="26">
        <v>1000</v>
      </c>
      <c r="F64" s="26">
        <v>-100</v>
      </c>
      <c r="G64" s="86">
        <f t="shared" si="17"/>
        <v>9.965784284662087</v>
      </c>
      <c r="H64" s="85">
        <f t="shared" si="16"/>
        <v>75.647079736603033</v>
      </c>
    </row>
    <row r="65" spans="2:8" x14ac:dyDescent="0.2">
      <c r="B65" s="71">
        <f t="shared" si="2"/>
        <v>62</v>
      </c>
      <c r="C65" s="12"/>
      <c r="D65" s="72">
        <f>D64</f>
        <v>4</v>
      </c>
      <c r="E65" s="76">
        <v>2500</v>
      </c>
      <c r="F65" s="76">
        <v>0</v>
      </c>
      <c r="G65" s="86">
        <f t="shared" si="17"/>
        <v>11.287712379549449</v>
      </c>
      <c r="H65" s="85">
        <f t="shared" si="16"/>
        <v>0</v>
      </c>
    </row>
    <row r="66" spans="2:8" x14ac:dyDescent="0.2">
      <c r="B66" s="71">
        <f t="shared" si="2"/>
        <v>63</v>
      </c>
      <c r="C66" s="12"/>
      <c r="D66" s="72">
        <f>D65</f>
        <v>4</v>
      </c>
      <c r="E66" s="76">
        <v>20000</v>
      </c>
      <c r="F66" s="76">
        <v>0</v>
      </c>
      <c r="G66" s="86">
        <f t="shared" si="17"/>
        <v>14.287712379549449</v>
      </c>
      <c r="H66" s="85">
        <f t="shared" si="16"/>
        <v>-727.2540897341637</v>
      </c>
    </row>
    <row r="67" spans="2:8" x14ac:dyDescent="0.2">
      <c r="B67" s="71">
        <f t="shared" si="2"/>
        <v>64</v>
      </c>
      <c r="C67" s="12"/>
      <c r="D67" s="72">
        <f>D66</f>
        <v>4</v>
      </c>
      <c r="E67" s="26">
        <v>22000</v>
      </c>
      <c r="F67" s="26">
        <v>-100</v>
      </c>
      <c r="G67" s="86">
        <f t="shared" si="17"/>
        <v>14.425215903299385</v>
      </c>
      <c r="H67" s="85" t="str">
        <f t="shared" si="16"/>
        <v/>
      </c>
    </row>
    <row r="68" spans="2:8" x14ac:dyDescent="0.2">
      <c r="B68" s="71">
        <f t="shared" si="2"/>
        <v>65</v>
      </c>
      <c r="C68" s="12"/>
      <c r="D68" s="28"/>
      <c r="E68" s="28"/>
      <c r="F68" s="28"/>
      <c r="G68" s="86" t="str">
        <f t="shared" si="17"/>
        <v/>
      </c>
      <c r="H68" s="85" t="str">
        <f t="shared" si="16"/>
        <v/>
      </c>
    </row>
    <row r="69" spans="2:8" x14ac:dyDescent="0.2">
      <c r="B69" s="71">
        <f t="shared" si="2"/>
        <v>66</v>
      </c>
      <c r="C69" s="12"/>
      <c r="D69" s="28"/>
      <c r="E69" s="28"/>
      <c r="F69" s="28"/>
      <c r="G69" s="86" t="str">
        <f t="shared" si="17"/>
        <v/>
      </c>
      <c r="H69" s="85" t="str">
        <f t="shared" si="16"/>
        <v/>
      </c>
    </row>
    <row r="70" spans="2:8" x14ac:dyDescent="0.2">
      <c r="B70" s="71">
        <f t="shared" ref="B70:B133" si="18">B69+1</f>
        <v>67</v>
      </c>
      <c r="C70" s="12"/>
      <c r="D70" s="28"/>
      <c r="E70" s="28"/>
      <c r="F70" s="28"/>
      <c r="G70" s="86" t="str">
        <f t="shared" si="17"/>
        <v/>
      </c>
      <c r="H70" s="85" t="str">
        <f t="shared" si="16"/>
        <v/>
      </c>
    </row>
    <row r="71" spans="2:8" x14ac:dyDescent="0.2">
      <c r="B71" s="71">
        <f t="shared" si="18"/>
        <v>68</v>
      </c>
      <c r="C71" s="12"/>
      <c r="D71" s="28"/>
      <c r="E71" s="28"/>
      <c r="F71" s="28"/>
      <c r="G71" s="86" t="str">
        <f t="shared" si="17"/>
        <v/>
      </c>
      <c r="H71" s="85" t="str">
        <f t="shared" si="16"/>
        <v/>
      </c>
    </row>
    <row r="72" spans="2:8" x14ac:dyDescent="0.2">
      <c r="B72" s="71">
        <f t="shared" si="18"/>
        <v>69</v>
      </c>
      <c r="C72" s="12"/>
      <c r="D72" s="28"/>
      <c r="E72" s="28"/>
      <c r="F72" s="28"/>
      <c r="G72" s="86" t="str">
        <f t="shared" si="17"/>
        <v/>
      </c>
      <c r="H72" s="85" t="str">
        <f t="shared" si="16"/>
        <v/>
      </c>
    </row>
    <row r="73" spans="2:8" x14ac:dyDescent="0.2">
      <c r="B73" s="71">
        <f t="shared" si="18"/>
        <v>70</v>
      </c>
      <c r="C73" s="12"/>
      <c r="D73" s="28"/>
      <c r="E73" s="28"/>
      <c r="F73" s="28"/>
      <c r="G73" s="86" t="str">
        <f t="shared" si="17"/>
        <v/>
      </c>
      <c r="H73" s="85" t="str">
        <f t="shared" si="16"/>
        <v/>
      </c>
    </row>
    <row r="74" spans="2:8" x14ac:dyDescent="0.2">
      <c r="B74" s="71">
        <f t="shared" si="18"/>
        <v>71</v>
      </c>
      <c r="C74" s="12"/>
      <c r="D74" s="28"/>
      <c r="E74" s="28"/>
      <c r="F74" s="28"/>
      <c r="G74" s="86" t="str">
        <f t="shared" ref="G74:G103" si="19">IF(COUNTBLANK(E74),"",LOG(E74,2))</f>
        <v/>
      </c>
      <c r="H74" s="85" t="str">
        <f t="shared" ref="H74:H85" si="20">IF(OR(COUNTBLANK(G74),COUNTBLANK(G75),G74=G75),"",(F75-F74)/(G75-G74))</f>
        <v/>
      </c>
    </row>
    <row r="75" spans="2:8" x14ac:dyDescent="0.2">
      <c r="B75" s="71">
        <f t="shared" si="18"/>
        <v>72</v>
      </c>
      <c r="C75" s="12"/>
      <c r="D75" s="28"/>
      <c r="E75" s="28"/>
      <c r="F75" s="28"/>
      <c r="G75" s="86" t="str">
        <f t="shared" si="19"/>
        <v/>
      </c>
      <c r="H75" s="85" t="str">
        <f t="shared" si="20"/>
        <v/>
      </c>
    </row>
    <row r="76" spans="2:8" x14ac:dyDescent="0.2">
      <c r="B76" s="71">
        <f t="shared" si="18"/>
        <v>73</v>
      </c>
      <c r="C76" s="12"/>
      <c r="D76" s="28"/>
      <c r="E76" s="28"/>
      <c r="F76" s="28"/>
      <c r="G76" s="86" t="str">
        <f t="shared" si="19"/>
        <v/>
      </c>
      <c r="H76" s="85" t="str">
        <f t="shared" si="20"/>
        <v/>
      </c>
    </row>
    <row r="77" spans="2:8" x14ac:dyDescent="0.2">
      <c r="B77" s="71">
        <f t="shared" si="18"/>
        <v>74</v>
      </c>
      <c r="C77" s="12"/>
      <c r="D77" s="28"/>
      <c r="E77" s="28"/>
      <c r="F77" s="28"/>
      <c r="G77" s="86" t="str">
        <f t="shared" si="19"/>
        <v/>
      </c>
      <c r="H77" s="85" t="str">
        <f t="shared" si="20"/>
        <v/>
      </c>
    </row>
    <row r="78" spans="2:8" x14ac:dyDescent="0.2">
      <c r="B78" s="71">
        <f t="shared" si="18"/>
        <v>75</v>
      </c>
      <c r="C78" s="12"/>
      <c r="D78" s="28"/>
      <c r="E78" s="28"/>
      <c r="F78" s="28"/>
      <c r="G78" s="86" t="str">
        <f t="shared" si="19"/>
        <v/>
      </c>
      <c r="H78" s="85" t="str">
        <f t="shared" si="20"/>
        <v/>
      </c>
    </row>
    <row r="79" spans="2:8" x14ac:dyDescent="0.2">
      <c r="B79" s="71">
        <f t="shared" si="18"/>
        <v>76</v>
      </c>
      <c r="C79" s="12"/>
      <c r="D79" s="28"/>
      <c r="E79" s="28"/>
      <c r="F79" s="28"/>
      <c r="G79" s="86" t="str">
        <f t="shared" si="19"/>
        <v/>
      </c>
      <c r="H79" s="85" t="str">
        <f t="shared" si="20"/>
        <v/>
      </c>
    </row>
    <row r="80" spans="2:8" x14ac:dyDescent="0.2">
      <c r="B80" s="71">
        <f t="shared" si="18"/>
        <v>77</v>
      </c>
      <c r="C80" s="12"/>
      <c r="D80" s="28"/>
      <c r="E80" s="28"/>
      <c r="F80" s="28"/>
      <c r="G80" s="86" t="str">
        <f t="shared" si="19"/>
        <v/>
      </c>
      <c r="H80" s="85" t="str">
        <f t="shared" si="20"/>
        <v/>
      </c>
    </row>
    <row r="81" spans="2:8" x14ac:dyDescent="0.2">
      <c r="B81" s="71">
        <f t="shared" si="18"/>
        <v>78</v>
      </c>
      <c r="C81" s="12"/>
      <c r="D81" s="28"/>
      <c r="E81" s="28"/>
      <c r="F81" s="28"/>
      <c r="G81" s="86" t="str">
        <f t="shared" si="19"/>
        <v/>
      </c>
      <c r="H81" s="85" t="str">
        <f t="shared" si="20"/>
        <v/>
      </c>
    </row>
    <row r="82" spans="2:8" x14ac:dyDescent="0.2">
      <c r="B82" s="71">
        <f t="shared" si="18"/>
        <v>79</v>
      </c>
      <c r="C82" s="12"/>
      <c r="D82" s="28"/>
      <c r="E82" s="28"/>
      <c r="F82" s="28"/>
      <c r="G82" s="86" t="str">
        <f t="shared" si="19"/>
        <v/>
      </c>
      <c r="H82" s="85" t="str">
        <f t="shared" si="20"/>
        <v/>
      </c>
    </row>
    <row r="83" spans="2:8" x14ac:dyDescent="0.2">
      <c r="B83" s="71">
        <f t="shared" si="18"/>
        <v>80</v>
      </c>
      <c r="C83" s="12"/>
      <c r="D83" s="28"/>
      <c r="E83" s="28"/>
      <c r="F83" s="28"/>
      <c r="G83" s="86" t="str">
        <f t="shared" si="19"/>
        <v/>
      </c>
      <c r="H83" s="85" t="str">
        <f t="shared" si="20"/>
        <v/>
      </c>
    </row>
    <row r="84" spans="2:8" x14ac:dyDescent="0.2">
      <c r="B84" s="89">
        <f t="shared" si="18"/>
        <v>81</v>
      </c>
      <c r="C84" s="15" t="s">
        <v>313</v>
      </c>
      <c r="D84" s="26">
        <v>5</v>
      </c>
      <c r="E84" s="26">
        <v>1500</v>
      </c>
      <c r="F84" s="26">
        <v>-50</v>
      </c>
      <c r="G84" s="86">
        <f t="shared" si="19"/>
        <v>10.550746785383243</v>
      </c>
      <c r="H84" s="85">
        <f t="shared" si="20"/>
        <v>17.271499274803336</v>
      </c>
    </row>
    <row r="85" spans="2:8" x14ac:dyDescent="0.2">
      <c r="B85" s="71">
        <f t="shared" si="18"/>
        <v>82</v>
      </c>
      <c r="C85" s="12"/>
      <c r="D85" s="72">
        <f>D84</f>
        <v>5</v>
      </c>
      <c r="E85" s="26">
        <v>5000</v>
      </c>
      <c r="F85" s="26">
        <v>-20</v>
      </c>
      <c r="G85" s="86">
        <f t="shared" si="19"/>
        <v>12.287712379549451</v>
      </c>
      <c r="H85" s="85">
        <f t="shared" si="20"/>
        <v>30.900640756592278</v>
      </c>
    </row>
    <row r="86" spans="2:8" x14ac:dyDescent="0.2">
      <c r="B86" s="71">
        <f t="shared" si="18"/>
        <v>83</v>
      </c>
      <c r="C86" s="12"/>
      <c r="D86" s="72">
        <f t="shared" ref="D86:D91" si="21">D85</f>
        <v>5</v>
      </c>
      <c r="E86" s="26">
        <v>7000</v>
      </c>
      <c r="F86" s="26">
        <v>-5</v>
      </c>
      <c r="G86" s="86">
        <f t="shared" ref="G86:G99" si="22">IF(COUNTBLANK(E86),"",LOG(E86,2))</f>
        <v>12.773139206719691</v>
      </c>
      <c r="H86" s="85">
        <f t="shared" ref="H86:H99" si="23">IF(OR(COUNTBLANK(G86),COUNTBLANK(G87),G86=G87),"",(F87-F86)/(G87-G86))</f>
        <v>25.954465348422108</v>
      </c>
    </row>
    <row r="87" spans="2:8" x14ac:dyDescent="0.2">
      <c r="B87" s="71">
        <f t="shared" si="18"/>
        <v>84</v>
      </c>
      <c r="C87" s="12"/>
      <c r="D87" s="72">
        <f t="shared" si="21"/>
        <v>5</v>
      </c>
      <c r="E87" s="76">
        <v>8000</v>
      </c>
      <c r="F87" s="76">
        <v>0</v>
      </c>
      <c r="G87" s="86">
        <f t="shared" si="22"/>
        <v>12.965784284662087</v>
      </c>
      <c r="H87" s="85">
        <f t="shared" si="23"/>
        <v>0</v>
      </c>
    </row>
    <row r="88" spans="2:8" x14ac:dyDescent="0.2">
      <c r="B88" s="71">
        <f t="shared" si="18"/>
        <v>85</v>
      </c>
      <c r="C88" s="12"/>
      <c r="D88" s="72">
        <f t="shared" si="21"/>
        <v>5</v>
      </c>
      <c r="E88" s="76">
        <v>13000</v>
      </c>
      <c r="F88" s="76">
        <v>0</v>
      </c>
      <c r="G88" s="86">
        <f t="shared" si="22"/>
        <v>13.666224002803178</v>
      </c>
      <c r="H88" s="85">
        <f t="shared" si="23"/>
        <v>-24.218836273964676</v>
      </c>
    </row>
    <row r="89" spans="2:8" x14ac:dyDescent="0.2">
      <c r="B89" s="71">
        <f t="shared" si="18"/>
        <v>86</v>
      </c>
      <c r="C89" s="12"/>
      <c r="D89" s="72">
        <f t="shared" si="21"/>
        <v>5</v>
      </c>
      <c r="E89" s="26">
        <v>15000</v>
      </c>
      <c r="F89" s="26">
        <v>-5</v>
      </c>
      <c r="G89" s="86">
        <f t="shared" si="22"/>
        <v>13.872674880270607</v>
      </c>
      <c r="H89" s="85">
        <f t="shared" si="23"/>
        <v>-57.026760253858846</v>
      </c>
    </row>
    <row r="90" spans="2:8" x14ac:dyDescent="0.2">
      <c r="B90" s="71">
        <f t="shared" si="18"/>
        <v>87</v>
      </c>
      <c r="C90" s="12"/>
      <c r="D90" s="72">
        <f t="shared" si="21"/>
        <v>5</v>
      </c>
      <c r="E90" s="26">
        <v>18000</v>
      </c>
      <c r="F90" s="26">
        <v>-20</v>
      </c>
      <c r="G90" s="86">
        <f t="shared" si="22"/>
        <v>14.135709286104401</v>
      </c>
      <c r="H90" s="85">
        <f t="shared" si="23"/>
        <v>-103.62457442482166</v>
      </c>
    </row>
    <row r="91" spans="2:8" x14ac:dyDescent="0.2">
      <c r="B91" s="71">
        <f t="shared" si="18"/>
        <v>88</v>
      </c>
      <c r="C91" s="12"/>
      <c r="D91" s="72">
        <f t="shared" si="21"/>
        <v>5</v>
      </c>
      <c r="E91" s="26">
        <v>22000</v>
      </c>
      <c r="F91" s="26">
        <v>-50</v>
      </c>
      <c r="G91" s="86">
        <f t="shared" si="22"/>
        <v>14.425215903299385</v>
      </c>
      <c r="H91" s="85" t="str">
        <f t="shared" si="23"/>
        <v/>
      </c>
    </row>
    <row r="92" spans="2:8" x14ac:dyDescent="0.2">
      <c r="B92" s="71">
        <f t="shared" si="18"/>
        <v>89</v>
      </c>
      <c r="C92" s="12"/>
      <c r="D92" s="28"/>
      <c r="E92" s="28"/>
      <c r="F92" s="28"/>
      <c r="G92" s="86" t="str">
        <f t="shared" si="22"/>
        <v/>
      </c>
      <c r="H92" s="85" t="str">
        <f t="shared" si="23"/>
        <v/>
      </c>
    </row>
    <row r="93" spans="2:8" x14ac:dyDescent="0.2">
      <c r="B93" s="71">
        <f t="shared" si="18"/>
        <v>90</v>
      </c>
      <c r="C93" s="12"/>
      <c r="D93" s="28"/>
      <c r="E93" s="28"/>
      <c r="F93" s="28"/>
      <c r="G93" s="86" t="str">
        <f t="shared" si="22"/>
        <v/>
      </c>
      <c r="H93" s="85" t="str">
        <f t="shared" si="23"/>
        <v/>
      </c>
    </row>
    <row r="94" spans="2:8" x14ac:dyDescent="0.2">
      <c r="B94" s="71">
        <f t="shared" si="18"/>
        <v>91</v>
      </c>
      <c r="C94" s="12"/>
      <c r="D94" s="28"/>
      <c r="E94" s="28"/>
      <c r="F94" s="28"/>
      <c r="G94" s="86" t="str">
        <f t="shared" si="22"/>
        <v/>
      </c>
      <c r="H94" s="85" t="str">
        <f t="shared" si="23"/>
        <v/>
      </c>
    </row>
    <row r="95" spans="2:8" x14ac:dyDescent="0.2">
      <c r="B95" s="71">
        <f t="shared" si="18"/>
        <v>92</v>
      </c>
      <c r="C95" s="12"/>
      <c r="D95" s="28"/>
      <c r="E95" s="28"/>
      <c r="F95" s="28"/>
      <c r="G95" s="86" t="str">
        <f t="shared" si="22"/>
        <v/>
      </c>
      <c r="H95" s="85" t="str">
        <f t="shared" si="23"/>
        <v/>
      </c>
    </row>
    <row r="96" spans="2:8" x14ac:dyDescent="0.2">
      <c r="B96" s="71">
        <f t="shared" si="18"/>
        <v>93</v>
      </c>
      <c r="C96" s="12"/>
      <c r="D96" s="28"/>
      <c r="E96" s="28"/>
      <c r="F96" s="28"/>
      <c r="G96" s="86" t="str">
        <f t="shared" si="22"/>
        <v/>
      </c>
      <c r="H96" s="85" t="str">
        <f t="shared" si="23"/>
        <v/>
      </c>
    </row>
    <row r="97" spans="2:8" x14ac:dyDescent="0.2">
      <c r="B97" s="71">
        <f t="shared" si="18"/>
        <v>94</v>
      </c>
      <c r="C97" s="12"/>
      <c r="D97" s="28"/>
      <c r="E97" s="28"/>
      <c r="F97" s="28"/>
      <c r="G97" s="86" t="str">
        <f t="shared" si="22"/>
        <v/>
      </c>
      <c r="H97" s="85" t="str">
        <f t="shared" si="23"/>
        <v/>
      </c>
    </row>
    <row r="98" spans="2:8" x14ac:dyDescent="0.2">
      <c r="B98" s="71">
        <f t="shared" si="18"/>
        <v>95</v>
      </c>
      <c r="C98" s="12"/>
      <c r="D98" s="28"/>
      <c r="E98" s="28"/>
      <c r="F98" s="28"/>
      <c r="G98" s="86" t="str">
        <f t="shared" si="22"/>
        <v/>
      </c>
      <c r="H98" s="85" t="str">
        <f t="shared" si="23"/>
        <v/>
      </c>
    </row>
    <row r="99" spans="2:8" x14ac:dyDescent="0.2">
      <c r="B99" s="71">
        <f t="shared" si="18"/>
        <v>96</v>
      </c>
      <c r="C99" s="12"/>
      <c r="D99" s="28"/>
      <c r="E99" s="28"/>
      <c r="F99" s="28"/>
      <c r="G99" s="86" t="str">
        <f t="shared" si="22"/>
        <v/>
      </c>
      <c r="H99" s="85" t="str">
        <f t="shared" si="23"/>
        <v/>
      </c>
    </row>
    <row r="100" spans="2:8" x14ac:dyDescent="0.2">
      <c r="B100" s="71">
        <f t="shared" si="18"/>
        <v>97</v>
      </c>
      <c r="C100" s="12"/>
      <c r="D100" s="28"/>
      <c r="E100" s="28"/>
      <c r="F100" s="28"/>
      <c r="G100" s="86" t="str">
        <f t="shared" si="19"/>
        <v/>
      </c>
      <c r="H100" s="85" t="str">
        <f t="shared" ref="H100:H103" si="24">IF(OR(COUNTBLANK(G100),COUNTBLANK(G101),G100=G101),"",(F101-F100)/(G101-G100))</f>
        <v/>
      </c>
    </row>
    <row r="101" spans="2:8" x14ac:dyDescent="0.2">
      <c r="B101" s="71">
        <f t="shared" si="18"/>
        <v>98</v>
      </c>
      <c r="C101" s="12"/>
      <c r="D101" s="28"/>
      <c r="E101" s="28"/>
      <c r="F101" s="28"/>
      <c r="G101" s="86" t="str">
        <f t="shared" si="19"/>
        <v/>
      </c>
      <c r="H101" s="85" t="str">
        <f t="shared" si="24"/>
        <v/>
      </c>
    </row>
    <row r="102" spans="2:8" x14ac:dyDescent="0.2">
      <c r="B102" s="71">
        <f t="shared" si="18"/>
        <v>99</v>
      </c>
      <c r="C102" s="12"/>
      <c r="D102" s="28"/>
      <c r="E102" s="28"/>
      <c r="F102" s="28"/>
      <c r="G102" s="86" t="str">
        <f t="shared" si="19"/>
        <v/>
      </c>
      <c r="H102" s="85" t="str">
        <f t="shared" si="24"/>
        <v/>
      </c>
    </row>
    <row r="103" spans="2:8" x14ac:dyDescent="0.2">
      <c r="B103" s="71">
        <f t="shared" si="18"/>
        <v>100</v>
      </c>
      <c r="C103" s="12"/>
      <c r="D103" s="28"/>
      <c r="E103" s="28"/>
      <c r="F103" s="28"/>
      <c r="G103" s="86" t="str">
        <f t="shared" si="19"/>
        <v/>
      </c>
      <c r="H103" s="85" t="str">
        <f t="shared" si="24"/>
        <v/>
      </c>
    </row>
    <row r="104" spans="2:8" x14ac:dyDescent="0.2">
      <c r="B104" s="89">
        <f t="shared" si="18"/>
        <v>101</v>
      </c>
      <c r="C104" s="15" t="s">
        <v>315</v>
      </c>
      <c r="D104" s="26">
        <v>6</v>
      </c>
      <c r="E104" s="26">
        <v>100</v>
      </c>
      <c r="F104" s="26">
        <v>-50</v>
      </c>
      <c r="G104" s="86">
        <f t="shared" ref="G104:G167" si="25">IF(COUNTBLANK(E104),"",LOG(E104,2))</f>
        <v>6.6438561897747253</v>
      </c>
      <c r="H104" s="85">
        <f t="shared" ref="H104:H167" si="26">IF(OR(COUNTBLANK(G104),COUNTBLANK(G105),G104=G105),"",(F105-F104)/(G105-G104))</f>
        <v>12.920296742201796</v>
      </c>
    </row>
    <row r="105" spans="2:8" x14ac:dyDescent="0.2">
      <c r="B105" s="71">
        <f t="shared" si="18"/>
        <v>102</v>
      </c>
      <c r="C105" s="12"/>
      <c r="D105" s="72">
        <f>D104</f>
        <v>6</v>
      </c>
      <c r="E105" s="26">
        <v>500</v>
      </c>
      <c r="F105" s="26">
        <v>-20</v>
      </c>
      <c r="G105" s="86">
        <f t="shared" si="25"/>
        <v>8.965784284662087</v>
      </c>
      <c r="H105" s="85">
        <f t="shared" si="26"/>
        <v>9.4639463035718627</v>
      </c>
    </row>
    <row r="106" spans="2:8" x14ac:dyDescent="0.2">
      <c r="B106" s="71">
        <f t="shared" si="18"/>
        <v>103</v>
      </c>
      <c r="C106" s="12"/>
      <c r="D106" s="72">
        <f t="shared" ref="D106:D112" si="27">D105</f>
        <v>6</v>
      </c>
      <c r="E106" s="26">
        <v>1500</v>
      </c>
      <c r="F106" s="26">
        <v>-5</v>
      </c>
      <c r="G106" s="86">
        <f t="shared" si="25"/>
        <v>10.550746785383243</v>
      </c>
      <c r="H106" s="85">
        <f t="shared" si="26"/>
        <v>6.784577244283625</v>
      </c>
    </row>
    <row r="107" spans="2:8" x14ac:dyDescent="0.2">
      <c r="B107" s="71">
        <f t="shared" si="18"/>
        <v>104</v>
      </c>
      <c r="C107" s="12"/>
      <c r="D107" s="72">
        <f t="shared" si="27"/>
        <v>6</v>
      </c>
      <c r="E107" s="76">
        <v>2500</v>
      </c>
      <c r="F107" s="76">
        <v>0</v>
      </c>
      <c r="G107" s="86">
        <f t="shared" si="25"/>
        <v>11.287712379549449</v>
      </c>
      <c r="H107" s="85">
        <f t="shared" si="26"/>
        <v>-4.7124502344791317</v>
      </c>
    </row>
    <row r="108" spans="2:8" x14ac:dyDescent="0.2">
      <c r="B108" s="71">
        <f t="shared" si="18"/>
        <v>105</v>
      </c>
      <c r="C108" s="12"/>
      <c r="D108" s="72">
        <f t="shared" si="27"/>
        <v>6</v>
      </c>
      <c r="E108" s="26">
        <v>7000</v>
      </c>
      <c r="F108" s="26">
        <v>-7</v>
      </c>
      <c r="G108" s="86">
        <f t="shared" si="25"/>
        <v>12.773139206719691</v>
      </c>
      <c r="H108" s="85">
        <f t="shared" si="26"/>
        <v>6.3663236840635831</v>
      </c>
    </row>
    <row r="109" spans="2:8" x14ac:dyDescent="0.2">
      <c r="B109" s="71">
        <f t="shared" si="18"/>
        <v>106</v>
      </c>
      <c r="C109" s="12"/>
      <c r="D109" s="72">
        <f t="shared" si="27"/>
        <v>6</v>
      </c>
      <c r="E109" s="76">
        <v>15000</v>
      </c>
      <c r="F109" s="76">
        <v>0</v>
      </c>
      <c r="G109" s="86">
        <f t="shared" si="25"/>
        <v>13.872674880270607</v>
      </c>
      <c r="H109" s="85">
        <f t="shared" si="26"/>
        <v>-53.70026833140718</v>
      </c>
    </row>
    <row r="110" spans="2:8" x14ac:dyDescent="0.2">
      <c r="B110" s="71">
        <f t="shared" si="18"/>
        <v>107</v>
      </c>
      <c r="C110" s="12"/>
      <c r="D110" s="72">
        <f t="shared" si="27"/>
        <v>6</v>
      </c>
      <c r="E110" s="26">
        <v>16000</v>
      </c>
      <c r="F110" s="26">
        <v>-5</v>
      </c>
      <c r="G110" s="86">
        <f t="shared" si="25"/>
        <v>13.965784284662087</v>
      </c>
      <c r="H110" s="85">
        <f t="shared" si="26"/>
        <v>-171.50140317379112</v>
      </c>
    </row>
    <row r="111" spans="2:8" x14ac:dyDescent="0.2">
      <c r="B111" s="71">
        <f t="shared" si="18"/>
        <v>108</v>
      </c>
      <c r="C111" s="12"/>
      <c r="D111" s="72">
        <f t="shared" si="27"/>
        <v>6</v>
      </c>
      <c r="E111" s="26">
        <v>17000</v>
      </c>
      <c r="F111" s="26">
        <v>-20</v>
      </c>
      <c r="G111" s="86">
        <f t="shared" si="25"/>
        <v>14.053247125912428</v>
      </c>
      <c r="H111" s="85">
        <f t="shared" si="26"/>
        <v>-363.80322720335704</v>
      </c>
    </row>
    <row r="112" spans="2:8" x14ac:dyDescent="0.2">
      <c r="B112" s="71">
        <f t="shared" si="18"/>
        <v>109</v>
      </c>
      <c r="C112" s="12"/>
      <c r="D112" s="72">
        <f t="shared" si="27"/>
        <v>6</v>
      </c>
      <c r="E112" s="26">
        <v>18000</v>
      </c>
      <c r="F112" s="26">
        <v>-50</v>
      </c>
      <c r="G112" s="86">
        <f t="shared" si="25"/>
        <v>14.135709286104401</v>
      </c>
      <c r="H112" s="85" t="str">
        <f t="shared" si="26"/>
        <v/>
      </c>
    </row>
    <row r="113" spans="2:8" x14ac:dyDescent="0.2">
      <c r="B113" s="71">
        <f t="shared" si="18"/>
        <v>110</v>
      </c>
      <c r="C113" s="12"/>
      <c r="D113" s="28"/>
      <c r="E113" s="28"/>
      <c r="F113" s="28"/>
      <c r="G113" s="86" t="str">
        <f t="shared" si="25"/>
        <v/>
      </c>
      <c r="H113" s="85" t="str">
        <f t="shared" si="26"/>
        <v/>
      </c>
    </row>
    <row r="114" spans="2:8" x14ac:dyDescent="0.2">
      <c r="B114" s="71">
        <f t="shared" si="18"/>
        <v>111</v>
      </c>
      <c r="C114" s="12"/>
      <c r="D114" s="28"/>
      <c r="E114" s="28"/>
      <c r="F114" s="28"/>
      <c r="G114" s="86" t="str">
        <f t="shared" si="25"/>
        <v/>
      </c>
      <c r="H114" s="85" t="str">
        <f t="shared" si="26"/>
        <v/>
      </c>
    </row>
    <row r="115" spans="2:8" x14ac:dyDescent="0.2">
      <c r="B115" s="71">
        <f t="shared" si="18"/>
        <v>112</v>
      </c>
      <c r="C115" s="12"/>
      <c r="D115" s="28"/>
      <c r="E115" s="28"/>
      <c r="F115" s="28"/>
      <c r="G115" s="86" t="str">
        <f t="shared" si="25"/>
        <v/>
      </c>
      <c r="H115" s="85" t="str">
        <f t="shared" si="26"/>
        <v/>
      </c>
    </row>
    <row r="116" spans="2:8" x14ac:dyDescent="0.2">
      <c r="B116" s="71">
        <f t="shared" si="18"/>
        <v>113</v>
      </c>
      <c r="C116" s="12"/>
      <c r="D116" s="28"/>
      <c r="E116" s="28"/>
      <c r="F116" s="28"/>
      <c r="G116" s="86" t="str">
        <f t="shared" si="25"/>
        <v/>
      </c>
      <c r="H116" s="85" t="str">
        <f t="shared" si="26"/>
        <v/>
      </c>
    </row>
    <row r="117" spans="2:8" x14ac:dyDescent="0.2">
      <c r="B117" s="71">
        <f t="shared" si="18"/>
        <v>114</v>
      </c>
      <c r="C117" s="12"/>
      <c r="D117" s="28"/>
      <c r="E117" s="28"/>
      <c r="F117" s="28"/>
      <c r="G117" s="86" t="str">
        <f t="shared" si="25"/>
        <v/>
      </c>
      <c r="H117" s="85" t="str">
        <f t="shared" si="26"/>
        <v/>
      </c>
    </row>
    <row r="118" spans="2:8" x14ac:dyDescent="0.2">
      <c r="B118" s="71">
        <f t="shared" si="18"/>
        <v>115</v>
      </c>
      <c r="C118" s="12"/>
      <c r="D118" s="28"/>
      <c r="E118" s="28"/>
      <c r="F118" s="28"/>
      <c r="G118" s="86" t="str">
        <f t="shared" si="25"/>
        <v/>
      </c>
      <c r="H118" s="85" t="str">
        <f t="shared" si="26"/>
        <v/>
      </c>
    </row>
    <row r="119" spans="2:8" x14ac:dyDescent="0.2">
      <c r="B119" s="71">
        <f t="shared" si="18"/>
        <v>116</v>
      </c>
      <c r="C119" s="12"/>
      <c r="D119" s="28"/>
      <c r="E119" s="28"/>
      <c r="F119" s="28"/>
      <c r="G119" s="86" t="str">
        <f t="shared" si="25"/>
        <v/>
      </c>
      <c r="H119" s="85" t="str">
        <f t="shared" si="26"/>
        <v/>
      </c>
    </row>
    <row r="120" spans="2:8" x14ac:dyDescent="0.2">
      <c r="B120" s="71">
        <f t="shared" si="18"/>
        <v>117</v>
      </c>
      <c r="C120" s="12"/>
      <c r="D120" s="28"/>
      <c r="E120" s="28"/>
      <c r="F120" s="28"/>
      <c r="G120" s="86" t="str">
        <f t="shared" si="25"/>
        <v/>
      </c>
      <c r="H120" s="85" t="str">
        <f t="shared" si="26"/>
        <v/>
      </c>
    </row>
    <row r="121" spans="2:8" x14ac:dyDescent="0.2">
      <c r="B121" s="71">
        <f t="shared" si="18"/>
        <v>118</v>
      </c>
      <c r="C121" s="12"/>
      <c r="D121" s="28"/>
      <c r="E121" s="28"/>
      <c r="F121" s="28"/>
      <c r="G121" s="86" t="str">
        <f t="shared" si="25"/>
        <v/>
      </c>
      <c r="H121" s="85" t="str">
        <f t="shared" si="26"/>
        <v/>
      </c>
    </row>
    <row r="122" spans="2:8" x14ac:dyDescent="0.2">
      <c r="B122" s="71">
        <f t="shared" si="18"/>
        <v>119</v>
      </c>
      <c r="C122" s="12"/>
      <c r="D122" s="28"/>
      <c r="E122" s="28"/>
      <c r="F122" s="28"/>
      <c r="G122" s="86" t="str">
        <f t="shared" si="25"/>
        <v/>
      </c>
      <c r="H122" s="85" t="str">
        <f t="shared" si="26"/>
        <v/>
      </c>
    </row>
    <row r="123" spans="2:8" x14ac:dyDescent="0.2">
      <c r="B123" s="71">
        <f t="shared" si="18"/>
        <v>120</v>
      </c>
      <c r="C123" s="12"/>
      <c r="D123" s="28"/>
      <c r="E123" s="28"/>
      <c r="F123" s="28"/>
      <c r="G123" s="86" t="str">
        <f t="shared" si="25"/>
        <v/>
      </c>
      <c r="H123" s="85" t="str">
        <f t="shared" si="26"/>
        <v/>
      </c>
    </row>
    <row r="124" spans="2:8" x14ac:dyDescent="0.2">
      <c r="B124" s="89">
        <f t="shared" si="18"/>
        <v>121</v>
      </c>
      <c r="C124" s="15" t="s">
        <v>57</v>
      </c>
      <c r="D124" s="26">
        <v>7</v>
      </c>
      <c r="E124" s="26">
        <v>1</v>
      </c>
      <c r="F124" s="26">
        <v>-50</v>
      </c>
      <c r="G124" s="86">
        <f t="shared" si="25"/>
        <v>0</v>
      </c>
      <c r="H124" s="85">
        <f t="shared" si="26"/>
        <v>114.05352050771793</v>
      </c>
    </row>
    <row r="125" spans="2:8" x14ac:dyDescent="0.2">
      <c r="B125" s="71">
        <f t="shared" si="18"/>
        <v>122</v>
      </c>
      <c r="C125" s="15" t="s">
        <v>338</v>
      </c>
      <c r="D125" s="72">
        <f>D124</f>
        <v>7</v>
      </c>
      <c r="E125" s="26">
        <v>1.2</v>
      </c>
      <c r="F125" s="26">
        <v>-20</v>
      </c>
      <c r="G125" s="86">
        <f t="shared" si="25"/>
        <v>0.26303440583379378</v>
      </c>
      <c r="H125" s="85">
        <f t="shared" si="26"/>
        <v>67.448341584028825</v>
      </c>
    </row>
    <row r="126" spans="2:8" x14ac:dyDescent="0.2">
      <c r="B126" s="71">
        <f t="shared" si="18"/>
        <v>123</v>
      </c>
      <c r="C126" s="12"/>
      <c r="D126" s="72">
        <f t="shared" ref="D126:D132" si="28">D125</f>
        <v>7</v>
      </c>
      <c r="E126" s="26">
        <v>1.4</v>
      </c>
      <c r="F126" s="26">
        <v>-5</v>
      </c>
      <c r="G126" s="86">
        <f t="shared" si="25"/>
        <v>0.48542682717024171</v>
      </c>
      <c r="H126" s="85">
        <f t="shared" si="26"/>
        <v>25.954465348422129</v>
      </c>
    </row>
    <row r="127" spans="2:8" x14ac:dyDescent="0.2">
      <c r="B127" s="71">
        <f t="shared" si="18"/>
        <v>124</v>
      </c>
      <c r="C127" s="12"/>
      <c r="D127" s="72">
        <f t="shared" si="28"/>
        <v>7</v>
      </c>
      <c r="E127" s="76">
        <v>1.6</v>
      </c>
      <c r="F127" s="76">
        <v>0</v>
      </c>
      <c r="G127" s="86">
        <f t="shared" si="25"/>
        <v>0.67807190511263782</v>
      </c>
      <c r="H127" s="85">
        <f t="shared" si="26"/>
        <v>0</v>
      </c>
    </row>
    <row r="128" spans="2:8" x14ac:dyDescent="0.2">
      <c r="B128" s="71">
        <f t="shared" si="18"/>
        <v>125</v>
      </c>
      <c r="C128" s="12"/>
      <c r="D128" s="72">
        <f t="shared" si="28"/>
        <v>7</v>
      </c>
      <c r="E128" s="76">
        <v>30</v>
      </c>
      <c r="F128" s="76">
        <v>0</v>
      </c>
      <c r="G128" s="86">
        <f t="shared" si="25"/>
        <v>4.9068905956085187</v>
      </c>
      <c r="H128" s="85">
        <f t="shared" si="26"/>
        <v>-1.8268406481460391</v>
      </c>
    </row>
    <row r="129" spans="2:8" x14ac:dyDescent="0.2">
      <c r="B129" s="71">
        <f t="shared" si="18"/>
        <v>126</v>
      </c>
      <c r="C129" s="12"/>
      <c r="D129" s="72">
        <f t="shared" si="28"/>
        <v>7</v>
      </c>
      <c r="E129" s="26">
        <v>200</v>
      </c>
      <c r="F129" s="26">
        <v>-5</v>
      </c>
      <c r="G129" s="86">
        <f t="shared" si="25"/>
        <v>7.6438561897747244</v>
      </c>
      <c r="H129" s="85">
        <f t="shared" si="26"/>
        <v>-11.347061960490448</v>
      </c>
    </row>
    <row r="130" spans="2:8" x14ac:dyDescent="0.2">
      <c r="B130" s="71">
        <f t="shared" si="18"/>
        <v>127</v>
      </c>
      <c r="C130" s="12"/>
      <c r="D130" s="72">
        <f t="shared" si="28"/>
        <v>7</v>
      </c>
      <c r="E130" s="26">
        <v>500</v>
      </c>
      <c r="F130" s="26">
        <v>-20</v>
      </c>
      <c r="G130" s="86">
        <f t="shared" si="25"/>
        <v>8.965784284662087</v>
      </c>
      <c r="H130" s="85">
        <f t="shared" si="26"/>
        <v>-30</v>
      </c>
    </row>
    <row r="131" spans="2:8" x14ac:dyDescent="0.2">
      <c r="B131" s="71">
        <f t="shared" si="18"/>
        <v>128</v>
      </c>
      <c r="C131" s="12"/>
      <c r="D131" s="72">
        <f t="shared" si="28"/>
        <v>7</v>
      </c>
      <c r="E131" s="26">
        <v>1000</v>
      </c>
      <c r="F131" s="26">
        <v>-50</v>
      </c>
      <c r="G131" s="86">
        <f t="shared" si="25"/>
        <v>9.965784284662087</v>
      </c>
      <c r="H131" s="85">
        <f t="shared" si="26"/>
        <v>-25</v>
      </c>
    </row>
    <row r="132" spans="2:8" x14ac:dyDescent="0.2">
      <c r="B132" s="71">
        <f t="shared" si="18"/>
        <v>129</v>
      </c>
      <c r="C132" s="12"/>
      <c r="D132" s="72">
        <f t="shared" si="28"/>
        <v>7</v>
      </c>
      <c r="E132" s="26">
        <v>4000</v>
      </c>
      <c r="F132" s="26">
        <v>-100</v>
      </c>
      <c r="G132" s="86">
        <f t="shared" si="25"/>
        <v>11.965784284662087</v>
      </c>
      <c r="H132" s="85" t="str">
        <f t="shared" si="26"/>
        <v/>
      </c>
    </row>
    <row r="133" spans="2:8" x14ac:dyDescent="0.2">
      <c r="B133" s="71">
        <f t="shared" si="18"/>
        <v>130</v>
      </c>
      <c r="C133" s="12"/>
      <c r="D133" s="28"/>
      <c r="E133" s="28"/>
      <c r="F133" s="28"/>
      <c r="G133" s="86" t="str">
        <f t="shared" si="25"/>
        <v/>
      </c>
      <c r="H133" s="85" t="str">
        <f t="shared" si="26"/>
        <v/>
      </c>
    </row>
    <row r="134" spans="2:8" x14ac:dyDescent="0.2">
      <c r="B134" s="71">
        <f t="shared" ref="B134:B197" si="29">B133+1</f>
        <v>131</v>
      </c>
      <c r="C134" s="12"/>
      <c r="D134" s="28"/>
      <c r="E134" s="28"/>
      <c r="F134" s="28"/>
      <c r="G134" s="86" t="str">
        <f t="shared" si="25"/>
        <v/>
      </c>
      <c r="H134" s="85" t="str">
        <f t="shared" si="26"/>
        <v/>
      </c>
    </row>
    <row r="135" spans="2:8" x14ac:dyDescent="0.2">
      <c r="B135" s="71">
        <f t="shared" si="29"/>
        <v>132</v>
      </c>
      <c r="C135" s="12"/>
      <c r="D135" s="28"/>
      <c r="E135" s="28"/>
      <c r="F135" s="28"/>
      <c r="G135" s="86" t="str">
        <f t="shared" si="25"/>
        <v/>
      </c>
      <c r="H135" s="85" t="str">
        <f t="shared" si="26"/>
        <v/>
      </c>
    </row>
    <row r="136" spans="2:8" x14ac:dyDescent="0.2">
      <c r="B136" s="71">
        <f t="shared" si="29"/>
        <v>133</v>
      </c>
      <c r="C136" s="12"/>
      <c r="D136" s="28"/>
      <c r="E136" s="28"/>
      <c r="F136" s="28"/>
      <c r="G136" s="86" t="str">
        <f t="shared" si="25"/>
        <v/>
      </c>
      <c r="H136" s="85" t="str">
        <f t="shared" si="26"/>
        <v/>
      </c>
    </row>
    <row r="137" spans="2:8" x14ac:dyDescent="0.2">
      <c r="B137" s="71">
        <f t="shared" si="29"/>
        <v>134</v>
      </c>
      <c r="C137" s="12"/>
      <c r="D137" s="28"/>
      <c r="E137" s="28"/>
      <c r="F137" s="28"/>
      <c r="G137" s="86" t="str">
        <f t="shared" si="25"/>
        <v/>
      </c>
      <c r="H137" s="85" t="str">
        <f t="shared" si="26"/>
        <v/>
      </c>
    </row>
    <row r="138" spans="2:8" x14ac:dyDescent="0.2">
      <c r="B138" s="71">
        <f t="shared" si="29"/>
        <v>135</v>
      </c>
      <c r="C138" s="12"/>
      <c r="D138" s="28"/>
      <c r="E138" s="28"/>
      <c r="F138" s="28"/>
      <c r="G138" s="86" t="str">
        <f t="shared" si="25"/>
        <v/>
      </c>
      <c r="H138" s="85" t="str">
        <f t="shared" si="26"/>
        <v/>
      </c>
    </row>
    <row r="139" spans="2:8" x14ac:dyDescent="0.2">
      <c r="B139" s="71">
        <f t="shared" si="29"/>
        <v>136</v>
      </c>
      <c r="C139" s="12"/>
      <c r="D139" s="28"/>
      <c r="E139" s="28"/>
      <c r="F139" s="28"/>
      <c r="G139" s="86" t="str">
        <f t="shared" si="25"/>
        <v/>
      </c>
      <c r="H139" s="85" t="str">
        <f t="shared" si="26"/>
        <v/>
      </c>
    </row>
    <row r="140" spans="2:8" x14ac:dyDescent="0.2">
      <c r="B140" s="71">
        <f t="shared" si="29"/>
        <v>137</v>
      </c>
      <c r="C140" s="12"/>
      <c r="D140" s="28"/>
      <c r="E140" s="28"/>
      <c r="F140" s="28"/>
      <c r="G140" s="86" t="str">
        <f t="shared" si="25"/>
        <v/>
      </c>
      <c r="H140" s="85" t="str">
        <f t="shared" si="26"/>
        <v/>
      </c>
    </row>
    <row r="141" spans="2:8" x14ac:dyDescent="0.2">
      <c r="B141" s="71">
        <f t="shared" si="29"/>
        <v>138</v>
      </c>
      <c r="C141" s="12"/>
      <c r="D141" s="28"/>
      <c r="E141" s="28"/>
      <c r="F141" s="28"/>
      <c r="G141" s="86" t="str">
        <f t="shared" si="25"/>
        <v/>
      </c>
      <c r="H141" s="85" t="str">
        <f t="shared" si="26"/>
        <v/>
      </c>
    </row>
    <row r="142" spans="2:8" x14ac:dyDescent="0.2">
      <c r="B142" s="71">
        <f t="shared" si="29"/>
        <v>139</v>
      </c>
      <c r="C142" s="12"/>
      <c r="D142" s="28"/>
      <c r="E142" s="28"/>
      <c r="F142" s="28"/>
      <c r="G142" s="86" t="str">
        <f t="shared" si="25"/>
        <v/>
      </c>
      <c r="H142" s="85" t="str">
        <f t="shared" si="26"/>
        <v/>
      </c>
    </row>
    <row r="143" spans="2:8" x14ac:dyDescent="0.2">
      <c r="B143" s="71">
        <f t="shared" si="29"/>
        <v>140</v>
      </c>
      <c r="C143" s="12"/>
      <c r="D143" s="28"/>
      <c r="E143" s="28"/>
      <c r="F143" s="28"/>
      <c r="G143" s="86" t="str">
        <f t="shared" si="25"/>
        <v/>
      </c>
      <c r="H143" s="85" t="str">
        <f t="shared" si="26"/>
        <v/>
      </c>
    </row>
    <row r="144" spans="2:8" x14ac:dyDescent="0.2">
      <c r="B144" s="89">
        <f t="shared" si="29"/>
        <v>141</v>
      </c>
      <c r="C144" s="15" t="s">
        <v>57</v>
      </c>
      <c r="D144" s="26">
        <v>8</v>
      </c>
      <c r="E144" s="26">
        <f t="shared" ref="E144:E151" si="30">INT(E104*1.2)</f>
        <v>120</v>
      </c>
      <c r="F144" s="26">
        <v>-60</v>
      </c>
      <c r="G144" s="86">
        <f t="shared" si="25"/>
        <v>6.9068905956085187</v>
      </c>
      <c r="H144" s="85">
        <f t="shared" si="26"/>
        <v>0</v>
      </c>
    </row>
    <row r="145" spans="2:8" x14ac:dyDescent="0.2">
      <c r="B145" s="71">
        <f t="shared" si="29"/>
        <v>142</v>
      </c>
      <c r="C145" s="12"/>
      <c r="D145" s="72">
        <f>D144</f>
        <v>8</v>
      </c>
      <c r="E145" s="26">
        <f t="shared" si="30"/>
        <v>600</v>
      </c>
      <c r="F145" s="26">
        <v>-60</v>
      </c>
      <c r="G145" s="86">
        <f t="shared" si="25"/>
        <v>9.2288186904958813</v>
      </c>
      <c r="H145" s="85">
        <f t="shared" si="26"/>
        <v>0</v>
      </c>
    </row>
    <row r="146" spans="2:8" x14ac:dyDescent="0.2">
      <c r="B146" s="71">
        <f t="shared" si="29"/>
        <v>143</v>
      </c>
      <c r="C146" s="12"/>
      <c r="D146" s="72">
        <f t="shared" ref="D146:D151" si="31">D145</f>
        <v>8</v>
      </c>
      <c r="E146" s="26">
        <f t="shared" si="30"/>
        <v>1800</v>
      </c>
      <c r="F146" s="26">
        <v>-60</v>
      </c>
      <c r="G146" s="86">
        <f t="shared" si="25"/>
        <v>10.813781191217037</v>
      </c>
      <c r="H146" s="85">
        <f t="shared" si="26"/>
        <v>0</v>
      </c>
    </row>
    <row r="147" spans="2:8" x14ac:dyDescent="0.2">
      <c r="B147" s="71">
        <f t="shared" si="29"/>
        <v>144</v>
      </c>
      <c r="C147" s="12"/>
      <c r="D147" s="72">
        <f t="shared" si="31"/>
        <v>8</v>
      </c>
      <c r="E147" s="26">
        <f t="shared" si="30"/>
        <v>3000</v>
      </c>
      <c r="F147" s="26">
        <v>-60</v>
      </c>
      <c r="G147" s="86">
        <f t="shared" si="25"/>
        <v>11.550746785383243</v>
      </c>
      <c r="H147" s="85">
        <f t="shared" si="26"/>
        <v>0</v>
      </c>
    </row>
    <row r="148" spans="2:8" x14ac:dyDescent="0.2">
      <c r="B148" s="71">
        <f t="shared" si="29"/>
        <v>145</v>
      </c>
      <c r="C148" s="12"/>
      <c r="D148" s="72">
        <f t="shared" si="31"/>
        <v>8</v>
      </c>
      <c r="E148" s="26">
        <f t="shared" si="30"/>
        <v>8400</v>
      </c>
      <c r="F148" s="26">
        <v>-60</v>
      </c>
      <c r="G148" s="86">
        <f t="shared" si="25"/>
        <v>13.036173612553485</v>
      </c>
      <c r="H148" s="85">
        <f t="shared" si="26"/>
        <v>0</v>
      </c>
    </row>
    <row r="149" spans="2:8" x14ac:dyDescent="0.2">
      <c r="B149" s="71">
        <f t="shared" si="29"/>
        <v>146</v>
      </c>
      <c r="C149" s="12"/>
      <c r="D149" s="72">
        <f t="shared" si="31"/>
        <v>8</v>
      </c>
      <c r="E149" s="26">
        <f t="shared" si="30"/>
        <v>18000</v>
      </c>
      <c r="F149" s="26">
        <v>-60</v>
      </c>
      <c r="G149" s="86">
        <f t="shared" si="25"/>
        <v>14.135709286104401</v>
      </c>
      <c r="H149" s="85">
        <f t="shared" si="26"/>
        <v>0</v>
      </c>
    </row>
    <row r="150" spans="2:8" x14ac:dyDescent="0.2">
      <c r="B150" s="71">
        <f t="shared" si="29"/>
        <v>147</v>
      </c>
      <c r="C150" s="12"/>
      <c r="D150" s="72">
        <f t="shared" si="31"/>
        <v>8</v>
      </c>
      <c r="E150" s="26">
        <f t="shared" si="30"/>
        <v>19200</v>
      </c>
      <c r="F150" s="26">
        <v>-60</v>
      </c>
      <c r="G150" s="86">
        <f t="shared" si="25"/>
        <v>14.228818690495881</v>
      </c>
      <c r="H150" s="85">
        <f t="shared" si="26"/>
        <v>0</v>
      </c>
    </row>
    <row r="151" spans="2:8" x14ac:dyDescent="0.2">
      <c r="B151" s="71">
        <f t="shared" si="29"/>
        <v>148</v>
      </c>
      <c r="C151" s="12"/>
      <c r="D151" s="72">
        <f t="shared" si="31"/>
        <v>8</v>
      </c>
      <c r="E151" s="26">
        <f t="shared" si="30"/>
        <v>20400</v>
      </c>
      <c r="F151" s="26">
        <v>-60</v>
      </c>
      <c r="G151" s="86">
        <f t="shared" si="25"/>
        <v>14.31628153174622</v>
      </c>
      <c r="H151" s="85" t="str">
        <f t="shared" si="26"/>
        <v/>
      </c>
    </row>
    <row r="152" spans="2:8" x14ac:dyDescent="0.2">
      <c r="B152" s="71">
        <f t="shared" si="29"/>
        <v>149</v>
      </c>
      <c r="C152" s="12"/>
      <c r="D152" s="28"/>
      <c r="E152" s="28"/>
      <c r="F152" s="28"/>
      <c r="G152" s="86" t="str">
        <f t="shared" si="25"/>
        <v/>
      </c>
      <c r="H152" s="85" t="str">
        <f t="shared" si="26"/>
        <v/>
      </c>
    </row>
    <row r="153" spans="2:8" x14ac:dyDescent="0.2">
      <c r="B153" s="71">
        <f t="shared" si="29"/>
        <v>150</v>
      </c>
      <c r="C153" s="12"/>
      <c r="D153" s="28"/>
      <c r="E153" s="28"/>
      <c r="F153" s="28"/>
      <c r="G153" s="86" t="str">
        <f t="shared" si="25"/>
        <v/>
      </c>
      <c r="H153" s="85" t="str">
        <f t="shared" si="26"/>
        <v/>
      </c>
    </row>
    <row r="154" spans="2:8" x14ac:dyDescent="0.2">
      <c r="B154" s="71">
        <f t="shared" si="29"/>
        <v>151</v>
      </c>
      <c r="C154" s="12"/>
      <c r="D154" s="28"/>
      <c r="E154" s="28"/>
      <c r="F154" s="28"/>
      <c r="G154" s="86" t="str">
        <f t="shared" si="25"/>
        <v/>
      </c>
      <c r="H154" s="85" t="str">
        <f t="shared" si="26"/>
        <v/>
      </c>
    </row>
    <row r="155" spans="2:8" x14ac:dyDescent="0.2">
      <c r="B155" s="71">
        <f t="shared" si="29"/>
        <v>152</v>
      </c>
      <c r="C155" s="12"/>
      <c r="D155" s="28"/>
      <c r="E155" s="28"/>
      <c r="F155" s="28"/>
      <c r="G155" s="86" t="str">
        <f t="shared" si="25"/>
        <v/>
      </c>
      <c r="H155" s="85" t="str">
        <f t="shared" si="26"/>
        <v/>
      </c>
    </row>
    <row r="156" spans="2:8" x14ac:dyDescent="0.2">
      <c r="B156" s="71">
        <f t="shared" si="29"/>
        <v>153</v>
      </c>
      <c r="C156" s="12"/>
      <c r="D156" s="28"/>
      <c r="E156" s="28"/>
      <c r="F156" s="28"/>
      <c r="G156" s="86" t="str">
        <f t="shared" si="25"/>
        <v/>
      </c>
      <c r="H156" s="85" t="str">
        <f t="shared" si="26"/>
        <v/>
      </c>
    </row>
    <row r="157" spans="2:8" x14ac:dyDescent="0.2">
      <c r="B157" s="71">
        <f t="shared" si="29"/>
        <v>154</v>
      </c>
      <c r="C157" s="12"/>
      <c r="D157" s="28"/>
      <c r="E157" s="28"/>
      <c r="F157" s="28"/>
      <c r="G157" s="86" t="str">
        <f t="shared" si="25"/>
        <v/>
      </c>
      <c r="H157" s="85" t="str">
        <f t="shared" si="26"/>
        <v/>
      </c>
    </row>
    <row r="158" spans="2:8" x14ac:dyDescent="0.2">
      <c r="B158" s="71">
        <f t="shared" si="29"/>
        <v>155</v>
      </c>
      <c r="C158" s="12"/>
      <c r="D158" s="28"/>
      <c r="E158" s="28"/>
      <c r="F158" s="28"/>
      <c r="G158" s="86" t="str">
        <f t="shared" si="25"/>
        <v/>
      </c>
      <c r="H158" s="85" t="str">
        <f t="shared" si="26"/>
        <v/>
      </c>
    </row>
    <row r="159" spans="2:8" x14ac:dyDescent="0.2">
      <c r="B159" s="71">
        <f t="shared" si="29"/>
        <v>156</v>
      </c>
      <c r="C159" s="12"/>
      <c r="D159" s="28"/>
      <c r="E159" s="28"/>
      <c r="F159" s="28"/>
      <c r="G159" s="86" t="str">
        <f t="shared" si="25"/>
        <v/>
      </c>
      <c r="H159" s="85" t="str">
        <f t="shared" si="26"/>
        <v/>
      </c>
    </row>
    <row r="160" spans="2:8" x14ac:dyDescent="0.2">
      <c r="B160" s="71">
        <f t="shared" si="29"/>
        <v>157</v>
      </c>
      <c r="C160" s="12"/>
      <c r="D160" s="28"/>
      <c r="E160" s="28"/>
      <c r="F160" s="28"/>
      <c r="G160" s="86" t="str">
        <f t="shared" si="25"/>
        <v/>
      </c>
      <c r="H160" s="85" t="str">
        <f t="shared" si="26"/>
        <v/>
      </c>
    </row>
    <row r="161" spans="2:8" x14ac:dyDescent="0.2">
      <c r="B161" s="71">
        <f t="shared" si="29"/>
        <v>158</v>
      </c>
      <c r="C161" s="12"/>
      <c r="D161" s="28"/>
      <c r="E161" s="28"/>
      <c r="F161" s="28"/>
      <c r="G161" s="86" t="str">
        <f t="shared" si="25"/>
        <v/>
      </c>
      <c r="H161" s="85" t="str">
        <f t="shared" si="26"/>
        <v/>
      </c>
    </row>
    <row r="162" spans="2:8" x14ac:dyDescent="0.2">
      <c r="B162" s="71">
        <f t="shared" si="29"/>
        <v>159</v>
      </c>
      <c r="C162" s="12"/>
      <c r="D162" s="28"/>
      <c r="E162" s="28"/>
      <c r="F162" s="28"/>
      <c r="G162" s="86" t="str">
        <f t="shared" si="25"/>
        <v/>
      </c>
      <c r="H162" s="85" t="str">
        <f t="shared" si="26"/>
        <v/>
      </c>
    </row>
    <row r="163" spans="2:8" x14ac:dyDescent="0.2">
      <c r="B163" s="71">
        <f t="shared" si="29"/>
        <v>160</v>
      </c>
      <c r="C163" s="12"/>
      <c r="D163" s="28"/>
      <c r="E163" s="28"/>
      <c r="F163" s="28"/>
      <c r="G163" s="86" t="str">
        <f t="shared" si="25"/>
        <v/>
      </c>
      <c r="H163" s="85" t="str">
        <f t="shared" si="26"/>
        <v/>
      </c>
    </row>
    <row r="164" spans="2:8" x14ac:dyDescent="0.2">
      <c r="B164" s="89">
        <f t="shared" si="29"/>
        <v>161</v>
      </c>
      <c r="C164" s="12"/>
      <c r="D164" s="28"/>
      <c r="E164" s="28"/>
      <c r="F164" s="28"/>
      <c r="G164" s="86" t="str">
        <f t="shared" si="25"/>
        <v/>
      </c>
      <c r="H164" s="85" t="str">
        <f t="shared" si="26"/>
        <v/>
      </c>
    </row>
    <row r="165" spans="2:8" x14ac:dyDescent="0.2">
      <c r="B165" s="71">
        <f t="shared" si="29"/>
        <v>162</v>
      </c>
      <c r="C165" s="12"/>
      <c r="D165" s="28"/>
      <c r="E165" s="28"/>
      <c r="F165" s="28"/>
      <c r="G165" s="86" t="str">
        <f t="shared" si="25"/>
        <v/>
      </c>
      <c r="H165" s="85" t="str">
        <f t="shared" si="26"/>
        <v/>
      </c>
    </row>
    <row r="166" spans="2:8" x14ac:dyDescent="0.2">
      <c r="B166" s="71">
        <f t="shared" si="29"/>
        <v>163</v>
      </c>
      <c r="C166" s="12"/>
      <c r="D166" s="28"/>
      <c r="E166" s="28"/>
      <c r="F166" s="28"/>
      <c r="G166" s="86" t="str">
        <f t="shared" si="25"/>
        <v/>
      </c>
      <c r="H166" s="85" t="str">
        <f t="shared" si="26"/>
        <v/>
      </c>
    </row>
    <row r="167" spans="2:8" x14ac:dyDescent="0.2">
      <c r="B167" s="71">
        <f t="shared" si="29"/>
        <v>164</v>
      </c>
      <c r="C167" s="12"/>
      <c r="D167" s="28"/>
      <c r="E167" s="28"/>
      <c r="F167" s="28"/>
      <c r="G167" s="86" t="str">
        <f t="shared" si="25"/>
        <v/>
      </c>
      <c r="H167" s="85" t="str">
        <f t="shared" si="26"/>
        <v/>
      </c>
    </row>
    <row r="168" spans="2:8" x14ac:dyDescent="0.2">
      <c r="B168" s="71">
        <f t="shared" si="29"/>
        <v>165</v>
      </c>
      <c r="C168" s="12"/>
      <c r="D168" s="28"/>
      <c r="E168" s="28"/>
      <c r="F168" s="28"/>
      <c r="G168" s="86" t="str">
        <f t="shared" ref="G168:G203" si="32">IF(COUNTBLANK(E168),"",LOG(E168,2))</f>
        <v/>
      </c>
      <c r="H168" s="85" t="str">
        <f t="shared" ref="H168:H203" si="33">IF(OR(COUNTBLANK(G168),COUNTBLANK(G169),G168=G169),"",(F169-F168)/(G169-G168))</f>
        <v/>
      </c>
    </row>
    <row r="169" spans="2:8" x14ac:dyDescent="0.2">
      <c r="B169" s="71">
        <f t="shared" si="29"/>
        <v>166</v>
      </c>
      <c r="C169" s="12"/>
      <c r="D169" s="28"/>
      <c r="E169" s="28"/>
      <c r="F169" s="28"/>
      <c r="G169" s="86" t="str">
        <f t="shared" si="32"/>
        <v/>
      </c>
      <c r="H169" s="85" t="str">
        <f t="shared" si="33"/>
        <v/>
      </c>
    </row>
    <row r="170" spans="2:8" x14ac:dyDescent="0.2">
      <c r="B170" s="71">
        <f t="shared" si="29"/>
        <v>167</v>
      </c>
      <c r="C170" s="12"/>
      <c r="D170" s="28"/>
      <c r="E170" s="28"/>
      <c r="F170" s="28"/>
      <c r="G170" s="86" t="str">
        <f t="shared" si="32"/>
        <v/>
      </c>
      <c r="H170" s="85" t="str">
        <f t="shared" si="33"/>
        <v/>
      </c>
    </row>
    <row r="171" spans="2:8" x14ac:dyDescent="0.2">
      <c r="B171" s="71">
        <f t="shared" si="29"/>
        <v>168</v>
      </c>
      <c r="C171" s="12"/>
      <c r="D171" s="28"/>
      <c r="E171" s="28"/>
      <c r="F171" s="28"/>
      <c r="G171" s="86" t="str">
        <f t="shared" si="32"/>
        <v/>
      </c>
      <c r="H171" s="85" t="str">
        <f t="shared" si="33"/>
        <v/>
      </c>
    </row>
    <row r="172" spans="2:8" x14ac:dyDescent="0.2">
      <c r="B172" s="71">
        <f t="shared" si="29"/>
        <v>169</v>
      </c>
      <c r="C172" s="12"/>
      <c r="D172" s="28"/>
      <c r="E172" s="28"/>
      <c r="F172" s="28"/>
      <c r="G172" s="86" t="str">
        <f t="shared" si="32"/>
        <v/>
      </c>
      <c r="H172" s="85" t="str">
        <f t="shared" si="33"/>
        <v/>
      </c>
    </row>
    <row r="173" spans="2:8" x14ac:dyDescent="0.2">
      <c r="B173" s="71">
        <f t="shared" si="29"/>
        <v>170</v>
      </c>
      <c r="C173" s="12"/>
      <c r="D173" s="28"/>
      <c r="E173" s="28"/>
      <c r="F173" s="28"/>
      <c r="G173" s="86" t="str">
        <f t="shared" si="32"/>
        <v/>
      </c>
      <c r="H173" s="85" t="str">
        <f t="shared" si="33"/>
        <v/>
      </c>
    </row>
    <row r="174" spans="2:8" x14ac:dyDescent="0.2">
      <c r="B174" s="71">
        <f t="shared" si="29"/>
        <v>171</v>
      </c>
      <c r="C174" s="12"/>
      <c r="D174" s="28"/>
      <c r="E174" s="28"/>
      <c r="F174" s="28"/>
      <c r="G174" s="86" t="str">
        <f t="shared" si="32"/>
        <v/>
      </c>
      <c r="H174" s="85" t="str">
        <f t="shared" si="33"/>
        <v/>
      </c>
    </row>
    <row r="175" spans="2:8" x14ac:dyDescent="0.2">
      <c r="B175" s="71">
        <f t="shared" si="29"/>
        <v>172</v>
      </c>
      <c r="C175" s="12"/>
      <c r="D175" s="28"/>
      <c r="E175" s="28"/>
      <c r="F175" s="28"/>
      <c r="G175" s="86" t="str">
        <f t="shared" si="32"/>
        <v/>
      </c>
      <c r="H175" s="85" t="str">
        <f t="shared" si="33"/>
        <v/>
      </c>
    </row>
    <row r="176" spans="2:8" x14ac:dyDescent="0.2">
      <c r="B176" s="71">
        <f t="shared" si="29"/>
        <v>173</v>
      </c>
      <c r="C176" s="12"/>
      <c r="D176" s="28"/>
      <c r="E176" s="28"/>
      <c r="F176" s="28"/>
      <c r="G176" s="86" t="str">
        <f t="shared" si="32"/>
        <v/>
      </c>
      <c r="H176" s="85" t="str">
        <f t="shared" si="33"/>
        <v/>
      </c>
    </row>
    <row r="177" spans="2:8" x14ac:dyDescent="0.2">
      <c r="B177" s="71">
        <f t="shared" si="29"/>
        <v>174</v>
      </c>
      <c r="C177" s="12"/>
      <c r="D177" s="28"/>
      <c r="E177" s="28"/>
      <c r="F177" s="28"/>
      <c r="G177" s="86" t="str">
        <f t="shared" si="32"/>
        <v/>
      </c>
      <c r="H177" s="85" t="str">
        <f t="shared" si="33"/>
        <v/>
      </c>
    </row>
    <row r="178" spans="2:8" x14ac:dyDescent="0.2">
      <c r="B178" s="71">
        <f t="shared" si="29"/>
        <v>175</v>
      </c>
      <c r="C178" s="12"/>
      <c r="D178" s="28"/>
      <c r="E178" s="28"/>
      <c r="F178" s="28"/>
      <c r="G178" s="86" t="str">
        <f t="shared" si="32"/>
        <v/>
      </c>
      <c r="H178" s="85" t="str">
        <f t="shared" si="33"/>
        <v/>
      </c>
    </row>
    <row r="179" spans="2:8" x14ac:dyDescent="0.2">
      <c r="B179" s="71">
        <f t="shared" si="29"/>
        <v>176</v>
      </c>
      <c r="C179" s="12"/>
      <c r="D179" s="28"/>
      <c r="E179" s="28"/>
      <c r="F179" s="28"/>
      <c r="G179" s="86" t="str">
        <f t="shared" si="32"/>
        <v/>
      </c>
      <c r="H179" s="85" t="str">
        <f t="shared" si="33"/>
        <v/>
      </c>
    </row>
    <row r="180" spans="2:8" x14ac:dyDescent="0.2">
      <c r="B180" s="71">
        <f t="shared" si="29"/>
        <v>177</v>
      </c>
      <c r="C180" s="12"/>
      <c r="D180" s="28"/>
      <c r="E180" s="28"/>
      <c r="F180" s="28"/>
      <c r="G180" s="86" t="str">
        <f t="shared" si="32"/>
        <v/>
      </c>
      <c r="H180" s="85" t="str">
        <f t="shared" si="33"/>
        <v/>
      </c>
    </row>
    <row r="181" spans="2:8" x14ac:dyDescent="0.2">
      <c r="B181" s="71">
        <f t="shared" si="29"/>
        <v>178</v>
      </c>
      <c r="C181" s="12"/>
      <c r="D181" s="28"/>
      <c r="E181" s="28"/>
      <c r="F181" s="28"/>
      <c r="G181" s="86" t="str">
        <f t="shared" si="32"/>
        <v/>
      </c>
      <c r="H181" s="85" t="str">
        <f t="shared" si="33"/>
        <v/>
      </c>
    </row>
    <row r="182" spans="2:8" x14ac:dyDescent="0.2">
      <c r="B182" s="71">
        <f t="shared" si="29"/>
        <v>179</v>
      </c>
      <c r="C182" s="12"/>
      <c r="D182" s="28"/>
      <c r="E182" s="28"/>
      <c r="F182" s="28"/>
      <c r="G182" s="86" t="str">
        <f t="shared" si="32"/>
        <v/>
      </c>
      <c r="H182" s="85" t="str">
        <f t="shared" si="33"/>
        <v/>
      </c>
    </row>
    <row r="183" spans="2:8" x14ac:dyDescent="0.2">
      <c r="B183" s="71">
        <f t="shared" si="29"/>
        <v>180</v>
      </c>
      <c r="C183" s="12"/>
      <c r="D183" s="28"/>
      <c r="E183" s="28"/>
      <c r="F183" s="28"/>
      <c r="G183" s="86" t="str">
        <f t="shared" si="32"/>
        <v/>
      </c>
      <c r="H183" s="85" t="str">
        <f t="shared" si="33"/>
        <v/>
      </c>
    </row>
    <row r="184" spans="2:8" x14ac:dyDescent="0.2">
      <c r="B184" s="89">
        <f t="shared" si="29"/>
        <v>181</v>
      </c>
      <c r="C184" s="12"/>
      <c r="D184" s="28"/>
      <c r="E184" s="28"/>
      <c r="F184" s="28"/>
      <c r="G184" s="86" t="str">
        <f t="shared" si="32"/>
        <v/>
      </c>
      <c r="H184" s="85" t="str">
        <f t="shared" si="33"/>
        <v/>
      </c>
    </row>
    <row r="185" spans="2:8" x14ac:dyDescent="0.2">
      <c r="B185" s="71">
        <f t="shared" si="29"/>
        <v>182</v>
      </c>
      <c r="C185" s="12"/>
      <c r="D185" s="28"/>
      <c r="E185" s="28"/>
      <c r="F185" s="28"/>
      <c r="G185" s="86" t="str">
        <f t="shared" si="32"/>
        <v/>
      </c>
      <c r="H185" s="85" t="str">
        <f t="shared" si="33"/>
        <v/>
      </c>
    </row>
    <row r="186" spans="2:8" x14ac:dyDescent="0.2">
      <c r="B186" s="71">
        <f t="shared" si="29"/>
        <v>183</v>
      </c>
      <c r="C186" s="12"/>
      <c r="D186" s="28"/>
      <c r="E186" s="28"/>
      <c r="F186" s="28"/>
      <c r="G186" s="86" t="str">
        <f t="shared" si="32"/>
        <v/>
      </c>
      <c r="H186" s="85" t="str">
        <f t="shared" si="33"/>
        <v/>
      </c>
    </row>
    <row r="187" spans="2:8" x14ac:dyDescent="0.2">
      <c r="B187" s="71">
        <f t="shared" si="29"/>
        <v>184</v>
      </c>
      <c r="C187" s="12"/>
      <c r="D187" s="28"/>
      <c r="E187" s="28"/>
      <c r="F187" s="28"/>
      <c r="G187" s="86" t="str">
        <f t="shared" si="32"/>
        <v/>
      </c>
      <c r="H187" s="85" t="str">
        <f t="shared" si="33"/>
        <v/>
      </c>
    </row>
    <row r="188" spans="2:8" x14ac:dyDescent="0.2">
      <c r="B188" s="71">
        <f t="shared" si="29"/>
        <v>185</v>
      </c>
      <c r="C188" s="12"/>
      <c r="D188" s="28"/>
      <c r="E188" s="28"/>
      <c r="F188" s="28"/>
      <c r="G188" s="86" t="str">
        <f t="shared" si="32"/>
        <v/>
      </c>
      <c r="H188" s="85" t="str">
        <f t="shared" si="33"/>
        <v/>
      </c>
    </row>
    <row r="189" spans="2:8" x14ac:dyDescent="0.2">
      <c r="B189" s="71">
        <f t="shared" si="29"/>
        <v>186</v>
      </c>
      <c r="C189" s="12"/>
      <c r="D189" s="28"/>
      <c r="E189" s="28"/>
      <c r="F189" s="28"/>
      <c r="G189" s="86" t="str">
        <f t="shared" si="32"/>
        <v/>
      </c>
      <c r="H189" s="85" t="str">
        <f t="shared" si="33"/>
        <v/>
      </c>
    </row>
    <row r="190" spans="2:8" x14ac:dyDescent="0.2">
      <c r="B190" s="71">
        <f t="shared" si="29"/>
        <v>187</v>
      </c>
      <c r="C190" s="12"/>
      <c r="D190" s="28"/>
      <c r="E190" s="28"/>
      <c r="F190" s="28"/>
      <c r="G190" s="86" t="str">
        <f t="shared" si="32"/>
        <v/>
      </c>
      <c r="H190" s="85" t="str">
        <f t="shared" si="33"/>
        <v/>
      </c>
    </row>
    <row r="191" spans="2:8" x14ac:dyDescent="0.2">
      <c r="B191" s="71">
        <f t="shared" si="29"/>
        <v>188</v>
      </c>
      <c r="C191" s="12"/>
      <c r="D191" s="28"/>
      <c r="E191" s="28"/>
      <c r="F191" s="28"/>
      <c r="G191" s="86" t="str">
        <f t="shared" si="32"/>
        <v/>
      </c>
      <c r="H191" s="85" t="str">
        <f t="shared" si="33"/>
        <v/>
      </c>
    </row>
    <row r="192" spans="2:8" x14ac:dyDescent="0.2">
      <c r="B192" s="71">
        <f t="shared" si="29"/>
        <v>189</v>
      </c>
      <c r="C192" s="12"/>
      <c r="D192" s="28"/>
      <c r="E192" s="28"/>
      <c r="F192" s="28"/>
      <c r="G192" s="86" t="str">
        <f t="shared" si="32"/>
        <v/>
      </c>
      <c r="H192" s="85" t="str">
        <f t="shared" si="33"/>
        <v/>
      </c>
    </row>
    <row r="193" spans="2:8" x14ac:dyDescent="0.2">
      <c r="B193" s="71">
        <f t="shared" si="29"/>
        <v>190</v>
      </c>
      <c r="C193" s="12"/>
      <c r="D193" s="28"/>
      <c r="E193" s="28"/>
      <c r="F193" s="28"/>
      <c r="G193" s="86" t="str">
        <f t="shared" si="32"/>
        <v/>
      </c>
      <c r="H193" s="85" t="str">
        <f t="shared" si="33"/>
        <v/>
      </c>
    </row>
    <row r="194" spans="2:8" x14ac:dyDescent="0.2">
      <c r="B194" s="71">
        <f t="shared" si="29"/>
        <v>191</v>
      </c>
      <c r="C194" s="12"/>
      <c r="D194" s="28"/>
      <c r="E194" s="28"/>
      <c r="F194" s="28"/>
      <c r="G194" s="86" t="str">
        <f t="shared" si="32"/>
        <v/>
      </c>
      <c r="H194" s="85" t="str">
        <f t="shared" si="33"/>
        <v/>
      </c>
    </row>
    <row r="195" spans="2:8" x14ac:dyDescent="0.2">
      <c r="B195" s="71">
        <f t="shared" si="29"/>
        <v>192</v>
      </c>
      <c r="C195" s="12"/>
      <c r="D195" s="28"/>
      <c r="E195" s="28"/>
      <c r="F195" s="28"/>
      <c r="G195" s="86" t="str">
        <f t="shared" si="32"/>
        <v/>
      </c>
      <c r="H195" s="85" t="str">
        <f t="shared" si="33"/>
        <v/>
      </c>
    </row>
    <row r="196" spans="2:8" x14ac:dyDescent="0.2">
      <c r="B196" s="71">
        <f t="shared" si="29"/>
        <v>193</v>
      </c>
      <c r="C196" s="12"/>
      <c r="D196" s="28"/>
      <c r="E196" s="28"/>
      <c r="F196" s="28"/>
      <c r="G196" s="86" t="str">
        <f t="shared" si="32"/>
        <v/>
      </c>
      <c r="H196" s="85" t="str">
        <f t="shared" si="33"/>
        <v/>
      </c>
    </row>
    <row r="197" spans="2:8" x14ac:dyDescent="0.2">
      <c r="B197" s="71">
        <f t="shared" si="29"/>
        <v>194</v>
      </c>
      <c r="C197" s="12"/>
      <c r="D197" s="28"/>
      <c r="E197" s="28"/>
      <c r="F197" s="28"/>
      <c r="G197" s="86" t="str">
        <f t="shared" si="32"/>
        <v/>
      </c>
      <c r="H197" s="85" t="str">
        <f t="shared" si="33"/>
        <v/>
      </c>
    </row>
    <row r="198" spans="2:8" x14ac:dyDescent="0.2">
      <c r="B198" s="71">
        <f t="shared" ref="B198:B205" si="34">B197+1</f>
        <v>195</v>
      </c>
      <c r="C198" s="12"/>
      <c r="D198" s="28"/>
      <c r="E198" s="28"/>
      <c r="F198" s="28"/>
      <c r="G198" s="86" t="str">
        <f t="shared" si="32"/>
        <v/>
      </c>
      <c r="H198" s="85" t="str">
        <f t="shared" si="33"/>
        <v/>
      </c>
    </row>
    <row r="199" spans="2:8" x14ac:dyDescent="0.2">
      <c r="B199" s="71">
        <f t="shared" si="34"/>
        <v>196</v>
      </c>
      <c r="C199" s="12"/>
      <c r="D199" s="28"/>
      <c r="E199" s="28"/>
      <c r="F199" s="28"/>
      <c r="G199" s="86" t="str">
        <f t="shared" si="32"/>
        <v/>
      </c>
      <c r="H199" s="85" t="str">
        <f t="shared" si="33"/>
        <v/>
      </c>
    </row>
    <row r="200" spans="2:8" x14ac:dyDescent="0.2">
      <c r="B200" s="71">
        <f t="shared" si="34"/>
        <v>197</v>
      </c>
      <c r="C200" s="12"/>
      <c r="D200" s="28"/>
      <c r="E200" s="28"/>
      <c r="F200" s="28"/>
      <c r="G200" s="86" t="str">
        <f t="shared" si="32"/>
        <v/>
      </c>
      <c r="H200" s="85" t="str">
        <f t="shared" si="33"/>
        <v/>
      </c>
    </row>
    <row r="201" spans="2:8" x14ac:dyDescent="0.2">
      <c r="B201" s="71">
        <f t="shared" si="34"/>
        <v>198</v>
      </c>
      <c r="C201" s="12"/>
      <c r="D201" s="28"/>
      <c r="E201" s="28"/>
      <c r="F201" s="28"/>
      <c r="G201" s="86" t="str">
        <f t="shared" si="32"/>
        <v/>
      </c>
      <c r="H201" s="85" t="str">
        <f t="shared" si="33"/>
        <v/>
      </c>
    </row>
    <row r="202" spans="2:8" x14ac:dyDescent="0.2">
      <c r="B202" s="71">
        <f t="shared" si="34"/>
        <v>199</v>
      </c>
      <c r="C202" s="12"/>
      <c r="D202" s="28"/>
      <c r="E202" s="28"/>
      <c r="F202" s="28"/>
      <c r="G202" s="86" t="str">
        <f t="shared" si="32"/>
        <v/>
      </c>
      <c r="H202" s="85" t="str">
        <f t="shared" si="33"/>
        <v/>
      </c>
    </row>
    <row r="203" spans="2:8" x14ac:dyDescent="0.2">
      <c r="B203" s="71">
        <f t="shared" si="34"/>
        <v>200</v>
      </c>
      <c r="C203" s="12"/>
      <c r="D203" s="28"/>
      <c r="E203" s="28"/>
      <c r="F203" s="28"/>
      <c r="G203" s="86" t="str">
        <f t="shared" si="32"/>
        <v/>
      </c>
      <c r="H203" s="85" t="str">
        <f t="shared" si="33"/>
        <v/>
      </c>
    </row>
    <row r="204" spans="2:8" x14ac:dyDescent="0.2">
      <c r="B204" s="89">
        <f t="shared" si="34"/>
        <v>201</v>
      </c>
      <c r="C204" s="12"/>
      <c r="D204" s="28"/>
      <c r="E204" s="28"/>
      <c r="F204" s="28"/>
      <c r="G204" s="86" t="str">
        <f t="shared" ref="G204:G205" si="35">IF(COUNTBLANK(E204),"",LOG(E204,2))</f>
        <v/>
      </c>
      <c r="H204" s="85" t="str">
        <f t="shared" ref="H204:H205" si="36">IF(OR(COUNTBLANK(G204),COUNTBLANK(G205),G204=G205),"",(F205-F204)/(G205-G204))</f>
        <v/>
      </c>
    </row>
    <row r="205" spans="2:8" x14ac:dyDescent="0.2">
      <c r="B205" s="71">
        <f t="shared" si="34"/>
        <v>202</v>
      </c>
      <c r="C205" s="12"/>
      <c r="D205" s="28"/>
      <c r="E205" s="28"/>
      <c r="F205" s="28"/>
      <c r="G205" s="86" t="str">
        <f t="shared" si="35"/>
        <v/>
      </c>
      <c r="H205" s="85" t="str">
        <f t="shared" si="36"/>
        <v/>
      </c>
    </row>
    <row r="206" spans="2:8" x14ac:dyDescent="0.2">
      <c r="C206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00"/>
  <sheetViews>
    <sheetView workbookViewId="0">
      <selection activeCell="A33" sqref="A33"/>
    </sheetView>
  </sheetViews>
  <sheetFormatPr baseColWidth="10" defaultRowHeight="16" x14ac:dyDescent="0.2"/>
  <cols>
    <col min="1" max="1" width="2.6640625" customWidth="1"/>
    <col min="2" max="2" width="8.5" customWidth="1"/>
    <col min="3" max="4" width="8.1640625" customWidth="1"/>
    <col min="5" max="5" width="7.83203125" bestFit="1" customWidth="1"/>
    <col min="6" max="6" width="7.6640625" bestFit="1" customWidth="1"/>
    <col min="7" max="7" width="2.6640625" customWidth="1"/>
    <col min="13" max="13" width="37.1640625" customWidth="1"/>
    <col min="14" max="14" width="2.6640625" customWidth="1"/>
  </cols>
  <sheetData>
    <row r="2" spans="2:18" x14ac:dyDescent="0.2">
      <c r="B2" t="s">
        <v>80</v>
      </c>
      <c r="H2" t="s">
        <v>81</v>
      </c>
      <c r="J2" t="s">
        <v>82</v>
      </c>
    </row>
    <row r="3" spans="2:18" ht="32" x14ac:dyDescent="0.2">
      <c r="B3" s="6" t="s">
        <v>68</v>
      </c>
      <c r="C3" s="6" t="s">
        <v>19</v>
      </c>
      <c r="D3" s="6" t="s">
        <v>20</v>
      </c>
      <c r="E3" s="6" t="s">
        <v>79</v>
      </c>
      <c r="F3" s="6" t="s">
        <v>61</v>
      </c>
      <c r="H3" s="6" t="s">
        <v>127</v>
      </c>
      <c r="I3" s="6" t="s">
        <v>83</v>
      </c>
      <c r="J3" s="6" t="s">
        <v>84</v>
      </c>
      <c r="K3" s="6" t="s">
        <v>79</v>
      </c>
      <c r="L3" s="6" t="s">
        <v>61</v>
      </c>
    </row>
    <row r="4" spans="2:18" x14ac:dyDescent="0.2">
      <c r="B4" s="12" t="s">
        <v>72</v>
      </c>
      <c r="C4" s="12">
        <v>4</v>
      </c>
      <c r="D4" s="12">
        <v>3</v>
      </c>
      <c r="E4" s="36">
        <f>C4/D4</f>
        <v>1.3333333333333333</v>
      </c>
      <c r="F4" s="37">
        <f>1200*LOG(E4,2)</f>
        <v>498.04499913461245</v>
      </c>
      <c r="H4" s="12">
        <v>25</v>
      </c>
      <c r="I4" s="16">
        <f t="shared" ref="I4:I12" si="0">P4/$R4</f>
        <v>6400</v>
      </c>
      <c r="J4" s="16">
        <f t="shared" ref="J4:J12" si="1">Q4/$R4</f>
        <v>6561</v>
      </c>
      <c r="K4" s="36">
        <f>I4/J4</f>
        <v>0.97546105776558456</v>
      </c>
      <c r="L4" s="37">
        <f>1200*LOG(K4,2)</f>
        <v>-43.012579193429623</v>
      </c>
      <c r="M4" t="s">
        <v>125</v>
      </c>
      <c r="O4" s="3">
        <f>H21*H21</f>
        <v>25</v>
      </c>
      <c r="P4" s="1">
        <f>I21*I21</f>
        <v>6400</v>
      </c>
      <c r="Q4" s="1">
        <f>J21*J21</f>
        <v>6561</v>
      </c>
      <c r="R4" s="3">
        <f t="shared" ref="R4:R12" si="2">GCD(P4:Q4)</f>
        <v>1</v>
      </c>
    </row>
    <row r="5" spans="2:18" x14ac:dyDescent="0.2">
      <c r="B5" s="12" t="s">
        <v>73</v>
      </c>
      <c r="C5" s="12">
        <v>1</v>
      </c>
      <c r="D5" s="12">
        <v>1</v>
      </c>
      <c r="E5" s="36">
        <f t="shared" ref="E5:E10" si="3">C5/D5</f>
        <v>1</v>
      </c>
      <c r="F5" s="37">
        <f t="shared" ref="F5:F10" si="4">1200*LOG(E5,2)</f>
        <v>0</v>
      </c>
      <c r="H5" s="12">
        <v>35</v>
      </c>
      <c r="I5" s="16">
        <f t="shared" si="0"/>
        <v>35</v>
      </c>
      <c r="J5" s="16">
        <f t="shared" si="1"/>
        <v>36</v>
      </c>
      <c r="K5" s="36">
        <f>I5/J5</f>
        <v>0.97222222222222221</v>
      </c>
      <c r="L5" s="37">
        <f>1200*LOG(K5,2)</f>
        <v>-48.770381396815111</v>
      </c>
      <c r="M5" t="s">
        <v>126</v>
      </c>
      <c r="O5" s="3">
        <f>H21*H22</f>
        <v>35</v>
      </c>
      <c r="P5" s="1">
        <f>I21*I22</f>
        <v>5040</v>
      </c>
      <c r="Q5" s="1">
        <f>J21*J22</f>
        <v>5184</v>
      </c>
      <c r="R5" s="3">
        <f t="shared" si="2"/>
        <v>144</v>
      </c>
    </row>
    <row r="6" spans="2:18" x14ac:dyDescent="0.2">
      <c r="B6" s="12" t="s">
        <v>74</v>
      </c>
      <c r="C6" s="12">
        <v>3</v>
      </c>
      <c r="D6" s="12">
        <v>2</v>
      </c>
      <c r="E6" s="36">
        <f t="shared" si="3"/>
        <v>1.5</v>
      </c>
      <c r="F6" s="37">
        <f t="shared" si="4"/>
        <v>701.95500086538743</v>
      </c>
      <c r="H6" s="12">
        <v>161</v>
      </c>
      <c r="I6" s="16">
        <f t="shared" si="0"/>
        <v>161</v>
      </c>
      <c r="J6" s="16">
        <f t="shared" si="1"/>
        <v>162</v>
      </c>
      <c r="K6" s="36">
        <f t="shared" ref="K6:K21" si="5">I6/J6</f>
        <v>0.99382716049382713</v>
      </c>
      <c r="L6" s="37">
        <f t="shared" ref="L6:L21" si="6">1200*LOG(K6,2)</f>
        <v>-10.719749724009345</v>
      </c>
      <c r="M6" t="s">
        <v>140</v>
      </c>
      <c r="O6" s="3">
        <f>H22*H27</f>
        <v>161</v>
      </c>
      <c r="P6" s="1">
        <f>I22*I27</f>
        <v>46368</v>
      </c>
      <c r="Q6" s="1">
        <f>J22*J27</f>
        <v>46656</v>
      </c>
      <c r="R6" s="3">
        <f t="shared" si="2"/>
        <v>288</v>
      </c>
    </row>
    <row r="7" spans="2:18" x14ac:dyDescent="0.2">
      <c r="B7" s="12" t="s">
        <v>75</v>
      </c>
      <c r="C7" s="12">
        <v>9</v>
      </c>
      <c r="D7" s="12">
        <v>8</v>
      </c>
      <c r="E7" s="36">
        <f t="shared" si="3"/>
        <v>1.125</v>
      </c>
      <c r="F7" s="37">
        <f t="shared" si="4"/>
        <v>203.91000173077484</v>
      </c>
      <c r="H7" s="12">
        <v>91</v>
      </c>
      <c r="I7" s="16">
        <f t="shared" si="0"/>
        <v>91</v>
      </c>
      <c r="J7" s="16">
        <f t="shared" si="1"/>
        <v>96</v>
      </c>
      <c r="K7" s="36">
        <f t="shared" si="5"/>
        <v>0.94791666666666663</v>
      </c>
      <c r="L7" s="37">
        <f t="shared" si="6"/>
        <v>-92.601432626951961</v>
      </c>
      <c r="O7" s="3">
        <f>H22*H24</f>
        <v>91</v>
      </c>
      <c r="P7" s="1">
        <f>I22*I24</f>
        <v>1638</v>
      </c>
      <c r="Q7" s="1">
        <f>J22*J24</f>
        <v>1728</v>
      </c>
      <c r="R7" s="3">
        <f t="shared" si="2"/>
        <v>18</v>
      </c>
    </row>
    <row r="8" spans="2:18" x14ac:dyDescent="0.2">
      <c r="B8" s="12" t="s">
        <v>76</v>
      </c>
      <c r="C8" s="12">
        <v>27</v>
      </c>
      <c r="D8" s="12">
        <v>16</v>
      </c>
      <c r="E8" s="36">
        <f t="shared" si="3"/>
        <v>1.6875</v>
      </c>
      <c r="F8" s="37">
        <f t="shared" si="4"/>
        <v>905.86500259616241</v>
      </c>
      <c r="H8" s="12">
        <v>85</v>
      </c>
      <c r="I8" s="16">
        <f t="shared" si="0"/>
        <v>174080</v>
      </c>
      <c r="J8" s="16">
        <f t="shared" si="1"/>
        <v>177147</v>
      </c>
      <c r="K8" s="36">
        <f t="shared" si="5"/>
        <v>0.98268669523051477</v>
      </c>
      <c r="L8" s="37">
        <f t="shared" si="6"/>
        <v>-30.235886154019486</v>
      </c>
      <c r="O8" s="3">
        <f>H21*H25</f>
        <v>85</v>
      </c>
      <c r="P8" s="1">
        <f>I21*I25</f>
        <v>174080</v>
      </c>
      <c r="Q8" s="1">
        <f>J21*J25</f>
        <v>177147</v>
      </c>
      <c r="R8" s="3">
        <f t="shared" si="2"/>
        <v>1</v>
      </c>
    </row>
    <row r="9" spans="2:18" x14ac:dyDescent="0.2">
      <c r="B9" s="12" t="s">
        <v>77</v>
      </c>
      <c r="C9" s="12">
        <v>81</v>
      </c>
      <c r="D9" s="12">
        <v>64</v>
      </c>
      <c r="E9" s="36">
        <f t="shared" si="3"/>
        <v>1.265625</v>
      </c>
      <c r="F9" s="37">
        <f t="shared" si="4"/>
        <v>407.82000346154967</v>
      </c>
      <c r="H9" s="12">
        <v>121</v>
      </c>
      <c r="I9" s="16">
        <f t="shared" si="0"/>
        <v>1089</v>
      </c>
      <c r="J9" s="16">
        <f t="shared" si="1"/>
        <v>1024</v>
      </c>
      <c r="K9" s="36">
        <f t="shared" si="5"/>
        <v>1.0634765625</v>
      </c>
      <c r="L9" s="37">
        <f t="shared" si="6"/>
        <v>106.54588646028824</v>
      </c>
      <c r="O9" s="3">
        <f>H23*H23</f>
        <v>121</v>
      </c>
      <c r="P9" s="1">
        <f>I23*I23</f>
        <v>1089</v>
      </c>
      <c r="Q9" s="1">
        <f>J23*J23</f>
        <v>1024</v>
      </c>
      <c r="R9" s="3">
        <f t="shared" si="2"/>
        <v>1</v>
      </c>
    </row>
    <row r="10" spans="2:18" x14ac:dyDescent="0.2">
      <c r="B10" s="12" t="s">
        <v>78</v>
      </c>
      <c r="C10" s="12">
        <v>243</v>
      </c>
      <c r="D10" s="12">
        <v>128</v>
      </c>
      <c r="E10" s="36">
        <f t="shared" si="3"/>
        <v>1.8984375</v>
      </c>
      <c r="F10" s="37">
        <f t="shared" si="4"/>
        <v>1109.7750043269371</v>
      </c>
      <c r="H10" s="12">
        <v>133</v>
      </c>
      <c r="I10" s="16">
        <f t="shared" si="0"/>
        <v>32319</v>
      </c>
      <c r="J10" s="16">
        <f t="shared" si="1"/>
        <v>32768</v>
      </c>
      <c r="K10" s="36">
        <f t="shared" si="5"/>
        <v>0.986297607421875</v>
      </c>
      <c r="L10" s="37">
        <f t="shared" si="6"/>
        <v>-23.886073071635391</v>
      </c>
      <c r="O10" s="3">
        <f>H22*H26</f>
        <v>133</v>
      </c>
      <c r="P10" s="1">
        <f>I22*I26</f>
        <v>32319</v>
      </c>
      <c r="Q10" s="1">
        <f>J22*J26</f>
        <v>32768</v>
      </c>
      <c r="R10" s="3">
        <f t="shared" si="2"/>
        <v>1</v>
      </c>
    </row>
    <row r="11" spans="2:18" x14ac:dyDescent="0.2">
      <c r="H11" s="12">
        <v>49</v>
      </c>
      <c r="I11" s="16">
        <f t="shared" si="0"/>
        <v>3969</v>
      </c>
      <c r="J11" s="16">
        <f t="shared" si="1"/>
        <v>4096</v>
      </c>
      <c r="K11" s="36">
        <f t="shared" si="5"/>
        <v>0.968994140625</v>
      </c>
      <c r="L11" s="37">
        <f t="shared" si="6"/>
        <v>-54.528183600200471</v>
      </c>
      <c r="O11" s="3">
        <f>H22*H22</f>
        <v>49</v>
      </c>
      <c r="P11" s="1">
        <f>I22*I22</f>
        <v>3969</v>
      </c>
      <c r="Q11" s="1">
        <f>J22*J22</f>
        <v>4096</v>
      </c>
      <c r="R11" s="3">
        <f t="shared" si="2"/>
        <v>1</v>
      </c>
    </row>
    <row r="12" spans="2:18" x14ac:dyDescent="0.2">
      <c r="H12" s="12">
        <v>55</v>
      </c>
      <c r="I12" s="16">
        <f t="shared" si="0"/>
        <v>55</v>
      </c>
      <c r="J12" s="16">
        <f t="shared" si="1"/>
        <v>54</v>
      </c>
      <c r="K12" s="36">
        <f t="shared" si="5"/>
        <v>1.0185185185185186</v>
      </c>
      <c r="L12" s="37">
        <f t="shared" si="6"/>
        <v>31.766653633429417</v>
      </c>
      <c r="O12" s="3">
        <f>H21*H23</f>
        <v>55</v>
      </c>
      <c r="P12" s="1">
        <f>I21*I23</f>
        <v>2640</v>
      </c>
      <c r="Q12" s="1">
        <f>J21*J23</f>
        <v>2592</v>
      </c>
      <c r="R12" s="3">
        <f t="shared" si="2"/>
        <v>48</v>
      </c>
    </row>
    <row r="13" spans="2:18" x14ac:dyDescent="0.2">
      <c r="H13" s="12">
        <v>125</v>
      </c>
      <c r="I13" s="16">
        <f>80^3</f>
        <v>512000</v>
      </c>
      <c r="J13" s="16">
        <f>81^3</f>
        <v>531441</v>
      </c>
      <c r="K13" s="36">
        <f t="shared" si="5"/>
        <v>0.96341832865736743</v>
      </c>
      <c r="L13" s="37">
        <f t="shared" si="6"/>
        <v>-64.518868790144552</v>
      </c>
    </row>
    <row r="14" spans="2:18" x14ac:dyDescent="0.2">
      <c r="H14" s="12">
        <v>1</v>
      </c>
      <c r="I14" s="12">
        <v>1</v>
      </c>
      <c r="J14" s="12">
        <v>1</v>
      </c>
      <c r="K14" s="36">
        <f t="shared" si="5"/>
        <v>1</v>
      </c>
      <c r="L14" s="37">
        <f t="shared" si="6"/>
        <v>0</v>
      </c>
    </row>
    <row r="15" spans="2:18" x14ac:dyDescent="0.2">
      <c r="H15" s="12">
        <v>1</v>
      </c>
      <c r="I15" s="12">
        <v>1</v>
      </c>
      <c r="J15" s="12">
        <v>1</v>
      </c>
      <c r="K15" s="36">
        <f t="shared" si="5"/>
        <v>1</v>
      </c>
      <c r="L15" s="37">
        <f t="shared" si="6"/>
        <v>0</v>
      </c>
    </row>
    <row r="16" spans="2:18" x14ac:dyDescent="0.2">
      <c r="H16" s="12">
        <v>1</v>
      </c>
      <c r="I16" s="12">
        <v>1</v>
      </c>
      <c r="J16" s="12">
        <v>1</v>
      </c>
      <c r="K16" s="36">
        <f t="shared" si="5"/>
        <v>1</v>
      </c>
      <c r="L16" s="37">
        <f t="shared" si="6"/>
        <v>0</v>
      </c>
    </row>
    <row r="17" spans="8:13" x14ac:dyDescent="0.2">
      <c r="H17" s="12">
        <v>1</v>
      </c>
      <c r="I17" s="12">
        <v>1</v>
      </c>
      <c r="J17" s="12">
        <v>1</v>
      </c>
      <c r="K17" s="36">
        <f t="shared" si="5"/>
        <v>1</v>
      </c>
      <c r="L17" s="37">
        <f t="shared" si="6"/>
        <v>0</v>
      </c>
    </row>
    <row r="18" spans="8:13" x14ac:dyDescent="0.2">
      <c r="H18" s="12">
        <v>1</v>
      </c>
      <c r="I18" s="12">
        <v>1</v>
      </c>
      <c r="J18" s="12">
        <v>1</v>
      </c>
      <c r="K18" s="36">
        <f t="shared" si="5"/>
        <v>1</v>
      </c>
      <c r="L18" s="37">
        <f t="shared" si="6"/>
        <v>0</v>
      </c>
    </row>
    <row r="19" spans="8:13" x14ac:dyDescent="0.2">
      <c r="H19" s="12">
        <v>1</v>
      </c>
      <c r="I19" s="12">
        <v>1</v>
      </c>
      <c r="J19" s="12">
        <v>1</v>
      </c>
      <c r="K19" s="36">
        <f t="shared" si="5"/>
        <v>1</v>
      </c>
      <c r="L19" s="37">
        <f t="shared" si="6"/>
        <v>0</v>
      </c>
    </row>
    <row r="20" spans="8:13" x14ac:dyDescent="0.2">
      <c r="H20" s="12">
        <v>1</v>
      </c>
      <c r="I20" s="12">
        <v>1</v>
      </c>
      <c r="J20" s="12">
        <v>1</v>
      </c>
      <c r="K20" s="36">
        <f t="shared" si="5"/>
        <v>1</v>
      </c>
      <c r="L20" s="37">
        <f t="shared" si="6"/>
        <v>0</v>
      </c>
    </row>
    <row r="21" spans="8:13" x14ac:dyDescent="0.2">
      <c r="H21" s="54">
        <v>5</v>
      </c>
      <c r="I21" s="54">
        <v>80</v>
      </c>
      <c r="J21" s="54">
        <v>81</v>
      </c>
      <c r="K21" s="55">
        <f t="shared" si="5"/>
        <v>0.98765432098765427</v>
      </c>
      <c r="L21" s="56">
        <f t="shared" si="6"/>
        <v>-21.50628959671495</v>
      </c>
      <c r="M21" s="57" t="s">
        <v>124</v>
      </c>
    </row>
    <row r="22" spans="8:13" x14ac:dyDescent="0.2">
      <c r="H22" s="54">
        <v>7</v>
      </c>
      <c r="I22" s="54">
        <v>63</v>
      </c>
      <c r="J22" s="54">
        <v>64</v>
      </c>
      <c r="K22" s="55">
        <f>I22/J22</f>
        <v>0.984375</v>
      </c>
      <c r="L22" s="56">
        <f>1200*LOG(K22,2)</f>
        <v>-27.264091800100235</v>
      </c>
      <c r="M22" s="57"/>
    </row>
    <row r="23" spans="8:13" x14ac:dyDescent="0.2">
      <c r="H23" s="54">
        <v>11</v>
      </c>
      <c r="I23" s="54">
        <v>33</v>
      </c>
      <c r="J23" s="54">
        <v>32</v>
      </c>
      <c r="K23" s="55">
        <f t="shared" ref="K23:K86" si="7">I23/J23</f>
        <v>1.03125</v>
      </c>
      <c r="L23" s="56">
        <f t="shared" ref="L23:L86" si="8">1200*LOG(K23,2)</f>
        <v>53.272943230144122</v>
      </c>
      <c r="M23" s="57"/>
    </row>
    <row r="24" spans="8:13" x14ac:dyDescent="0.2">
      <c r="H24" s="54">
        <v>13</v>
      </c>
      <c r="I24" s="54">
        <v>26</v>
      </c>
      <c r="J24" s="54">
        <v>27</v>
      </c>
      <c r="K24" s="55">
        <f t="shared" si="7"/>
        <v>0.96296296296296291</v>
      </c>
      <c r="L24" s="56">
        <f t="shared" si="8"/>
        <v>-65.337340826851758</v>
      </c>
      <c r="M24" s="57"/>
    </row>
    <row r="25" spans="8:13" x14ac:dyDescent="0.2">
      <c r="H25" s="54">
        <v>17</v>
      </c>
      <c r="I25" s="54">
        <v>2176</v>
      </c>
      <c r="J25" s="54">
        <v>2187</v>
      </c>
      <c r="K25" s="55">
        <f t="shared" si="7"/>
        <v>0.99497027892089618</v>
      </c>
      <c r="L25" s="56">
        <f t="shared" si="8"/>
        <v>-8.7295965573046796</v>
      </c>
      <c r="M25" s="57"/>
    </row>
    <row r="26" spans="8:13" x14ac:dyDescent="0.2">
      <c r="H26" s="54">
        <v>19</v>
      </c>
      <c r="I26" s="54">
        <v>513</v>
      </c>
      <c r="J26" s="54">
        <v>512</v>
      </c>
      <c r="K26" s="55">
        <f t="shared" si="7"/>
        <v>1.001953125</v>
      </c>
      <c r="L26" s="56">
        <f t="shared" si="8"/>
        <v>3.3780187284648457</v>
      </c>
      <c r="M26" s="57"/>
    </row>
    <row r="27" spans="8:13" x14ac:dyDescent="0.2">
      <c r="H27" s="54">
        <v>23</v>
      </c>
      <c r="I27" s="54">
        <v>736</v>
      </c>
      <c r="J27" s="54">
        <v>729</v>
      </c>
      <c r="K27" s="55">
        <f t="shared" si="7"/>
        <v>1.0096021947873799</v>
      </c>
      <c r="L27" s="56">
        <f t="shared" si="8"/>
        <v>16.544342076090803</v>
      </c>
      <c r="M27" s="57"/>
    </row>
    <row r="28" spans="8:13" x14ac:dyDescent="0.2">
      <c r="H28" s="54">
        <v>29</v>
      </c>
      <c r="I28" s="54">
        <v>261</v>
      </c>
      <c r="J28" s="54">
        <v>256</v>
      </c>
      <c r="K28" s="55">
        <f t="shared" si="7"/>
        <v>1.01953125</v>
      </c>
      <c r="L28" s="56">
        <f t="shared" si="8"/>
        <v>33.487195883861382</v>
      </c>
      <c r="M28" s="57"/>
    </row>
    <row r="29" spans="8:13" x14ac:dyDescent="0.2">
      <c r="H29" s="54">
        <v>31</v>
      </c>
      <c r="I29" s="54">
        <v>31</v>
      </c>
      <c r="J29" s="54">
        <v>32</v>
      </c>
      <c r="K29" s="55">
        <f t="shared" si="7"/>
        <v>0.96875</v>
      </c>
      <c r="L29" s="56">
        <f t="shared" si="8"/>
        <v>-54.964427535749749</v>
      </c>
      <c r="M29" s="57"/>
    </row>
    <row r="30" spans="8:13" x14ac:dyDescent="0.2">
      <c r="H30" s="54">
        <v>37</v>
      </c>
      <c r="I30" s="54">
        <v>37</v>
      </c>
      <c r="J30" s="54">
        <v>36</v>
      </c>
      <c r="K30" s="55">
        <f t="shared" si="7"/>
        <v>1.0277777777777777</v>
      </c>
      <c r="L30" s="56">
        <f t="shared" si="8"/>
        <v>47.434037023964734</v>
      </c>
      <c r="M30" s="57"/>
    </row>
    <row r="31" spans="8:13" x14ac:dyDescent="0.2">
      <c r="H31" s="54">
        <v>41</v>
      </c>
      <c r="I31" s="54">
        <v>82</v>
      </c>
      <c r="J31" s="54">
        <v>81</v>
      </c>
      <c r="K31" s="55">
        <f t="shared" si="7"/>
        <v>1.0123456790123457</v>
      </c>
      <c r="L31" s="56">
        <f t="shared" si="8"/>
        <v>21.242402080150853</v>
      </c>
      <c r="M31" s="57"/>
    </row>
    <row r="32" spans="8:13" x14ac:dyDescent="0.2">
      <c r="H32" s="54">
        <v>43</v>
      </c>
      <c r="I32" s="54">
        <v>129</v>
      </c>
      <c r="J32" s="54">
        <v>128</v>
      </c>
      <c r="K32" s="55">
        <f t="shared" si="7"/>
        <v>1.0078125</v>
      </c>
      <c r="L32" s="56">
        <f t="shared" si="8"/>
        <v>13.472706507904945</v>
      </c>
      <c r="M32" s="57"/>
    </row>
    <row r="33" spans="8:13" x14ac:dyDescent="0.2">
      <c r="H33" s="54">
        <v>47</v>
      </c>
      <c r="I33" s="54">
        <v>47</v>
      </c>
      <c r="J33" s="54">
        <v>48</v>
      </c>
      <c r="K33" s="55">
        <f t="shared" si="7"/>
        <v>0.97916666666666663</v>
      </c>
      <c r="L33" s="56">
        <f t="shared" si="8"/>
        <v>-36.448378852222639</v>
      </c>
      <c r="M33" s="57"/>
    </row>
    <row r="34" spans="8:13" x14ac:dyDescent="0.2">
      <c r="H34" s="54">
        <v>53</v>
      </c>
      <c r="I34" s="54">
        <v>53</v>
      </c>
      <c r="J34" s="54">
        <v>54</v>
      </c>
      <c r="K34" s="55">
        <f t="shared" si="7"/>
        <v>0.98148148148148151</v>
      </c>
      <c r="L34" s="56">
        <f t="shared" si="8"/>
        <v>-32.36045712032319</v>
      </c>
      <c r="M34" s="57"/>
    </row>
    <row r="35" spans="8:13" x14ac:dyDescent="0.2">
      <c r="H35" s="54">
        <v>59</v>
      </c>
      <c r="I35" s="54">
        <v>236</v>
      </c>
      <c r="J35" s="54">
        <v>243</v>
      </c>
      <c r="K35" s="55">
        <f t="shared" si="7"/>
        <v>0.9711934156378601</v>
      </c>
      <c r="L35" s="56">
        <f t="shared" si="8"/>
        <v>-50.603345092727544</v>
      </c>
      <c r="M35" s="57"/>
    </row>
    <row r="36" spans="8:13" x14ac:dyDescent="0.2">
      <c r="H36" s="54">
        <v>61</v>
      </c>
      <c r="I36" s="54">
        <v>244</v>
      </c>
      <c r="J36" s="54">
        <v>243</v>
      </c>
      <c r="K36" s="55">
        <f t="shared" si="7"/>
        <v>1.0041152263374487</v>
      </c>
      <c r="L36" s="56">
        <f t="shared" si="8"/>
        <v>7.1098007485266024</v>
      </c>
      <c r="M36" s="57"/>
    </row>
    <row r="37" spans="8:13" x14ac:dyDescent="0.2">
      <c r="H37" s="54">
        <v>67</v>
      </c>
      <c r="I37" s="54">
        <v>2144</v>
      </c>
      <c r="J37" s="54">
        <v>2187</v>
      </c>
      <c r="K37" s="55">
        <f t="shared" si="7"/>
        <v>0.98033836305441246</v>
      </c>
      <c r="L37" s="56">
        <f t="shared" si="8"/>
        <v>-34.377977508384959</v>
      </c>
      <c r="M37" s="57"/>
    </row>
    <row r="38" spans="8:13" x14ac:dyDescent="0.2">
      <c r="H38" s="54">
        <v>71</v>
      </c>
      <c r="I38" s="54">
        <v>71</v>
      </c>
      <c r="J38" s="54">
        <v>72</v>
      </c>
      <c r="K38" s="55">
        <f t="shared" si="7"/>
        <v>0.98611111111111116</v>
      </c>
      <c r="L38" s="56">
        <f t="shared" si="8"/>
        <v>-24.213458325156274</v>
      </c>
      <c r="M38" s="57"/>
    </row>
    <row r="39" spans="8:13" x14ac:dyDescent="0.2">
      <c r="H39" s="54">
        <v>73</v>
      </c>
      <c r="I39" s="54">
        <v>73</v>
      </c>
      <c r="J39" s="54">
        <v>72</v>
      </c>
      <c r="K39" s="55">
        <f t="shared" si="7"/>
        <v>1.0138888888888888</v>
      </c>
      <c r="L39" s="56">
        <f t="shared" si="8"/>
        <v>23.879468925245757</v>
      </c>
      <c r="M39" s="57"/>
    </row>
    <row r="40" spans="8:13" x14ac:dyDescent="0.2">
      <c r="H40" s="54">
        <v>79</v>
      </c>
      <c r="I40" s="54">
        <v>79</v>
      </c>
      <c r="J40" s="54">
        <v>81</v>
      </c>
      <c r="K40" s="55">
        <f t="shared" si="7"/>
        <v>0.97530864197530864</v>
      </c>
      <c r="L40" s="56">
        <f t="shared" si="8"/>
        <v>-43.283105649026162</v>
      </c>
      <c r="M40" s="57"/>
    </row>
    <row r="41" spans="8:13" x14ac:dyDescent="0.2">
      <c r="H41" s="54">
        <v>83</v>
      </c>
      <c r="I41" s="54">
        <v>83</v>
      </c>
      <c r="J41" s="54">
        <v>81</v>
      </c>
      <c r="K41" s="55">
        <f t="shared" si="7"/>
        <v>1.0246913580246915</v>
      </c>
      <c r="L41" s="56">
        <f t="shared" si="8"/>
        <v>42.227314154760222</v>
      </c>
      <c r="M41" s="57"/>
    </row>
    <row r="42" spans="8:13" x14ac:dyDescent="0.2">
      <c r="H42" s="54">
        <v>89</v>
      </c>
      <c r="I42" s="54">
        <v>712</v>
      </c>
      <c r="J42" s="54">
        <v>729</v>
      </c>
      <c r="K42" s="55">
        <f t="shared" si="7"/>
        <v>0.97668038408779145</v>
      </c>
      <c r="L42" s="56">
        <f t="shared" si="8"/>
        <v>-40.849888032647272</v>
      </c>
      <c r="M42" s="57"/>
    </row>
    <row r="43" spans="8:13" x14ac:dyDescent="0.2">
      <c r="H43" s="54">
        <v>97</v>
      </c>
      <c r="I43" s="54">
        <v>97</v>
      </c>
      <c r="J43" s="54">
        <v>96</v>
      </c>
      <c r="K43" s="55">
        <f t="shared" si="7"/>
        <v>1.0104166666666667</v>
      </c>
      <c r="L43" s="56">
        <f t="shared" si="8"/>
        <v>17.940409759165927</v>
      </c>
      <c r="M43" s="57"/>
    </row>
    <row r="44" spans="8:13" x14ac:dyDescent="0.2">
      <c r="H44" s="54">
        <v>101</v>
      </c>
      <c r="I44" s="54">
        <v>6464</v>
      </c>
      <c r="J44" s="54">
        <v>6561</v>
      </c>
      <c r="K44" s="55">
        <f t="shared" si="7"/>
        <v>0.98521566834324037</v>
      </c>
      <c r="L44" s="56">
        <f t="shared" si="8"/>
        <v>-25.786227620945638</v>
      </c>
      <c r="M44" s="57"/>
    </row>
    <row r="45" spans="8:13" x14ac:dyDescent="0.2">
      <c r="H45" s="54">
        <v>103</v>
      </c>
      <c r="I45" s="54">
        <v>6592</v>
      </c>
      <c r="J45" s="54">
        <v>6561</v>
      </c>
      <c r="K45" s="55">
        <f t="shared" si="7"/>
        <v>1.0047248894985521</v>
      </c>
      <c r="L45" s="56">
        <f t="shared" si="8"/>
        <v>8.1606256967627981</v>
      </c>
      <c r="M45" s="57"/>
    </row>
    <row r="46" spans="8:13" x14ac:dyDescent="0.2">
      <c r="H46" s="54">
        <v>107</v>
      </c>
      <c r="I46" s="54">
        <v>107</v>
      </c>
      <c r="J46" s="54">
        <v>108</v>
      </c>
      <c r="K46" s="55">
        <f t="shared" si="7"/>
        <v>0.9907407407407407</v>
      </c>
      <c r="L46" s="56">
        <f t="shared" si="8"/>
        <v>-16.104618914785988</v>
      </c>
      <c r="M46" s="57"/>
    </row>
    <row r="47" spans="8:13" x14ac:dyDescent="0.2">
      <c r="H47" s="54">
        <v>109</v>
      </c>
      <c r="I47" s="54">
        <v>109</v>
      </c>
      <c r="J47" s="54">
        <v>108</v>
      </c>
      <c r="K47" s="55">
        <f t="shared" si="7"/>
        <v>1.0092592592592593</v>
      </c>
      <c r="L47" s="56">
        <f t="shared" si="8"/>
        <v>15.956187136149447</v>
      </c>
      <c r="M47" s="57"/>
    </row>
    <row r="48" spans="8:13" x14ac:dyDescent="0.2">
      <c r="H48" s="54">
        <v>113</v>
      </c>
      <c r="I48" s="54">
        <v>1017</v>
      </c>
      <c r="J48" s="54">
        <v>1024</v>
      </c>
      <c r="K48" s="55">
        <f t="shared" si="7"/>
        <v>0.9931640625</v>
      </c>
      <c r="L48" s="56">
        <f t="shared" si="8"/>
        <v>-11.875243370999915</v>
      </c>
      <c r="M48" s="57"/>
    </row>
    <row r="49" spans="8:13" x14ac:dyDescent="0.2">
      <c r="H49" s="54">
        <v>127</v>
      </c>
      <c r="I49" s="54">
        <v>127</v>
      </c>
      <c r="J49" s="54">
        <v>128</v>
      </c>
      <c r="K49" s="55">
        <f t="shared" si="7"/>
        <v>0.9921875</v>
      </c>
      <c r="L49" s="56">
        <f t="shared" si="8"/>
        <v>-13.578375873400976</v>
      </c>
      <c r="M49" s="57"/>
    </row>
    <row r="50" spans="8:13" x14ac:dyDescent="0.2">
      <c r="H50" s="54">
        <v>131</v>
      </c>
      <c r="I50" s="54">
        <v>131</v>
      </c>
      <c r="J50" s="54">
        <v>128</v>
      </c>
      <c r="K50" s="55">
        <f t="shared" si="7"/>
        <v>1.0234375</v>
      </c>
      <c r="L50" s="56">
        <f t="shared" si="8"/>
        <v>40.107601844940334</v>
      </c>
      <c r="M50" s="57"/>
    </row>
    <row r="51" spans="8:13" x14ac:dyDescent="0.2">
      <c r="H51" s="54">
        <v>137</v>
      </c>
      <c r="I51" s="54">
        <v>2192</v>
      </c>
      <c r="J51" s="54">
        <v>2187</v>
      </c>
      <c r="K51" s="55">
        <f t="shared" si="7"/>
        <v>1.0022862368541381</v>
      </c>
      <c r="L51" s="56">
        <f t="shared" si="8"/>
        <v>3.9534934949201381</v>
      </c>
      <c r="M51" s="57"/>
    </row>
    <row r="52" spans="8:13" x14ac:dyDescent="0.2">
      <c r="H52" s="54">
        <v>139</v>
      </c>
      <c r="I52" s="54">
        <v>2224</v>
      </c>
      <c r="J52" s="54">
        <v>2187</v>
      </c>
      <c r="K52" s="55">
        <f t="shared" si="7"/>
        <v>1.0169181527206219</v>
      </c>
      <c r="L52" s="56">
        <f t="shared" si="8"/>
        <v>29.044281210497093</v>
      </c>
      <c r="M52" s="57"/>
    </row>
    <row r="53" spans="8:13" x14ac:dyDescent="0.2">
      <c r="H53" s="54">
        <v>149</v>
      </c>
      <c r="I53" s="54">
        <v>4023</v>
      </c>
      <c r="J53" s="54">
        <v>4096</v>
      </c>
      <c r="K53" s="55">
        <f t="shared" si="7"/>
        <v>0.982177734375</v>
      </c>
      <c r="L53" s="56">
        <f t="shared" si="8"/>
        <v>-31.132772849243864</v>
      </c>
      <c r="M53" s="57"/>
    </row>
    <row r="54" spans="8:13" x14ac:dyDescent="0.2">
      <c r="H54" s="54">
        <v>151</v>
      </c>
      <c r="I54" s="54">
        <v>4077</v>
      </c>
      <c r="J54" s="54">
        <v>4096</v>
      </c>
      <c r="K54" s="55">
        <f t="shared" si="7"/>
        <v>0.995361328125</v>
      </c>
      <c r="L54" s="56">
        <f t="shared" si="8"/>
        <v>-8.049310213743059</v>
      </c>
      <c r="M54" s="57"/>
    </row>
    <row r="55" spans="8:13" x14ac:dyDescent="0.2">
      <c r="H55" s="54">
        <v>157</v>
      </c>
      <c r="I55" s="54">
        <v>157</v>
      </c>
      <c r="J55" s="54">
        <v>162</v>
      </c>
      <c r="K55" s="55">
        <f t="shared" si="7"/>
        <v>0.96913580246913578</v>
      </c>
      <c r="L55" s="56">
        <f t="shared" si="8"/>
        <v>-54.275104791597307</v>
      </c>
      <c r="M55" s="57"/>
    </row>
    <row r="56" spans="8:13" x14ac:dyDescent="0.2">
      <c r="H56" s="54">
        <v>163</v>
      </c>
      <c r="I56" s="54">
        <v>163</v>
      </c>
      <c r="J56" s="54">
        <v>162</v>
      </c>
      <c r="K56" s="55">
        <f t="shared" si="7"/>
        <v>1.0061728395061729</v>
      </c>
      <c r="L56" s="56">
        <f t="shared" si="8"/>
        <v>10.653781615743439</v>
      </c>
      <c r="M56" s="57"/>
    </row>
    <row r="57" spans="8:13" x14ac:dyDescent="0.2">
      <c r="H57" s="54">
        <v>167</v>
      </c>
      <c r="I57" s="54">
        <v>501</v>
      </c>
      <c r="J57" s="54">
        <v>512</v>
      </c>
      <c r="K57" s="55">
        <f t="shared" si="7"/>
        <v>0.978515625</v>
      </c>
      <c r="L57" s="56">
        <f t="shared" si="8"/>
        <v>-37.599848165749918</v>
      </c>
      <c r="M57" s="57"/>
    </row>
    <row r="58" spans="8:13" x14ac:dyDescent="0.2">
      <c r="H58" s="54">
        <v>173</v>
      </c>
      <c r="I58" s="54">
        <v>519</v>
      </c>
      <c r="J58" s="54">
        <v>512</v>
      </c>
      <c r="K58" s="55">
        <f t="shared" si="7"/>
        <v>1.013671875</v>
      </c>
      <c r="L58" s="56">
        <f t="shared" si="8"/>
        <v>23.50887402945698</v>
      </c>
      <c r="M58" s="57"/>
    </row>
    <row r="59" spans="8:13" x14ac:dyDescent="0.2">
      <c r="H59" s="54">
        <v>179</v>
      </c>
      <c r="I59" s="54">
        <v>716</v>
      </c>
      <c r="J59" s="54">
        <v>729</v>
      </c>
      <c r="K59" s="55">
        <f t="shared" si="7"/>
        <v>0.98216735253772292</v>
      </c>
      <c r="L59" s="56">
        <f t="shared" si="8"/>
        <v>-31.15107247521679</v>
      </c>
      <c r="M59" s="57"/>
    </row>
    <row r="60" spans="8:13" x14ac:dyDescent="0.2">
      <c r="H60" s="54">
        <v>181</v>
      </c>
      <c r="I60" s="54">
        <v>724</v>
      </c>
      <c r="J60" s="54">
        <v>729</v>
      </c>
      <c r="K60" s="55">
        <f t="shared" si="7"/>
        <v>0.99314128943758573</v>
      </c>
      <c r="L60" s="56">
        <f t="shared" si="8"/>
        <v>-11.914940692478085</v>
      </c>
      <c r="M60" s="57"/>
    </row>
    <row r="61" spans="8:13" x14ac:dyDescent="0.2">
      <c r="H61" s="54">
        <v>191</v>
      </c>
      <c r="I61" s="54">
        <v>191</v>
      </c>
      <c r="J61" s="54">
        <v>192</v>
      </c>
      <c r="K61" s="55">
        <f t="shared" si="7"/>
        <v>0.99479166666666663</v>
      </c>
      <c r="L61" s="56">
        <f t="shared" si="8"/>
        <v>-9.0404072224890566</v>
      </c>
      <c r="M61" s="57"/>
    </row>
    <row r="62" spans="8:13" x14ac:dyDescent="0.2">
      <c r="H62" s="54">
        <v>193</v>
      </c>
      <c r="I62" s="54">
        <v>193</v>
      </c>
      <c r="J62" s="54">
        <v>192</v>
      </c>
      <c r="K62" s="55">
        <f t="shared" si="7"/>
        <v>1.0052083333333333</v>
      </c>
      <c r="L62" s="56">
        <f t="shared" si="8"/>
        <v>8.9934438563089572</v>
      </c>
      <c r="M62" s="57"/>
    </row>
    <row r="63" spans="8:13" x14ac:dyDescent="0.2">
      <c r="H63" s="54">
        <v>197</v>
      </c>
      <c r="I63" s="54">
        <v>197</v>
      </c>
      <c r="J63" s="54">
        <v>192</v>
      </c>
      <c r="K63" s="55">
        <f t="shared" si="7"/>
        <v>1.0260416666666667</v>
      </c>
      <c r="L63" s="56">
        <f t="shared" si="8"/>
        <v>44.507182482264227</v>
      </c>
      <c r="M63" s="57"/>
    </row>
    <row r="64" spans="8:13" x14ac:dyDescent="0.2">
      <c r="H64" s="54">
        <v>199</v>
      </c>
      <c r="I64" s="54">
        <v>199</v>
      </c>
      <c r="J64" s="54">
        <v>192</v>
      </c>
      <c r="K64" s="55">
        <f t="shared" si="7"/>
        <v>1.0364583333333333</v>
      </c>
      <c r="L64" s="56">
        <f t="shared" si="8"/>
        <v>61.994543786991073</v>
      </c>
      <c r="M64" s="57"/>
    </row>
    <row r="65" spans="8:13" x14ac:dyDescent="0.2">
      <c r="H65" s="54">
        <v>211</v>
      </c>
      <c r="I65" s="54">
        <v>211</v>
      </c>
      <c r="J65" s="54">
        <v>216</v>
      </c>
      <c r="K65" s="55">
        <f t="shared" si="7"/>
        <v>0.97685185185185186</v>
      </c>
      <c r="L65" s="56">
        <f t="shared" si="8"/>
        <v>-40.545976147540081</v>
      </c>
      <c r="M65" s="57"/>
    </row>
    <row r="66" spans="8:13" x14ac:dyDescent="0.2">
      <c r="H66" s="54">
        <v>223</v>
      </c>
      <c r="I66" s="54">
        <v>2007</v>
      </c>
      <c r="J66" s="54">
        <v>2048</v>
      </c>
      <c r="K66" s="55">
        <f t="shared" si="7"/>
        <v>0.97998046875</v>
      </c>
      <c r="L66" s="56">
        <f t="shared" si="8"/>
        <v>-35.010118364859487</v>
      </c>
      <c r="M66" s="57"/>
    </row>
    <row r="67" spans="8:13" x14ac:dyDescent="0.2">
      <c r="H67" s="54">
        <v>227</v>
      </c>
      <c r="I67" s="54">
        <v>2043</v>
      </c>
      <c r="J67" s="54">
        <v>2048</v>
      </c>
      <c r="K67" s="55">
        <f t="shared" si="7"/>
        <v>0.99755859375</v>
      </c>
      <c r="L67" s="56">
        <f t="shared" si="8"/>
        <v>-4.2318135201271838</v>
      </c>
      <c r="M67" s="57"/>
    </row>
    <row r="68" spans="8:13" x14ac:dyDescent="0.2">
      <c r="H68" s="54">
        <v>229</v>
      </c>
      <c r="I68" s="54">
        <v>2061</v>
      </c>
      <c r="J68" s="54">
        <v>2048</v>
      </c>
      <c r="K68" s="55">
        <f t="shared" si="7"/>
        <v>1.00634765625</v>
      </c>
      <c r="L68" s="56">
        <f t="shared" si="8"/>
        <v>10.954547447107561</v>
      </c>
      <c r="M68" s="57"/>
    </row>
    <row r="69" spans="8:13" x14ac:dyDescent="0.2">
      <c r="H69" s="54">
        <v>233</v>
      </c>
      <c r="I69" s="54">
        <v>2097</v>
      </c>
      <c r="J69" s="54">
        <v>2048</v>
      </c>
      <c r="K69" s="55">
        <f t="shared" si="7"/>
        <v>1.02392578125</v>
      </c>
      <c r="L69" s="56">
        <f t="shared" si="8"/>
        <v>40.933375315911114</v>
      </c>
      <c r="M69" s="57"/>
    </row>
    <row r="70" spans="8:13" x14ac:dyDescent="0.2">
      <c r="H70" s="54">
        <v>239</v>
      </c>
      <c r="I70" s="54">
        <v>239</v>
      </c>
      <c r="J70" s="54">
        <v>243</v>
      </c>
      <c r="K70" s="55">
        <f t="shared" si="7"/>
        <v>0.98353909465020573</v>
      </c>
      <c r="L70" s="56">
        <f t="shared" si="8"/>
        <v>-28.734834750038885</v>
      </c>
      <c r="M70" s="57"/>
    </row>
    <row r="71" spans="8:13" x14ac:dyDescent="0.2">
      <c r="H71" s="54">
        <v>241</v>
      </c>
      <c r="I71" s="54">
        <v>241</v>
      </c>
      <c r="J71" s="54">
        <v>243</v>
      </c>
      <c r="K71" s="55">
        <f t="shared" si="7"/>
        <v>0.99176954732510292</v>
      </c>
      <c r="L71" s="56">
        <f t="shared" si="8"/>
        <v>-14.307800850983082</v>
      </c>
      <c r="M71" s="57"/>
    </row>
    <row r="72" spans="8:13" x14ac:dyDescent="0.2">
      <c r="H72" s="54">
        <v>251</v>
      </c>
      <c r="I72" s="54">
        <v>251</v>
      </c>
      <c r="J72" s="54">
        <v>256</v>
      </c>
      <c r="K72" s="55">
        <f t="shared" si="7"/>
        <v>0.98046875</v>
      </c>
      <c r="L72" s="56">
        <f t="shared" si="8"/>
        <v>-34.147735259073613</v>
      </c>
      <c r="M72" s="57"/>
    </row>
    <row r="73" spans="8:13" x14ac:dyDescent="0.2">
      <c r="H73" s="54">
        <v>257</v>
      </c>
      <c r="I73" s="54">
        <v>257</v>
      </c>
      <c r="J73" s="54">
        <v>256</v>
      </c>
      <c r="K73" s="55">
        <f t="shared" si="7"/>
        <v>1.00390625</v>
      </c>
      <c r="L73" s="56">
        <f t="shared" si="8"/>
        <v>6.7494590326537276</v>
      </c>
      <c r="M73" s="57"/>
    </row>
    <row r="74" spans="8:13" x14ac:dyDescent="0.2">
      <c r="H74" s="54">
        <v>263</v>
      </c>
      <c r="I74" s="54">
        <v>263</v>
      </c>
      <c r="J74" s="54">
        <v>256</v>
      </c>
      <c r="K74" s="55">
        <f t="shared" si="7"/>
        <v>1.02734375</v>
      </c>
      <c r="L74" s="56">
        <f t="shared" si="8"/>
        <v>46.702787150762823</v>
      </c>
      <c r="M74" s="57"/>
    </row>
    <row r="75" spans="8:13" x14ac:dyDescent="0.2">
      <c r="H75" s="54">
        <v>269</v>
      </c>
      <c r="I75" s="54">
        <v>2152</v>
      </c>
      <c r="J75" s="54">
        <v>2187</v>
      </c>
      <c r="K75" s="55">
        <f t="shared" si="7"/>
        <v>0.98399634202103337</v>
      </c>
      <c r="L75" s="56">
        <f t="shared" si="8"/>
        <v>-27.930170989762974</v>
      </c>
      <c r="M75" s="57"/>
    </row>
    <row r="76" spans="8:13" x14ac:dyDescent="0.2">
      <c r="H76" s="54">
        <v>271</v>
      </c>
      <c r="I76" s="54">
        <v>2168</v>
      </c>
      <c r="J76" s="54">
        <v>2187</v>
      </c>
      <c r="K76" s="55">
        <f t="shared" si="7"/>
        <v>0.99131229995427528</v>
      </c>
      <c r="L76" s="56">
        <f t="shared" si="8"/>
        <v>-15.106156433066026</v>
      </c>
      <c r="M76" s="57"/>
    </row>
    <row r="77" spans="8:13" x14ac:dyDescent="0.2">
      <c r="H77" s="54">
        <v>277</v>
      </c>
      <c r="I77" s="54">
        <v>2216</v>
      </c>
      <c r="J77" s="54">
        <v>2187</v>
      </c>
      <c r="K77" s="55">
        <f t="shared" si="7"/>
        <v>1.013260173754001</v>
      </c>
      <c r="L77" s="56">
        <f t="shared" si="8"/>
        <v>22.805593201314242</v>
      </c>
      <c r="M77" s="57"/>
    </row>
    <row r="78" spans="8:13" x14ac:dyDescent="0.2">
      <c r="H78" s="54">
        <v>281</v>
      </c>
      <c r="I78" s="54">
        <v>281</v>
      </c>
      <c r="J78" s="54">
        <v>288</v>
      </c>
      <c r="K78" s="55">
        <f t="shared" si="7"/>
        <v>0.97569444444444442</v>
      </c>
      <c r="L78" s="56">
        <f t="shared" si="8"/>
        <v>-42.598417465663566</v>
      </c>
      <c r="M78" s="57"/>
    </row>
    <row r="79" spans="8:13" x14ac:dyDescent="0.2">
      <c r="H79" s="54">
        <v>283</v>
      </c>
      <c r="I79" s="54">
        <v>283</v>
      </c>
      <c r="J79" s="54">
        <v>288</v>
      </c>
      <c r="K79" s="55">
        <f t="shared" si="7"/>
        <v>0.98263888888888884</v>
      </c>
      <c r="L79" s="56">
        <f t="shared" si="8"/>
        <v>-30.320110332516141</v>
      </c>
      <c r="M79" s="57"/>
    </row>
    <row r="80" spans="8:13" x14ac:dyDescent="0.2">
      <c r="H80" s="54">
        <v>293</v>
      </c>
      <c r="I80" s="54">
        <v>293</v>
      </c>
      <c r="J80" s="54">
        <v>288</v>
      </c>
      <c r="K80" s="55">
        <f t="shared" si="7"/>
        <v>1.0173611111111112</v>
      </c>
      <c r="L80" s="56">
        <f t="shared" si="8"/>
        <v>29.798223575922702</v>
      </c>
      <c r="M80" s="57"/>
    </row>
    <row r="81" spans="8:13" x14ac:dyDescent="0.2">
      <c r="H81" s="54">
        <v>307</v>
      </c>
      <c r="I81" s="54">
        <v>8289</v>
      </c>
      <c r="J81" s="54">
        <v>8192</v>
      </c>
      <c r="K81" s="55">
        <f t="shared" si="7"/>
        <v>1.0118408203125</v>
      </c>
      <c r="L81" s="56">
        <f t="shared" si="8"/>
        <v>20.37881704037752</v>
      </c>
      <c r="M81" s="57"/>
    </row>
    <row r="82" spans="8:13" x14ac:dyDescent="0.2">
      <c r="H82" s="54">
        <v>311</v>
      </c>
      <c r="I82" s="54">
        <v>8397</v>
      </c>
      <c r="J82" s="54">
        <v>8192</v>
      </c>
      <c r="K82" s="55">
        <f t="shared" si="7"/>
        <v>1.0250244140625</v>
      </c>
      <c r="L82" s="56">
        <f t="shared" si="8"/>
        <v>42.7899267528853</v>
      </c>
      <c r="M82" s="57"/>
    </row>
    <row r="83" spans="8:13" x14ac:dyDescent="0.2">
      <c r="H83" s="54">
        <v>313</v>
      </c>
      <c r="I83" s="54">
        <v>313</v>
      </c>
      <c r="J83" s="54">
        <v>324</v>
      </c>
      <c r="K83" s="55">
        <f t="shared" si="7"/>
        <v>0.96604938271604934</v>
      </c>
      <c r="L83" s="56">
        <f t="shared" si="8"/>
        <v>-59.797387142407736</v>
      </c>
      <c r="M83" s="57"/>
    </row>
    <row r="84" spans="8:13" x14ac:dyDescent="0.2">
      <c r="H84" s="54">
        <v>317</v>
      </c>
      <c r="I84" s="54">
        <v>317</v>
      </c>
      <c r="J84" s="54">
        <v>324</v>
      </c>
      <c r="K84" s="55">
        <f t="shared" si="7"/>
        <v>0.97839506172839508</v>
      </c>
      <c r="L84" s="56">
        <f t="shared" si="8"/>
        <v>-37.813167294260936</v>
      </c>
      <c r="M84" s="57"/>
    </row>
    <row r="85" spans="8:13" x14ac:dyDescent="0.2">
      <c r="H85" s="54">
        <v>331</v>
      </c>
      <c r="I85" s="54">
        <v>331</v>
      </c>
      <c r="J85" s="54">
        <v>324</v>
      </c>
      <c r="K85" s="55">
        <f t="shared" si="7"/>
        <v>1.021604938271605</v>
      </c>
      <c r="L85" s="56">
        <f t="shared" si="8"/>
        <v>37.004884707111728</v>
      </c>
      <c r="M85" s="57"/>
    </row>
    <row r="86" spans="8:13" x14ac:dyDescent="0.2">
      <c r="H86" s="54">
        <v>337</v>
      </c>
      <c r="I86" s="54">
        <v>1011</v>
      </c>
      <c r="J86" s="54">
        <v>1024</v>
      </c>
      <c r="K86" s="55">
        <f t="shared" si="7"/>
        <v>0.9873046875</v>
      </c>
      <c r="L86" s="56">
        <f t="shared" si="8"/>
        <v>-22.119261716382425</v>
      </c>
      <c r="M86" s="57"/>
    </row>
    <row r="87" spans="8:13" x14ac:dyDescent="0.2">
      <c r="H87" s="54">
        <v>347</v>
      </c>
      <c r="I87" s="54">
        <v>1041</v>
      </c>
      <c r="J87" s="54">
        <v>1024</v>
      </c>
      <c r="K87" s="55">
        <f t="shared" ref="K87:K150" si="9">I87/J87</f>
        <v>1.0166015625</v>
      </c>
      <c r="L87" s="56">
        <f t="shared" ref="L87:L150" si="10">1200*LOG(K87,2)</f>
        <v>28.505223959300508</v>
      </c>
      <c r="M87" s="57"/>
    </row>
    <row r="88" spans="8:13" x14ac:dyDescent="0.2">
      <c r="H88" s="54">
        <v>349</v>
      </c>
      <c r="I88" s="54">
        <v>1047</v>
      </c>
      <c r="J88" s="54">
        <v>1024</v>
      </c>
      <c r="K88" s="55">
        <f t="shared" si="9"/>
        <v>1.0224609375</v>
      </c>
      <c r="L88" s="56">
        <f t="shared" si="10"/>
        <v>38.454872316970096</v>
      </c>
      <c r="M88" s="57"/>
    </row>
    <row r="89" spans="8:13" x14ac:dyDescent="0.2">
      <c r="H89" s="54">
        <v>353</v>
      </c>
      <c r="I89" s="54">
        <v>706</v>
      </c>
      <c r="J89" s="54">
        <v>729</v>
      </c>
      <c r="K89" s="55">
        <f t="shared" si="9"/>
        <v>0.96844993141289437</v>
      </c>
      <c r="L89" s="56">
        <f t="shared" si="10"/>
        <v>-55.500757266908174</v>
      </c>
      <c r="M89" s="57"/>
    </row>
    <row r="90" spans="8:13" x14ac:dyDescent="0.2">
      <c r="H90" s="54">
        <v>359</v>
      </c>
      <c r="I90" s="54">
        <v>718</v>
      </c>
      <c r="J90" s="54">
        <v>729</v>
      </c>
      <c r="K90" s="55">
        <f t="shared" si="9"/>
        <v>0.98491083676268865</v>
      </c>
      <c r="L90" s="56">
        <f t="shared" si="10"/>
        <v>-26.321964604662838</v>
      </c>
      <c r="M90" s="57"/>
    </row>
    <row r="91" spans="8:13" x14ac:dyDescent="0.2">
      <c r="H91" s="54">
        <v>367</v>
      </c>
      <c r="I91" s="54">
        <v>734</v>
      </c>
      <c r="J91" s="54">
        <v>729</v>
      </c>
      <c r="K91" s="55">
        <f t="shared" si="9"/>
        <v>1.0068587105624143</v>
      </c>
      <c r="L91" s="56">
        <f t="shared" si="10"/>
        <v>11.833498219530828</v>
      </c>
      <c r="M91" s="57"/>
    </row>
    <row r="92" spans="8:13" x14ac:dyDescent="0.2">
      <c r="H92" s="54">
        <v>373</v>
      </c>
      <c r="I92" s="54">
        <v>746</v>
      </c>
      <c r="J92" s="54">
        <v>729</v>
      </c>
      <c r="K92" s="55">
        <f t="shared" si="9"/>
        <v>1.0233196159122084</v>
      </c>
      <c r="L92" s="56">
        <f t="shared" si="10"/>
        <v>39.908179113960706</v>
      </c>
      <c r="M92" s="57"/>
    </row>
    <row r="93" spans="8:13" x14ac:dyDescent="0.2">
      <c r="H93" s="54">
        <v>379</v>
      </c>
      <c r="I93" s="54">
        <v>379</v>
      </c>
      <c r="J93" s="54">
        <v>384</v>
      </c>
      <c r="K93" s="55">
        <f t="shared" si="9"/>
        <v>0.98697916666666663</v>
      </c>
      <c r="L93" s="56">
        <f t="shared" si="10"/>
        <v>-22.690155060077444</v>
      </c>
      <c r="M93" s="57"/>
    </row>
    <row r="94" spans="8:13" x14ac:dyDescent="0.2">
      <c r="H94" s="54">
        <v>383</v>
      </c>
      <c r="I94" s="54">
        <v>383</v>
      </c>
      <c r="J94" s="54">
        <v>384</v>
      </c>
      <c r="K94" s="55">
        <f t="shared" si="9"/>
        <v>0.99739583333333337</v>
      </c>
      <c r="L94" s="56">
        <f t="shared" si="10"/>
        <v>-4.5143025554388521</v>
      </c>
      <c r="M94" s="57"/>
    </row>
    <row r="95" spans="8:13" x14ac:dyDescent="0.2">
      <c r="H95" s="54">
        <v>389</v>
      </c>
      <c r="I95" s="54">
        <v>389</v>
      </c>
      <c r="J95" s="54">
        <v>384</v>
      </c>
      <c r="K95" s="55">
        <f t="shared" si="9"/>
        <v>1.0130208333333333</v>
      </c>
      <c r="L95" s="56">
        <f t="shared" si="10"/>
        <v>22.396613118042772</v>
      </c>
      <c r="M95" s="57"/>
    </row>
    <row r="96" spans="8:13" x14ac:dyDescent="0.2">
      <c r="H96" s="54">
        <v>397</v>
      </c>
      <c r="I96" s="54">
        <v>397</v>
      </c>
      <c r="J96" s="54">
        <v>384</v>
      </c>
      <c r="K96" s="55">
        <f t="shared" si="9"/>
        <v>1.0338541666666667</v>
      </c>
      <c r="L96" s="56">
        <f t="shared" si="10"/>
        <v>57.639235706162054</v>
      </c>
      <c r="M96" s="57"/>
    </row>
    <row r="97" spans="8:13" x14ac:dyDescent="0.2">
      <c r="H97" s="54">
        <v>401</v>
      </c>
      <c r="I97" s="54">
        <v>6416</v>
      </c>
      <c r="J97" s="54">
        <v>6561</v>
      </c>
      <c r="K97" s="55">
        <f t="shared" si="9"/>
        <v>0.97789971040999846</v>
      </c>
      <c r="L97" s="56">
        <f t="shared" si="10"/>
        <v>-38.689895177195019</v>
      </c>
      <c r="M97" s="57"/>
    </row>
    <row r="98" spans="8:13" x14ac:dyDescent="0.2">
      <c r="H98" s="54">
        <v>409</v>
      </c>
      <c r="I98" s="54">
        <v>6544</v>
      </c>
      <c r="J98" s="54">
        <v>6561</v>
      </c>
      <c r="K98" s="55">
        <f t="shared" si="9"/>
        <v>0.99740893156531019</v>
      </c>
      <c r="L98" s="56">
        <f t="shared" si="10"/>
        <v>-4.4915673930007207</v>
      </c>
      <c r="M98" s="57"/>
    </row>
    <row r="99" spans="8:13" x14ac:dyDescent="0.2">
      <c r="H99" s="54">
        <v>419</v>
      </c>
      <c r="I99" s="54">
        <v>419</v>
      </c>
      <c r="J99" s="54">
        <v>432</v>
      </c>
      <c r="K99" s="55">
        <f t="shared" si="9"/>
        <v>0.96990740740740744</v>
      </c>
      <c r="L99" s="56">
        <f t="shared" si="10"/>
        <v>-52.897282156940278</v>
      </c>
      <c r="M99" s="57"/>
    </row>
    <row r="100" spans="8:13" x14ac:dyDescent="0.2">
      <c r="H100" s="54">
        <v>421</v>
      </c>
      <c r="I100" s="54">
        <v>421</v>
      </c>
      <c r="J100" s="54">
        <v>432</v>
      </c>
      <c r="K100" s="55">
        <f t="shared" si="9"/>
        <v>0.97453703703703709</v>
      </c>
      <c r="L100" s="56">
        <f t="shared" si="10"/>
        <v>-44.653294916486864</v>
      </c>
      <c r="M100" s="57"/>
    </row>
    <row r="101" spans="8:13" x14ac:dyDescent="0.2">
      <c r="H101" s="54">
        <v>431</v>
      </c>
      <c r="I101" s="54">
        <v>431</v>
      </c>
      <c r="J101" s="54">
        <v>432</v>
      </c>
      <c r="K101" s="55">
        <f t="shared" si="9"/>
        <v>0.99768518518518523</v>
      </c>
      <c r="L101" s="56">
        <f t="shared" si="10"/>
        <v>-4.0121316892444119</v>
      </c>
      <c r="M101" s="57"/>
    </row>
    <row r="102" spans="8:13" x14ac:dyDescent="0.2">
      <c r="H102" s="54">
        <v>433</v>
      </c>
      <c r="I102" s="54">
        <v>433</v>
      </c>
      <c r="J102" s="54">
        <v>432</v>
      </c>
      <c r="K102" s="55">
        <f t="shared" si="9"/>
        <v>1.0023148148148149</v>
      </c>
      <c r="L102" s="56">
        <f t="shared" si="10"/>
        <v>4.002855075907747</v>
      </c>
      <c r="M102" s="57"/>
    </row>
    <row r="103" spans="8:13" x14ac:dyDescent="0.2">
      <c r="H103" s="54">
        <v>439</v>
      </c>
      <c r="I103" s="54">
        <v>439</v>
      </c>
      <c r="J103" s="54">
        <v>432</v>
      </c>
      <c r="K103" s="55">
        <f t="shared" si="9"/>
        <v>1.0162037037037037</v>
      </c>
      <c r="L103" s="56">
        <f t="shared" si="10"/>
        <v>27.827552846267594</v>
      </c>
      <c r="M103" s="57"/>
    </row>
    <row r="104" spans="8:13" x14ac:dyDescent="0.2">
      <c r="H104" s="54">
        <v>443</v>
      </c>
      <c r="I104" s="54">
        <v>443</v>
      </c>
      <c r="J104" s="54">
        <v>432</v>
      </c>
      <c r="K104" s="55">
        <f t="shared" si="9"/>
        <v>1.025462962962963</v>
      </c>
      <c r="L104" s="56">
        <f t="shared" si="10"/>
        <v>43.53046366985982</v>
      </c>
      <c r="M104" s="57"/>
    </row>
    <row r="105" spans="8:13" x14ac:dyDescent="0.2">
      <c r="H105" s="54">
        <v>449</v>
      </c>
      <c r="I105" s="54">
        <v>4041</v>
      </c>
      <c r="J105" s="54">
        <v>4096</v>
      </c>
      <c r="K105" s="55">
        <f t="shared" si="9"/>
        <v>0.986572265625</v>
      </c>
      <c r="L105" s="56">
        <f t="shared" si="10"/>
        <v>-23.404036579848835</v>
      </c>
      <c r="M105" s="57"/>
    </row>
    <row r="106" spans="8:13" x14ac:dyDescent="0.2">
      <c r="H106" s="54">
        <v>457</v>
      </c>
      <c r="I106" s="54">
        <v>4113</v>
      </c>
      <c r="J106" s="54">
        <v>4096</v>
      </c>
      <c r="K106" s="55">
        <f t="shared" si="9"/>
        <v>1.004150390625</v>
      </c>
      <c r="L106" s="56">
        <f t="shared" si="10"/>
        <v>7.1704278004584756</v>
      </c>
      <c r="M106" s="57"/>
    </row>
    <row r="107" spans="8:13" x14ac:dyDescent="0.2">
      <c r="H107" s="54">
        <v>461</v>
      </c>
      <c r="I107" s="54">
        <v>4149</v>
      </c>
      <c r="J107" s="54">
        <v>4096</v>
      </c>
      <c r="K107" s="55">
        <f t="shared" si="9"/>
        <v>1.012939453125</v>
      </c>
      <c r="L107" s="56">
        <f t="shared" si="10"/>
        <v>22.257530245980409</v>
      </c>
      <c r="M107" s="57"/>
    </row>
    <row r="108" spans="8:13" x14ac:dyDescent="0.2">
      <c r="H108" s="54">
        <v>463</v>
      </c>
      <c r="I108" s="54">
        <v>4167</v>
      </c>
      <c r="J108" s="54">
        <v>4096</v>
      </c>
      <c r="K108" s="55">
        <f t="shared" si="9"/>
        <v>1.017333984375</v>
      </c>
      <c r="L108" s="56">
        <f t="shared" si="10"/>
        <v>29.752061643058504</v>
      </c>
      <c r="M108" s="57"/>
    </row>
    <row r="109" spans="8:13" x14ac:dyDescent="0.2">
      <c r="H109" s="54">
        <v>467</v>
      </c>
      <c r="I109" s="54">
        <v>4203</v>
      </c>
      <c r="J109" s="54">
        <v>4096</v>
      </c>
      <c r="K109" s="55">
        <f t="shared" si="9"/>
        <v>1.026123046875</v>
      </c>
      <c r="L109" s="56">
        <f t="shared" si="10"/>
        <v>44.644489382369137</v>
      </c>
      <c r="M109" s="57"/>
    </row>
    <row r="110" spans="8:13" x14ac:dyDescent="0.2">
      <c r="H110" s="54">
        <v>479</v>
      </c>
      <c r="I110" s="54">
        <v>479</v>
      </c>
      <c r="J110" s="54">
        <v>486</v>
      </c>
      <c r="K110" s="55">
        <f t="shared" si="9"/>
        <v>0.98559670781893005</v>
      </c>
      <c r="L110" s="56">
        <f t="shared" si="10"/>
        <v>-25.116789443520776</v>
      </c>
      <c r="M110" s="57"/>
    </row>
    <row r="111" spans="8:13" x14ac:dyDescent="0.2">
      <c r="H111" s="54">
        <v>487</v>
      </c>
      <c r="I111" s="54">
        <v>487</v>
      </c>
      <c r="J111" s="54">
        <v>486</v>
      </c>
      <c r="K111" s="55">
        <f t="shared" si="9"/>
        <v>1.0020576131687242</v>
      </c>
      <c r="L111" s="56">
        <f t="shared" si="10"/>
        <v>3.5585501718733936</v>
      </c>
      <c r="M111" s="57"/>
    </row>
    <row r="112" spans="8:13" x14ac:dyDescent="0.2">
      <c r="H112" s="54">
        <v>491</v>
      </c>
      <c r="I112" s="54">
        <v>491</v>
      </c>
      <c r="J112" s="54">
        <v>486</v>
      </c>
      <c r="K112" s="55">
        <f t="shared" si="9"/>
        <v>1.0102880658436213</v>
      </c>
      <c r="L112" s="56">
        <f t="shared" si="10"/>
        <v>17.720052850694412</v>
      </c>
      <c r="M112" s="57"/>
    </row>
    <row r="113" spans="8:13" x14ac:dyDescent="0.2">
      <c r="H113" s="54">
        <v>499</v>
      </c>
      <c r="I113" s="54">
        <v>499</v>
      </c>
      <c r="J113" s="54">
        <v>512</v>
      </c>
      <c r="K113" s="55">
        <f t="shared" si="9"/>
        <v>0.974609375</v>
      </c>
      <c r="L113" s="56">
        <f t="shared" si="10"/>
        <v>-44.524793595287363</v>
      </c>
      <c r="M113" s="57"/>
    </row>
    <row r="114" spans="8:13" x14ac:dyDescent="0.2">
      <c r="H114" s="54">
        <v>503</v>
      </c>
      <c r="I114" s="54">
        <v>503</v>
      </c>
      <c r="J114" s="54">
        <v>512</v>
      </c>
      <c r="K114" s="55">
        <f t="shared" si="9"/>
        <v>0.982421875</v>
      </c>
      <c r="L114" s="56">
        <f t="shared" si="10"/>
        <v>-30.70249223336749</v>
      </c>
      <c r="M114" s="57"/>
    </row>
    <row r="115" spans="8:13" x14ac:dyDescent="0.2">
      <c r="H115" s="54">
        <v>509</v>
      </c>
      <c r="I115" s="54">
        <v>509</v>
      </c>
      <c r="J115" s="54">
        <v>512</v>
      </c>
      <c r="K115" s="55">
        <f t="shared" si="9"/>
        <v>0.994140625</v>
      </c>
      <c r="L115" s="56">
        <f t="shared" si="10"/>
        <v>-10.173784709165645</v>
      </c>
      <c r="M115" s="57"/>
    </row>
    <row r="116" spans="8:13" x14ac:dyDescent="0.2">
      <c r="H116" s="54">
        <v>521</v>
      </c>
      <c r="I116" s="54">
        <v>521</v>
      </c>
      <c r="J116" s="54">
        <v>512</v>
      </c>
      <c r="K116" s="55">
        <f t="shared" si="9"/>
        <v>1.017578125</v>
      </c>
      <c r="L116" s="56">
        <f t="shared" si="10"/>
        <v>30.167474734209879</v>
      </c>
      <c r="M116" s="57"/>
    </row>
    <row r="117" spans="8:13" x14ac:dyDescent="0.2">
      <c r="H117" s="54">
        <v>523</v>
      </c>
      <c r="I117" s="54">
        <v>523</v>
      </c>
      <c r="J117" s="54">
        <v>512</v>
      </c>
      <c r="K117" s="55">
        <f t="shared" si="9"/>
        <v>1.021484375</v>
      </c>
      <c r="L117" s="56">
        <f t="shared" si="10"/>
        <v>36.800563496329652</v>
      </c>
      <c r="M117" s="57"/>
    </row>
    <row r="118" spans="8:13" x14ac:dyDescent="0.2">
      <c r="H118" s="54">
        <v>541</v>
      </c>
      <c r="I118" s="54">
        <v>2164</v>
      </c>
      <c r="J118" s="54">
        <v>2187</v>
      </c>
      <c r="K118" s="55">
        <f t="shared" si="9"/>
        <v>0.98948331047096483</v>
      </c>
      <c r="L118" s="56">
        <f t="shared" si="10"/>
        <v>-18.303265465533553</v>
      </c>
      <c r="M118" s="57"/>
    </row>
    <row r="119" spans="8:13" x14ac:dyDescent="0.2">
      <c r="H119" s="54">
        <v>547</v>
      </c>
      <c r="I119" s="54">
        <v>2188</v>
      </c>
      <c r="J119" s="54">
        <v>2187</v>
      </c>
      <c r="K119" s="55">
        <f t="shared" si="9"/>
        <v>1.0004572473708275</v>
      </c>
      <c r="L119" s="56">
        <f t="shared" si="10"/>
        <v>0.79142129335579636</v>
      </c>
      <c r="M119" s="57"/>
    </row>
    <row r="120" spans="8:13" x14ac:dyDescent="0.2">
      <c r="H120" s="54">
        <v>557</v>
      </c>
      <c r="I120" s="54">
        <v>2228</v>
      </c>
      <c r="J120" s="54">
        <v>2187</v>
      </c>
      <c r="K120" s="55">
        <f t="shared" si="9"/>
        <v>1.0187471422039323</v>
      </c>
      <c r="L120" s="56">
        <f t="shared" si="10"/>
        <v>32.15521475032606</v>
      </c>
      <c r="M120" s="57"/>
    </row>
    <row r="121" spans="8:13" x14ac:dyDescent="0.2">
      <c r="H121" s="54">
        <v>563</v>
      </c>
      <c r="I121" s="54">
        <v>563</v>
      </c>
      <c r="J121" s="54">
        <v>576</v>
      </c>
      <c r="K121" s="55">
        <f t="shared" si="9"/>
        <v>0.97743055555555558</v>
      </c>
      <c r="L121" s="56">
        <f t="shared" si="10"/>
        <v>-39.520667234499307</v>
      </c>
      <c r="M121" s="57"/>
    </row>
    <row r="122" spans="8:13" x14ac:dyDescent="0.2">
      <c r="H122" s="54">
        <v>569</v>
      </c>
      <c r="I122" s="54">
        <v>569</v>
      </c>
      <c r="J122" s="54">
        <v>576</v>
      </c>
      <c r="K122" s="55">
        <f t="shared" si="9"/>
        <v>0.98784722222222221</v>
      </c>
      <c r="L122" s="56">
        <f t="shared" si="10"/>
        <v>-21.168190962876551</v>
      </c>
      <c r="M122" s="57"/>
    </row>
    <row r="123" spans="8:13" x14ac:dyDescent="0.2">
      <c r="H123" s="54">
        <v>571</v>
      </c>
      <c r="I123" s="54">
        <v>571</v>
      </c>
      <c r="J123" s="54">
        <v>576</v>
      </c>
      <c r="K123" s="55">
        <f t="shared" si="9"/>
        <v>0.99131944444444442</v>
      </c>
      <c r="L123" s="56">
        <f t="shared" si="10"/>
        <v>-15.093679295363534</v>
      </c>
      <c r="M123" s="57"/>
    </row>
    <row r="124" spans="8:13" x14ac:dyDescent="0.2">
      <c r="H124" s="54">
        <v>577</v>
      </c>
      <c r="I124" s="54">
        <v>577</v>
      </c>
      <c r="J124" s="54">
        <v>576</v>
      </c>
      <c r="K124" s="55">
        <f t="shared" si="9"/>
        <v>1.0017361111111112</v>
      </c>
      <c r="L124" s="56">
        <f t="shared" si="10"/>
        <v>3.0030086438042281</v>
      </c>
      <c r="M124" s="57"/>
    </row>
    <row r="125" spans="8:13" x14ac:dyDescent="0.2">
      <c r="H125" s="54">
        <v>587</v>
      </c>
      <c r="I125" s="54">
        <v>587</v>
      </c>
      <c r="J125" s="54">
        <v>576</v>
      </c>
      <c r="K125" s="55">
        <f t="shared" si="9"/>
        <v>1.0190972222222223</v>
      </c>
      <c r="L125" s="56">
        <f t="shared" si="10"/>
        <v>32.750030001287953</v>
      </c>
      <c r="M125" s="57"/>
    </row>
    <row r="126" spans="8:13" x14ac:dyDescent="0.2">
      <c r="H126" s="54">
        <v>593</v>
      </c>
      <c r="I126" s="54">
        <v>593</v>
      </c>
      <c r="J126" s="54">
        <v>576</v>
      </c>
      <c r="K126" s="55">
        <f t="shared" si="9"/>
        <v>1.0295138888888888</v>
      </c>
      <c r="L126" s="56">
        <f t="shared" si="10"/>
        <v>50.355951724429467</v>
      </c>
      <c r="M126" s="57"/>
    </row>
    <row r="127" spans="8:13" x14ac:dyDescent="0.2">
      <c r="H127" s="54">
        <v>599</v>
      </c>
      <c r="I127" s="54">
        <v>16173</v>
      </c>
      <c r="J127" s="54">
        <v>16384</v>
      </c>
      <c r="K127" s="55">
        <f t="shared" si="9"/>
        <v>0.98712158203125</v>
      </c>
      <c r="L127" s="56">
        <f t="shared" si="10"/>
        <v>-22.440366057294952</v>
      </c>
      <c r="M127" s="57"/>
    </row>
    <row r="128" spans="8:13" x14ac:dyDescent="0.2">
      <c r="H128" s="54">
        <v>601</v>
      </c>
      <c r="I128" s="54">
        <v>16227</v>
      </c>
      <c r="J128" s="54">
        <v>16384</v>
      </c>
      <c r="K128" s="55">
        <f t="shared" si="9"/>
        <v>0.99041748046875</v>
      </c>
      <c r="L128" s="56">
        <f t="shared" si="10"/>
        <v>-16.669580550415223</v>
      </c>
      <c r="M128" s="57"/>
    </row>
    <row r="129" spans="8:13" x14ac:dyDescent="0.2">
      <c r="H129" s="54">
        <v>607</v>
      </c>
      <c r="I129" s="54">
        <v>16389</v>
      </c>
      <c r="J129" s="54">
        <v>16384</v>
      </c>
      <c r="K129" s="55">
        <f t="shared" si="9"/>
        <v>1.00030517578125</v>
      </c>
      <c r="L129" s="56">
        <f t="shared" si="10"/>
        <v>0.52825010298074671</v>
      </c>
      <c r="M129" s="57"/>
    </row>
    <row r="130" spans="8:13" x14ac:dyDescent="0.2">
      <c r="H130" s="54">
        <v>613</v>
      </c>
      <c r="I130" s="54">
        <v>16551</v>
      </c>
      <c r="J130" s="54">
        <v>16384</v>
      </c>
      <c r="K130" s="55">
        <f t="shared" si="9"/>
        <v>1.01019287109375</v>
      </c>
      <c r="L130" s="56">
        <f t="shared" si="10"/>
        <v>17.556919025100058</v>
      </c>
      <c r="M130" s="57"/>
    </row>
    <row r="131" spans="8:13" x14ac:dyDescent="0.2">
      <c r="H131" s="54">
        <v>617</v>
      </c>
      <c r="I131" s="54">
        <v>16659</v>
      </c>
      <c r="J131" s="54">
        <v>16384</v>
      </c>
      <c r="K131" s="55">
        <f t="shared" si="9"/>
        <v>1.01678466796875</v>
      </c>
      <c r="L131" s="56">
        <f t="shared" si="10"/>
        <v>28.817017575463723</v>
      </c>
      <c r="M131" s="57"/>
    </row>
    <row r="132" spans="8:13" x14ac:dyDescent="0.2">
      <c r="H132" s="54">
        <v>619</v>
      </c>
      <c r="I132" s="54">
        <v>16713</v>
      </c>
      <c r="J132" s="54">
        <v>16384</v>
      </c>
      <c r="K132" s="55">
        <f t="shared" si="9"/>
        <v>1.02008056640625</v>
      </c>
      <c r="L132" s="56">
        <f t="shared" si="10"/>
        <v>34.419721653279829</v>
      </c>
      <c r="M132" s="57"/>
    </row>
    <row r="133" spans="8:13" x14ac:dyDescent="0.2">
      <c r="H133" s="54">
        <v>631</v>
      </c>
      <c r="I133" s="54">
        <v>631</v>
      </c>
      <c r="J133" s="54">
        <v>648</v>
      </c>
      <c r="K133" s="55">
        <f t="shared" si="9"/>
        <v>0.97376543209876543</v>
      </c>
      <c r="L133" s="56">
        <f t="shared" si="10"/>
        <v>-46.024569482490875</v>
      </c>
      <c r="M133" s="57"/>
    </row>
    <row r="134" spans="8:13" x14ac:dyDescent="0.2">
      <c r="H134" s="54">
        <v>641</v>
      </c>
      <c r="I134" s="54">
        <v>641</v>
      </c>
      <c r="J134" s="54">
        <v>648</v>
      </c>
      <c r="K134" s="55">
        <f t="shared" si="9"/>
        <v>0.98919753086419748</v>
      </c>
      <c r="L134" s="56">
        <f t="shared" si="10"/>
        <v>-18.803347519060523</v>
      </c>
      <c r="M134" s="57"/>
    </row>
    <row r="135" spans="8:13" x14ac:dyDescent="0.2">
      <c r="H135" s="54">
        <v>643</v>
      </c>
      <c r="I135" s="54">
        <v>643</v>
      </c>
      <c r="J135" s="54">
        <v>648</v>
      </c>
      <c r="K135" s="55">
        <f t="shared" si="9"/>
        <v>0.99228395061728392</v>
      </c>
      <c r="L135" s="56">
        <f t="shared" si="10"/>
        <v>-13.410090668012948</v>
      </c>
      <c r="M135" s="57"/>
    </row>
    <row r="136" spans="8:13" x14ac:dyDescent="0.2">
      <c r="H136" s="54">
        <v>647</v>
      </c>
      <c r="I136" s="54">
        <v>647</v>
      </c>
      <c r="J136" s="54">
        <v>648</v>
      </c>
      <c r="K136" s="55">
        <f t="shared" si="9"/>
        <v>0.99845679012345678</v>
      </c>
      <c r="L136" s="56">
        <f t="shared" si="10"/>
        <v>-2.6737210705406405</v>
      </c>
      <c r="M136" s="57"/>
    </row>
    <row r="137" spans="8:13" x14ac:dyDescent="0.2">
      <c r="H137" s="54">
        <v>653</v>
      </c>
      <c r="I137" s="54">
        <v>653</v>
      </c>
      <c r="J137" s="54">
        <v>648</v>
      </c>
      <c r="K137" s="55">
        <f t="shared" si="9"/>
        <v>1.007716049382716</v>
      </c>
      <c r="L137" s="56">
        <f t="shared" si="10"/>
        <v>13.307014394167124</v>
      </c>
      <c r="M137" s="57"/>
    </row>
    <row r="138" spans="8:13" x14ac:dyDescent="0.2">
      <c r="H138" s="54">
        <v>659</v>
      </c>
      <c r="I138" s="54">
        <v>659</v>
      </c>
      <c r="J138" s="54">
        <v>648</v>
      </c>
      <c r="K138" s="55">
        <f t="shared" si="9"/>
        <v>1.0169753086419753</v>
      </c>
      <c r="L138" s="56">
        <f t="shared" si="10"/>
        <v>29.141582548112357</v>
      </c>
      <c r="M138" s="57"/>
    </row>
    <row r="139" spans="8:13" x14ac:dyDescent="0.2">
      <c r="H139" s="54">
        <v>661</v>
      </c>
      <c r="I139" s="54">
        <v>661</v>
      </c>
      <c r="J139" s="54">
        <v>648</v>
      </c>
      <c r="K139" s="55">
        <f t="shared" si="9"/>
        <v>1.0200617283950617</v>
      </c>
      <c r="L139" s="56">
        <f t="shared" si="10"/>
        <v>34.38775034768031</v>
      </c>
      <c r="M139" s="57"/>
    </row>
    <row r="140" spans="8:13" x14ac:dyDescent="0.2">
      <c r="H140" s="54">
        <v>673</v>
      </c>
      <c r="I140" s="54">
        <v>2019</v>
      </c>
      <c r="J140" s="54">
        <v>2048</v>
      </c>
      <c r="K140" s="55">
        <f t="shared" si="9"/>
        <v>0.98583984375</v>
      </c>
      <c r="L140" s="56">
        <f t="shared" si="10"/>
        <v>-24.689765602232082</v>
      </c>
      <c r="M140" s="57"/>
    </row>
    <row r="141" spans="8:13" x14ac:dyDescent="0.2">
      <c r="H141" s="54">
        <v>677</v>
      </c>
      <c r="I141" s="54">
        <v>2031</v>
      </c>
      <c r="J141" s="54">
        <v>2048</v>
      </c>
      <c r="K141" s="55">
        <f t="shared" si="9"/>
        <v>0.99169921875</v>
      </c>
      <c r="L141" s="56">
        <f t="shared" si="10"/>
        <v>-14.430570844616479</v>
      </c>
      <c r="M141" s="57"/>
    </row>
    <row r="142" spans="8:13" x14ac:dyDescent="0.2">
      <c r="H142" s="54">
        <v>683</v>
      </c>
      <c r="I142" s="54">
        <v>2049</v>
      </c>
      <c r="J142" s="54">
        <v>2048</v>
      </c>
      <c r="K142" s="55">
        <f t="shared" si="9"/>
        <v>1.00048828125</v>
      </c>
      <c r="L142" s="56">
        <f t="shared" si="10"/>
        <v>0.84512281349597196</v>
      </c>
      <c r="M142" s="57"/>
    </row>
    <row r="143" spans="8:13" x14ac:dyDescent="0.2">
      <c r="H143" s="54">
        <v>691</v>
      </c>
      <c r="I143" s="54">
        <v>2073</v>
      </c>
      <c r="J143" s="54">
        <v>2048</v>
      </c>
      <c r="K143" s="55">
        <f t="shared" si="9"/>
        <v>1.01220703125</v>
      </c>
      <c r="L143" s="56">
        <f t="shared" si="10"/>
        <v>21.005281331297653</v>
      </c>
      <c r="M143" s="57"/>
    </row>
    <row r="144" spans="8:13" x14ac:dyDescent="0.2">
      <c r="H144" s="54">
        <v>701</v>
      </c>
      <c r="I144" s="54">
        <v>2103</v>
      </c>
      <c r="J144" s="54">
        <v>2048</v>
      </c>
      <c r="K144" s="55">
        <f t="shared" si="9"/>
        <v>1.02685546875</v>
      </c>
      <c r="L144" s="56">
        <f t="shared" si="10"/>
        <v>45.879761678135225</v>
      </c>
      <c r="M144" s="57"/>
    </row>
    <row r="145" spans="8:13" x14ac:dyDescent="0.2">
      <c r="H145" s="54">
        <v>709</v>
      </c>
      <c r="I145" s="54">
        <v>709</v>
      </c>
      <c r="J145" s="54">
        <v>729</v>
      </c>
      <c r="K145" s="55">
        <f t="shared" si="9"/>
        <v>0.97256515775034291</v>
      </c>
      <c r="L145" s="56">
        <f t="shared" si="10"/>
        <v>-48.15982450490521</v>
      </c>
      <c r="M145" s="57"/>
    </row>
    <row r="146" spans="8:13" x14ac:dyDescent="0.2">
      <c r="H146" s="54">
        <v>719</v>
      </c>
      <c r="I146" s="54">
        <v>719</v>
      </c>
      <c r="J146" s="54">
        <v>729</v>
      </c>
      <c r="K146" s="55">
        <f t="shared" si="9"/>
        <v>0.98628257887517146</v>
      </c>
      <c r="L146" s="56">
        <f t="shared" si="10"/>
        <v>-23.912452665167162</v>
      </c>
      <c r="M146" s="57"/>
    </row>
    <row r="147" spans="8:13" x14ac:dyDescent="0.2">
      <c r="H147" s="54">
        <v>727</v>
      </c>
      <c r="I147" s="54">
        <v>727</v>
      </c>
      <c r="J147" s="54">
        <v>729</v>
      </c>
      <c r="K147" s="55">
        <f t="shared" si="9"/>
        <v>0.99725651577503427</v>
      </c>
      <c r="L147" s="56">
        <f t="shared" si="10"/>
        <v>-4.7561404888113232</v>
      </c>
      <c r="M147" s="57"/>
    </row>
    <row r="148" spans="8:13" x14ac:dyDescent="0.2">
      <c r="H148" s="54">
        <v>733</v>
      </c>
      <c r="I148" s="54">
        <v>733</v>
      </c>
      <c r="J148" s="54">
        <v>729</v>
      </c>
      <c r="K148" s="55">
        <f t="shared" si="9"/>
        <v>1.0054869684499315</v>
      </c>
      <c r="L148" s="56">
        <f t="shared" si="10"/>
        <v>9.4732605682498239</v>
      </c>
      <c r="M148" s="57"/>
    </row>
    <row r="149" spans="8:13" x14ac:dyDescent="0.2">
      <c r="H149" s="54">
        <v>739</v>
      </c>
      <c r="I149" s="54">
        <v>739</v>
      </c>
      <c r="J149" s="54">
        <v>729</v>
      </c>
      <c r="K149" s="55">
        <f t="shared" si="9"/>
        <v>1.0137174211248285</v>
      </c>
      <c r="L149" s="56">
        <f t="shared" si="10"/>
        <v>23.586659783056646</v>
      </c>
      <c r="M149" s="57"/>
    </row>
    <row r="150" spans="8:13" x14ac:dyDescent="0.2">
      <c r="H150" s="54">
        <v>743</v>
      </c>
      <c r="I150" s="54">
        <v>743</v>
      </c>
      <c r="J150" s="54">
        <v>729</v>
      </c>
      <c r="K150" s="55">
        <f t="shared" si="9"/>
        <v>1.01920438957476</v>
      </c>
      <c r="L150" s="56">
        <f t="shared" si="10"/>
        <v>32.932075453991075</v>
      </c>
      <c r="M150" s="57"/>
    </row>
    <row r="151" spans="8:13" x14ac:dyDescent="0.2">
      <c r="H151" s="54">
        <v>751</v>
      </c>
      <c r="I151" s="54">
        <v>751</v>
      </c>
      <c r="J151" s="54">
        <v>768</v>
      </c>
      <c r="K151" s="55">
        <f t="shared" ref="K151:K214" si="11">I151/J151</f>
        <v>0.97786458333333337</v>
      </c>
      <c r="L151" s="56">
        <f t="shared" ref="L151:L214" si="12">1200*LOG(K151,2)</f>
        <v>-38.752083848261229</v>
      </c>
      <c r="M151" s="57"/>
    </row>
    <row r="152" spans="8:13" x14ac:dyDescent="0.2">
      <c r="H152" s="54">
        <v>757</v>
      </c>
      <c r="I152" s="54">
        <v>757</v>
      </c>
      <c r="J152" s="54">
        <v>768</v>
      </c>
      <c r="K152" s="55">
        <f t="shared" si="11"/>
        <v>0.98567708333333337</v>
      </c>
      <c r="L152" s="56">
        <f t="shared" si="12"/>
        <v>-24.975612882509377</v>
      </c>
      <c r="M152" s="57"/>
    </row>
    <row r="153" spans="8:13" x14ac:dyDescent="0.2">
      <c r="H153" s="54">
        <v>761</v>
      </c>
      <c r="I153" s="54">
        <v>761</v>
      </c>
      <c r="J153" s="54">
        <v>768</v>
      </c>
      <c r="K153" s="55">
        <f t="shared" si="11"/>
        <v>0.99088541666666663</v>
      </c>
      <c r="L153" s="56">
        <f t="shared" si="12"/>
        <v>-15.851828661132958</v>
      </c>
      <c r="M153" s="57"/>
    </row>
    <row r="154" spans="8:13" x14ac:dyDescent="0.2">
      <c r="H154" s="54">
        <v>769</v>
      </c>
      <c r="I154" s="54">
        <v>769</v>
      </c>
      <c r="J154" s="54">
        <v>768</v>
      </c>
      <c r="K154" s="55">
        <f t="shared" si="11"/>
        <v>1.0013020833333333</v>
      </c>
      <c r="L154" s="56">
        <f t="shared" si="12"/>
        <v>2.2527446888042841</v>
      </c>
      <c r="M154" s="57"/>
    </row>
    <row r="155" spans="8:13" x14ac:dyDescent="0.2">
      <c r="H155" s="54">
        <v>773</v>
      </c>
      <c r="I155" s="54">
        <v>773</v>
      </c>
      <c r="J155" s="54">
        <v>768</v>
      </c>
      <c r="K155" s="55">
        <f t="shared" si="11"/>
        <v>1.0065104166666667</v>
      </c>
      <c r="L155" s="56">
        <f t="shared" si="12"/>
        <v>11.234523844429582</v>
      </c>
      <c r="M155" s="57"/>
    </row>
    <row r="156" spans="8:13" x14ac:dyDescent="0.2">
      <c r="H156" s="54">
        <v>787</v>
      </c>
      <c r="I156" s="54">
        <v>787</v>
      </c>
      <c r="J156" s="54">
        <v>768</v>
      </c>
      <c r="K156" s="55">
        <f t="shared" si="11"/>
        <v>1.0247395833333333</v>
      </c>
      <c r="L156" s="56">
        <f t="shared" si="12"/>
        <v>42.308789743596122</v>
      </c>
      <c r="M156" s="57"/>
    </row>
    <row r="157" spans="8:13" x14ac:dyDescent="0.2">
      <c r="H157" s="54">
        <v>797</v>
      </c>
      <c r="I157" s="54">
        <v>797</v>
      </c>
      <c r="J157" s="54">
        <v>768</v>
      </c>
      <c r="K157" s="55">
        <f t="shared" si="11"/>
        <v>1.0377604166666667</v>
      </c>
      <c r="L157" s="56">
        <f t="shared" si="12"/>
        <v>64.168095923178839</v>
      </c>
      <c r="M157" s="57"/>
    </row>
    <row r="158" spans="8:13" x14ac:dyDescent="0.2">
      <c r="H158" s="54">
        <v>809</v>
      </c>
      <c r="I158" s="54">
        <v>6472</v>
      </c>
      <c r="J158" s="54">
        <v>6561</v>
      </c>
      <c r="K158" s="55">
        <f t="shared" si="11"/>
        <v>0.98643499466544737</v>
      </c>
      <c r="L158" s="56">
        <f t="shared" si="12"/>
        <v>-23.644936007126201</v>
      </c>
      <c r="M158" s="57"/>
    </row>
    <row r="159" spans="8:13" x14ac:dyDescent="0.2">
      <c r="H159" s="54">
        <v>811</v>
      </c>
      <c r="I159" s="54">
        <v>6488</v>
      </c>
      <c r="J159" s="54">
        <v>6561</v>
      </c>
      <c r="K159" s="55">
        <f t="shared" si="11"/>
        <v>0.98887364730986127</v>
      </c>
      <c r="L159" s="56">
        <f t="shared" si="12"/>
        <v>-19.370281862371794</v>
      </c>
      <c r="M159" s="57"/>
    </row>
    <row r="160" spans="8:13" x14ac:dyDescent="0.2">
      <c r="H160" s="54">
        <v>821</v>
      </c>
      <c r="I160" s="54">
        <v>6568</v>
      </c>
      <c r="J160" s="54">
        <v>6561</v>
      </c>
      <c r="K160" s="55">
        <f t="shared" si="11"/>
        <v>1.0010669105319312</v>
      </c>
      <c r="L160" s="56">
        <f t="shared" si="12"/>
        <v>1.8460872102665731</v>
      </c>
      <c r="M160" s="57"/>
    </row>
    <row r="161" spans="8:13" x14ac:dyDescent="0.2">
      <c r="H161" s="54">
        <v>823</v>
      </c>
      <c r="I161" s="54">
        <v>6584</v>
      </c>
      <c r="J161" s="54">
        <v>6561</v>
      </c>
      <c r="K161" s="55">
        <f t="shared" si="11"/>
        <v>1.003505563176345</v>
      </c>
      <c r="L161" s="56">
        <f t="shared" si="12"/>
        <v>6.0583375828513217</v>
      </c>
      <c r="M161" s="57"/>
    </row>
    <row r="162" spans="8:13" x14ac:dyDescent="0.2">
      <c r="H162" s="54">
        <v>827</v>
      </c>
      <c r="I162" s="54">
        <v>6616</v>
      </c>
      <c r="J162" s="54">
        <v>6561</v>
      </c>
      <c r="K162" s="55">
        <f t="shared" si="11"/>
        <v>1.008382868465173</v>
      </c>
      <c r="L162" s="56">
        <f t="shared" si="12"/>
        <v>14.452216082430304</v>
      </c>
      <c r="M162" s="57"/>
    </row>
    <row r="163" spans="8:13" x14ac:dyDescent="0.2">
      <c r="H163" s="54">
        <v>829</v>
      </c>
      <c r="I163" s="54">
        <v>6632</v>
      </c>
      <c r="J163" s="54">
        <v>6561</v>
      </c>
      <c r="K163" s="55">
        <f t="shared" si="11"/>
        <v>1.010821521109587</v>
      </c>
      <c r="L163" s="56">
        <f t="shared" si="12"/>
        <v>18.633942871801224</v>
      </c>
      <c r="M163" s="57"/>
    </row>
    <row r="164" spans="8:13" x14ac:dyDescent="0.2">
      <c r="H164" s="54">
        <v>839</v>
      </c>
      <c r="I164" s="54">
        <v>839</v>
      </c>
      <c r="J164" s="54">
        <v>864</v>
      </c>
      <c r="K164" s="55">
        <f t="shared" si="11"/>
        <v>0.97106481481481477</v>
      </c>
      <c r="L164" s="56">
        <f t="shared" si="12"/>
        <v>-50.832602068374442</v>
      </c>
      <c r="M164" s="57"/>
    </row>
    <row r="165" spans="8:13" x14ac:dyDescent="0.2">
      <c r="H165" s="54">
        <v>853</v>
      </c>
      <c r="I165" s="54">
        <v>853</v>
      </c>
      <c r="J165" s="54">
        <v>864</v>
      </c>
      <c r="K165" s="55">
        <f t="shared" si="11"/>
        <v>0.98726851851851849</v>
      </c>
      <c r="L165" s="56">
        <f t="shared" si="12"/>
        <v>-22.18268501421408</v>
      </c>
      <c r="M165" s="57"/>
    </row>
    <row r="166" spans="8:13" x14ac:dyDescent="0.2">
      <c r="H166" s="54">
        <v>857</v>
      </c>
      <c r="I166" s="54">
        <v>857</v>
      </c>
      <c r="J166" s="54">
        <v>864</v>
      </c>
      <c r="K166" s="55">
        <f t="shared" si="11"/>
        <v>0.99189814814814814</v>
      </c>
      <c r="L166" s="56">
        <f t="shared" si="12"/>
        <v>-14.083329661162461</v>
      </c>
      <c r="M166" s="57"/>
    </row>
    <row r="167" spans="8:13" x14ac:dyDescent="0.2">
      <c r="H167" s="54">
        <v>859</v>
      </c>
      <c r="I167" s="54">
        <v>859</v>
      </c>
      <c r="J167" s="54">
        <v>864</v>
      </c>
      <c r="K167" s="55">
        <f t="shared" si="11"/>
        <v>0.99421296296296291</v>
      </c>
      <c r="L167" s="56">
        <f t="shared" si="12"/>
        <v>-10.047817230006096</v>
      </c>
      <c r="M167" s="57"/>
    </row>
    <row r="168" spans="8:13" x14ac:dyDescent="0.2">
      <c r="H168" s="54">
        <v>863</v>
      </c>
      <c r="I168" s="54">
        <v>863</v>
      </c>
      <c r="J168" s="54">
        <v>864</v>
      </c>
      <c r="K168" s="55">
        <f t="shared" si="11"/>
        <v>0.99884259259259256</v>
      </c>
      <c r="L168" s="56">
        <f t="shared" si="12"/>
        <v>-2.0049035814163081</v>
      </c>
      <c r="M168" s="57"/>
    </row>
    <row r="169" spans="8:13" x14ac:dyDescent="0.2">
      <c r="H169" s="54">
        <v>877</v>
      </c>
      <c r="I169" s="54">
        <v>877</v>
      </c>
      <c r="J169" s="54">
        <v>864</v>
      </c>
      <c r="K169" s="55">
        <f t="shared" si="11"/>
        <v>1.0150462962962963</v>
      </c>
      <c r="L169" s="56">
        <f t="shared" si="12"/>
        <v>25.85463633751738</v>
      </c>
      <c r="M169" s="57"/>
    </row>
    <row r="170" spans="8:13" x14ac:dyDescent="0.2">
      <c r="H170" s="54">
        <v>881</v>
      </c>
      <c r="I170" s="54">
        <v>881</v>
      </c>
      <c r="J170" s="54">
        <v>864</v>
      </c>
      <c r="K170" s="55">
        <f t="shared" si="11"/>
        <v>1.0196759259259258</v>
      </c>
      <c r="L170" s="56">
        <f t="shared" si="12"/>
        <v>33.732848108333918</v>
      </c>
      <c r="M170" s="57"/>
    </row>
    <row r="171" spans="8:13" x14ac:dyDescent="0.2">
      <c r="H171" s="54">
        <v>883</v>
      </c>
      <c r="I171" s="54">
        <v>883</v>
      </c>
      <c r="J171" s="54">
        <v>864</v>
      </c>
      <c r="K171" s="55">
        <f t="shared" si="11"/>
        <v>1.0219907407407407</v>
      </c>
      <c r="L171" s="56">
        <f t="shared" si="12"/>
        <v>37.658550581996877</v>
      </c>
      <c r="M171" s="57"/>
    </row>
    <row r="172" spans="8:13" x14ac:dyDescent="0.2">
      <c r="H172" s="54">
        <v>887</v>
      </c>
      <c r="I172" s="54">
        <v>887</v>
      </c>
      <c r="J172" s="54">
        <v>864</v>
      </c>
      <c r="K172" s="55">
        <f t="shared" si="11"/>
        <v>1.0266203703703705</v>
      </c>
      <c r="L172" s="56">
        <f t="shared" si="12"/>
        <v>45.483350565114563</v>
      </c>
      <c r="M172" s="57"/>
    </row>
    <row r="173" spans="8:13" x14ac:dyDescent="0.2">
      <c r="H173" s="54">
        <v>907</v>
      </c>
      <c r="I173" s="54">
        <v>8163</v>
      </c>
      <c r="J173" s="54">
        <v>8192</v>
      </c>
      <c r="K173" s="55">
        <f t="shared" si="11"/>
        <v>0.9964599609375</v>
      </c>
      <c r="L173" s="56">
        <f t="shared" si="12"/>
        <v>-6.1395096349982339</v>
      </c>
      <c r="M173" s="57"/>
    </row>
    <row r="174" spans="8:13" x14ac:dyDescent="0.2">
      <c r="H174" s="54">
        <v>911</v>
      </c>
      <c r="I174" s="54">
        <v>8199</v>
      </c>
      <c r="J174" s="54">
        <v>8192</v>
      </c>
      <c r="K174" s="55">
        <f t="shared" si="11"/>
        <v>1.0008544921875</v>
      </c>
      <c r="L174" s="56">
        <f t="shared" si="12"/>
        <v>1.4786942932357161</v>
      </c>
      <c r="M174" s="57"/>
    </row>
    <row r="175" spans="8:13" x14ac:dyDescent="0.2">
      <c r="H175" s="54">
        <v>919</v>
      </c>
      <c r="I175" s="54">
        <v>8271</v>
      </c>
      <c r="J175" s="54">
        <v>8192</v>
      </c>
      <c r="K175" s="55">
        <f t="shared" si="11"/>
        <v>1.0096435546875</v>
      </c>
      <c r="L175" s="56">
        <f t="shared" si="12"/>
        <v>16.61526327761624</v>
      </c>
      <c r="M175" s="57"/>
    </row>
    <row r="176" spans="8:13" x14ac:dyDescent="0.2">
      <c r="H176" s="54">
        <v>929</v>
      </c>
      <c r="I176" s="54">
        <v>8361</v>
      </c>
      <c r="J176" s="54">
        <v>8192</v>
      </c>
      <c r="K176" s="55">
        <f t="shared" si="11"/>
        <v>1.0206298828125</v>
      </c>
      <c r="L176" s="56">
        <f t="shared" si="12"/>
        <v>35.351745389958317</v>
      </c>
      <c r="M176" s="57"/>
    </row>
    <row r="177" spans="8:13" x14ac:dyDescent="0.2">
      <c r="H177" s="54">
        <v>937</v>
      </c>
      <c r="I177" s="54">
        <v>937</v>
      </c>
      <c r="J177" s="54">
        <v>972</v>
      </c>
      <c r="K177" s="55">
        <f t="shared" si="11"/>
        <v>0.96399176954732513</v>
      </c>
      <c r="L177" s="56">
        <f t="shared" si="12"/>
        <v>-63.488719135912852</v>
      </c>
      <c r="M177" s="57"/>
    </row>
    <row r="178" spans="8:13" x14ac:dyDescent="0.2">
      <c r="H178" s="54">
        <v>941</v>
      </c>
      <c r="I178" s="54">
        <v>941</v>
      </c>
      <c r="J178" s="54">
        <v>972</v>
      </c>
      <c r="K178" s="55">
        <f t="shared" si="11"/>
        <v>0.96810699588477367</v>
      </c>
      <c r="L178" s="56">
        <f t="shared" si="12"/>
        <v>-56.113909052692975</v>
      </c>
      <c r="M178" s="57"/>
    </row>
    <row r="179" spans="8:13" x14ac:dyDescent="0.2">
      <c r="H179" s="54">
        <v>947</v>
      </c>
      <c r="I179" s="54">
        <v>947</v>
      </c>
      <c r="J179" s="54">
        <v>972</v>
      </c>
      <c r="K179" s="55">
        <f t="shared" si="11"/>
        <v>0.97427983539094654</v>
      </c>
      <c r="L179" s="56">
        <f t="shared" si="12"/>
        <v>-45.110265764875045</v>
      </c>
      <c r="M179" s="57"/>
    </row>
    <row r="180" spans="8:13" x14ac:dyDescent="0.2">
      <c r="H180" s="54">
        <v>953</v>
      </c>
      <c r="I180" s="54">
        <v>953</v>
      </c>
      <c r="J180" s="54">
        <v>972</v>
      </c>
      <c r="K180" s="55">
        <f t="shared" si="11"/>
        <v>0.98045267489711929</v>
      </c>
      <c r="L180" s="56">
        <f t="shared" si="12"/>
        <v>-34.176119635006891</v>
      </c>
      <c r="M180" s="57"/>
    </row>
    <row r="181" spans="8:13" x14ac:dyDescent="0.2">
      <c r="H181" s="54">
        <v>967</v>
      </c>
      <c r="I181" s="54">
        <v>967</v>
      </c>
      <c r="J181" s="54">
        <v>972</v>
      </c>
      <c r="K181" s="55">
        <f t="shared" si="11"/>
        <v>0.99485596707818935</v>
      </c>
      <c r="L181" s="56">
        <f t="shared" si="12"/>
        <v>-8.9285089547275689</v>
      </c>
      <c r="M181" s="57"/>
    </row>
    <row r="182" spans="8:13" x14ac:dyDescent="0.2">
      <c r="H182" s="54">
        <v>971</v>
      </c>
      <c r="I182" s="54">
        <v>971</v>
      </c>
      <c r="J182" s="54">
        <v>972</v>
      </c>
      <c r="K182" s="55">
        <f t="shared" si="11"/>
        <v>0.99897119341563789</v>
      </c>
      <c r="L182" s="56">
        <f t="shared" si="12"/>
        <v>-1.7820218239063221</v>
      </c>
      <c r="M182" s="57"/>
    </row>
    <row r="183" spans="8:13" x14ac:dyDescent="0.2">
      <c r="H183" s="54">
        <v>977</v>
      </c>
      <c r="I183" s="54">
        <v>977</v>
      </c>
      <c r="J183" s="54">
        <v>972</v>
      </c>
      <c r="K183" s="55">
        <f t="shared" si="11"/>
        <v>1.0051440329218106</v>
      </c>
      <c r="L183" s="56">
        <f t="shared" si="12"/>
        <v>8.8826980351251095</v>
      </c>
      <c r="M183" s="57"/>
    </row>
    <row r="184" spans="8:13" x14ac:dyDescent="0.2">
      <c r="H184" s="54">
        <v>983</v>
      </c>
      <c r="I184" s="54">
        <v>983</v>
      </c>
      <c r="J184" s="54">
        <v>972</v>
      </c>
      <c r="K184" s="55">
        <f t="shared" si="11"/>
        <v>1.0113168724279835</v>
      </c>
      <c r="L184" s="56">
        <f t="shared" si="12"/>
        <v>19.482123281759613</v>
      </c>
      <c r="M184" s="57"/>
    </row>
    <row r="185" spans="8:13" x14ac:dyDescent="0.2">
      <c r="H185" s="54">
        <v>991</v>
      </c>
      <c r="I185" s="54">
        <v>991</v>
      </c>
      <c r="J185" s="54">
        <v>972</v>
      </c>
      <c r="K185" s="55">
        <f t="shared" si="11"/>
        <v>1.0195473251028806</v>
      </c>
      <c r="L185" s="56">
        <f t="shared" si="12"/>
        <v>33.514492296848616</v>
      </c>
      <c r="M185" s="57"/>
    </row>
    <row r="186" spans="8:13" x14ac:dyDescent="0.2">
      <c r="H186" s="54">
        <v>997</v>
      </c>
      <c r="I186" s="54">
        <v>997</v>
      </c>
      <c r="J186" s="54">
        <v>972</v>
      </c>
      <c r="K186" s="55">
        <f t="shared" si="11"/>
        <v>1.0257201646090535</v>
      </c>
      <c r="L186" s="56">
        <f t="shared" si="12"/>
        <v>43.964628950897961</v>
      </c>
      <c r="M186" s="57"/>
    </row>
    <row r="187" spans="8:13" x14ac:dyDescent="0.2">
      <c r="H187" s="54">
        <v>1009</v>
      </c>
      <c r="I187" s="54">
        <v>1009</v>
      </c>
      <c r="J187" s="54">
        <v>1024</v>
      </c>
      <c r="K187" s="55">
        <f t="shared" si="11"/>
        <v>0.9853515625</v>
      </c>
      <c r="L187" s="56">
        <f t="shared" si="12"/>
        <v>-25.547449072371315</v>
      </c>
      <c r="M187" s="57"/>
    </row>
    <row r="188" spans="8:13" x14ac:dyDescent="0.2">
      <c r="H188" s="54">
        <v>1013</v>
      </c>
      <c r="I188" s="54">
        <v>1013</v>
      </c>
      <c r="J188" s="54">
        <v>1024</v>
      </c>
      <c r="K188" s="55">
        <f t="shared" si="11"/>
        <v>0.9892578125</v>
      </c>
      <c r="L188" s="56">
        <f t="shared" si="12"/>
        <v>-18.697849438634208</v>
      </c>
      <c r="M188" s="57"/>
    </row>
    <row r="189" spans="8:13" x14ac:dyDescent="0.2">
      <c r="H189" s="54">
        <v>1019</v>
      </c>
      <c r="I189" s="54">
        <v>1019</v>
      </c>
      <c r="J189" s="54">
        <v>1024</v>
      </c>
      <c r="K189" s="55">
        <f t="shared" si="11"/>
        <v>0.9951171875</v>
      </c>
      <c r="L189" s="56">
        <f t="shared" si="12"/>
        <v>-8.473996601023412</v>
      </c>
      <c r="M189" s="57"/>
    </row>
    <row r="190" spans="8:13" x14ac:dyDescent="0.2">
      <c r="H190" s="54">
        <v>1021</v>
      </c>
      <c r="I190" s="54">
        <v>1021</v>
      </c>
      <c r="J190" s="54">
        <v>1024</v>
      </c>
      <c r="K190" s="55">
        <f t="shared" si="11"/>
        <v>0.9970703125</v>
      </c>
      <c r="L190" s="56">
        <f t="shared" si="12"/>
        <v>-5.0794189466382154</v>
      </c>
      <c r="M190" s="57"/>
    </row>
    <row r="191" spans="8:13" x14ac:dyDescent="0.2">
      <c r="H191" s="54">
        <v>1031</v>
      </c>
      <c r="I191" s="54">
        <v>1031</v>
      </c>
      <c r="J191" s="54">
        <v>1024</v>
      </c>
      <c r="K191" s="55">
        <f t="shared" si="11"/>
        <v>1.0068359375</v>
      </c>
      <c r="L191" s="56">
        <f t="shared" si="12"/>
        <v>11.794340841730053</v>
      </c>
      <c r="M191" s="57"/>
    </row>
    <row r="192" spans="8:13" x14ac:dyDescent="0.2">
      <c r="H192" s="54">
        <v>1033</v>
      </c>
      <c r="I192" s="54">
        <v>1033</v>
      </c>
      <c r="J192" s="54">
        <v>1024</v>
      </c>
      <c r="K192" s="55">
        <f t="shared" si="11"/>
        <v>1.0087890625</v>
      </c>
      <c r="L192" s="56">
        <f t="shared" si="12"/>
        <v>15.149446638071415</v>
      </c>
      <c r="M192" s="57"/>
    </row>
    <row r="193" spans="8:13" x14ac:dyDescent="0.2">
      <c r="H193" s="54">
        <v>1039</v>
      </c>
      <c r="I193" s="54">
        <v>1039</v>
      </c>
      <c r="J193" s="54">
        <v>1024</v>
      </c>
      <c r="K193" s="55">
        <f t="shared" si="11"/>
        <v>1.0146484375</v>
      </c>
      <c r="L193" s="56">
        <f t="shared" si="12"/>
        <v>25.175926685054129</v>
      </c>
      <c r="M193" s="57"/>
    </row>
    <row r="194" spans="8:13" x14ac:dyDescent="0.2">
      <c r="H194" s="54">
        <v>1049</v>
      </c>
      <c r="I194" s="54">
        <v>1049</v>
      </c>
      <c r="J194" s="54">
        <v>1024</v>
      </c>
      <c r="K194" s="55">
        <f t="shared" si="11"/>
        <v>1.0244140625</v>
      </c>
      <c r="L194" s="56">
        <f t="shared" si="12"/>
        <v>41.758755092721117</v>
      </c>
      <c r="M194" s="57"/>
    </row>
    <row r="195" spans="8:13" x14ac:dyDescent="0.2">
      <c r="H195" s="54">
        <v>1051</v>
      </c>
      <c r="I195" s="54">
        <v>1051</v>
      </c>
      <c r="J195" s="54">
        <v>1024</v>
      </c>
      <c r="K195" s="55">
        <f t="shared" si="11"/>
        <v>1.0263671875</v>
      </c>
      <c r="L195" s="56">
        <f t="shared" si="12"/>
        <v>45.056344754614088</v>
      </c>
      <c r="M195" s="57"/>
    </row>
    <row r="196" spans="8:13" x14ac:dyDescent="0.2">
      <c r="H196" s="54">
        <v>1061</v>
      </c>
      <c r="I196" s="54">
        <v>2122</v>
      </c>
      <c r="J196" s="54">
        <v>2187</v>
      </c>
      <c r="K196" s="55">
        <f t="shared" si="11"/>
        <v>0.97027892089620482</v>
      </c>
      <c r="L196" s="56">
        <f t="shared" si="12"/>
        <v>-52.234276959994226</v>
      </c>
      <c r="M196" s="57"/>
    </row>
    <row r="197" spans="8:13" x14ac:dyDescent="0.2">
      <c r="H197" s="54">
        <v>1063</v>
      </c>
      <c r="I197" s="54">
        <v>2126</v>
      </c>
      <c r="J197" s="54">
        <v>2187</v>
      </c>
      <c r="K197" s="55">
        <f t="shared" si="11"/>
        <v>0.97210791037951527</v>
      </c>
      <c r="L197" s="56">
        <f t="shared" si="12"/>
        <v>-48.97394822038639</v>
      </c>
      <c r="M197" s="57"/>
    </row>
    <row r="198" spans="8:13" x14ac:dyDescent="0.2">
      <c r="H198" s="54">
        <v>1069</v>
      </c>
      <c r="I198" s="54">
        <v>2138</v>
      </c>
      <c r="J198" s="54">
        <v>2187</v>
      </c>
      <c r="K198" s="55">
        <f t="shared" si="11"/>
        <v>0.97759487882944673</v>
      </c>
      <c r="L198" s="56">
        <f t="shared" si="12"/>
        <v>-39.229640793123203</v>
      </c>
      <c r="M198" s="57"/>
    </row>
    <row r="199" spans="8:13" x14ac:dyDescent="0.2">
      <c r="H199" s="54">
        <v>1087</v>
      </c>
      <c r="I199" s="54">
        <v>2174</v>
      </c>
      <c r="J199" s="54">
        <v>2187</v>
      </c>
      <c r="K199" s="55">
        <f t="shared" si="11"/>
        <v>0.99405578417924101</v>
      </c>
      <c r="L199" s="56">
        <f t="shared" si="12"/>
        <v>-10.321536024940853</v>
      </c>
      <c r="M199" s="57"/>
    </row>
    <row r="200" spans="8:13" x14ac:dyDescent="0.2">
      <c r="H200" s="54">
        <v>1091</v>
      </c>
      <c r="I200" s="54">
        <v>2182</v>
      </c>
      <c r="J200" s="54">
        <v>2187</v>
      </c>
      <c r="K200" s="55">
        <f t="shared" si="11"/>
        <v>0.99771376314586191</v>
      </c>
      <c r="L200" s="56">
        <f t="shared" si="12"/>
        <v>-3.9625424693832696</v>
      </c>
      <c r="M200" s="57"/>
    </row>
    <row r="201" spans="8:13" x14ac:dyDescent="0.2">
      <c r="H201" s="54">
        <v>1093</v>
      </c>
      <c r="I201" s="54">
        <v>2186</v>
      </c>
      <c r="J201" s="54">
        <v>2187</v>
      </c>
      <c r="K201" s="55">
        <f t="shared" si="11"/>
        <v>0.99954275262917236</v>
      </c>
      <c r="L201" s="56">
        <f t="shared" si="12"/>
        <v>-0.79178325142639328</v>
      </c>
      <c r="M201" s="57"/>
    </row>
    <row r="202" spans="8:13" x14ac:dyDescent="0.2">
      <c r="H202" s="54">
        <v>1097</v>
      </c>
      <c r="I202" s="54">
        <v>2194</v>
      </c>
      <c r="J202" s="54">
        <v>2187</v>
      </c>
      <c r="K202" s="55">
        <f t="shared" si="11"/>
        <v>1.0032007315957934</v>
      </c>
      <c r="L202" s="56">
        <f t="shared" si="12"/>
        <v>5.5323664261196193</v>
      </c>
      <c r="M202" s="57"/>
    </row>
    <row r="203" spans="8:13" x14ac:dyDescent="0.2">
      <c r="H203" s="54">
        <v>1103</v>
      </c>
      <c r="I203" s="54">
        <v>2206</v>
      </c>
      <c r="J203" s="54">
        <v>2187</v>
      </c>
      <c r="K203" s="55">
        <f t="shared" si="11"/>
        <v>1.0086877000457248</v>
      </c>
      <c r="L203" s="56">
        <f t="shared" si="12"/>
        <v>14.975484651947355</v>
      </c>
      <c r="M203" s="57"/>
    </row>
    <row r="204" spans="8:13" x14ac:dyDescent="0.2">
      <c r="H204" s="54">
        <v>1109</v>
      </c>
      <c r="I204" s="54">
        <v>2218</v>
      </c>
      <c r="J204" s="54">
        <v>2187</v>
      </c>
      <c r="K204" s="55">
        <f t="shared" si="11"/>
        <v>1.0141746684956561</v>
      </c>
      <c r="L204" s="56">
        <f t="shared" si="12"/>
        <v>24.367374136339869</v>
      </c>
      <c r="M204" s="57"/>
    </row>
    <row r="205" spans="8:13" x14ac:dyDescent="0.2">
      <c r="H205" s="54">
        <v>1117</v>
      </c>
      <c r="I205" s="54">
        <v>2234</v>
      </c>
      <c r="J205" s="54">
        <v>2187</v>
      </c>
      <c r="K205" s="55">
        <f t="shared" si="11"/>
        <v>1.0214906264288981</v>
      </c>
      <c r="L205" s="56">
        <f t="shared" si="12"/>
        <v>36.811158522266012</v>
      </c>
      <c r="M205" s="57"/>
    </row>
    <row r="206" spans="8:13" x14ac:dyDescent="0.2">
      <c r="H206" s="54">
        <v>1123</v>
      </c>
      <c r="I206" s="54">
        <v>1123</v>
      </c>
      <c r="J206" s="54">
        <v>1152</v>
      </c>
      <c r="K206" s="55">
        <f t="shared" si="11"/>
        <v>0.97482638888888884</v>
      </c>
      <c r="L206" s="56">
        <f t="shared" si="12"/>
        <v>-44.139346850053521</v>
      </c>
      <c r="M206" s="57"/>
    </row>
    <row r="207" spans="8:13" x14ac:dyDescent="0.2">
      <c r="H207" s="54">
        <v>1129</v>
      </c>
      <c r="I207" s="54">
        <v>1129</v>
      </c>
      <c r="J207" s="54">
        <v>1152</v>
      </c>
      <c r="K207" s="55">
        <f t="shared" si="11"/>
        <v>0.98003472222222221</v>
      </c>
      <c r="L207" s="56">
        <f t="shared" si="12"/>
        <v>-34.914276803173856</v>
      </c>
      <c r="M207" s="57"/>
    </row>
    <row r="208" spans="8:13" x14ac:dyDescent="0.2">
      <c r="H208" s="54">
        <v>1151</v>
      </c>
      <c r="I208" s="54">
        <v>1151</v>
      </c>
      <c r="J208" s="54">
        <v>1152</v>
      </c>
      <c r="K208" s="55">
        <f t="shared" si="11"/>
        <v>0.99913194444444442</v>
      </c>
      <c r="L208" s="56">
        <f t="shared" si="12"/>
        <v>-1.5034599720983646</v>
      </c>
      <c r="M208" s="57"/>
    </row>
    <row r="209" spans="8:13" x14ac:dyDescent="0.2">
      <c r="H209" s="54">
        <v>1153</v>
      </c>
      <c r="I209" s="54">
        <v>1153</v>
      </c>
      <c r="J209" s="54">
        <v>1152</v>
      </c>
      <c r="K209" s="55">
        <f t="shared" si="11"/>
        <v>1.0008680555555556</v>
      </c>
      <c r="L209" s="56">
        <f t="shared" si="12"/>
        <v>1.5021554513514392</v>
      </c>
      <c r="M209" s="57"/>
    </row>
    <row r="210" spans="8:13" x14ac:dyDescent="0.2">
      <c r="H210" s="54">
        <v>1163</v>
      </c>
      <c r="I210" s="54">
        <v>1163</v>
      </c>
      <c r="J210" s="54">
        <v>1152</v>
      </c>
      <c r="K210" s="55">
        <f t="shared" si="11"/>
        <v>1.0095486111111112</v>
      </c>
      <c r="L210" s="56">
        <f t="shared" si="12"/>
        <v>16.452456037087295</v>
      </c>
      <c r="M210" s="57"/>
    </row>
    <row r="211" spans="8:13" x14ac:dyDescent="0.2">
      <c r="H211" s="54">
        <v>1171</v>
      </c>
      <c r="I211" s="54">
        <v>1171</v>
      </c>
      <c r="J211" s="54">
        <v>1152</v>
      </c>
      <c r="K211" s="55">
        <f t="shared" si="11"/>
        <v>1.0164930555555556</v>
      </c>
      <c r="L211" s="56">
        <f t="shared" si="12"/>
        <v>28.320430870683317</v>
      </c>
      <c r="M211" s="57"/>
    </row>
    <row r="212" spans="8:13" x14ac:dyDescent="0.2">
      <c r="H212" s="54">
        <v>1181</v>
      </c>
      <c r="I212" s="54">
        <v>1181</v>
      </c>
      <c r="J212" s="54">
        <v>1152</v>
      </c>
      <c r="K212" s="55">
        <f t="shared" si="11"/>
        <v>1.0251736111111112</v>
      </c>
      <c r="L212" s="56">
        <f t="shared" si="12"/>
        <v>43.041897545813946</v>
      </c>
      <c r="M212" s="57"/>
    </row>
    <row r="213" spans="8:13" x14ac:dyDescent="0.2">
      <c r="H213" s="54">
        <v>1187</v>
      </c>
      <c r="I213" s="54">
        <v>1187</v>
      </c>
      <c r="J213" s="54">
        <v>1152</v>
      </c>
      <c r="K213" s="55">
        <f t="shared" si="11"/>
        <v>1.0303819444444444</v>
      </c>
      <c r="L213" s="56">
        <f t="shared" si="12"/>
        <v>51.815061839513156</v>
      </c>
      <c r="M213" s="57"/>
    </row>
    <row r="214" spans="8:13" x14ac:dyDescent="0.2">
      <c r="H214" s="54">
        <v>1193</v>
      </c>
      <c r="I214" s="54">
        <v>1193</v>
      </c>
      <c r="J214" s="54">
        <v>1152</v>
      </c>
      <c r="K214" s="55">
        <f t="shared" si="11"/>
        <v>1.0355902777777777</v>
      </c>
      <c r="L214" s="56">
        <f t="shared" si="12"/>
        <v>60.543991503498646</v>
      </c>
      <c r="M214" s="57"/>
    </row>
    <row r="215" spans="8:13" x14ac:dyDescent="0.2">
      <c r="H215" s="54">
        <v>1201</v>
      </c>
      <c r="I215" s="54">
        <v>19216</v>
      </c>
      <c r="J215" s="54">
        <v>19683</v>
      </c>
      <c r="K215" s="55">
        <f t="shared" ref="K215:K278" si="13">I215/J215</f>
        <v>0.97627394198038919</v>
      </c>
      <c r="L215" s="56">
        <f t="shared" ref="L215:L278" si="14">1200*LOG(K215,2)</f>
        <v>-41.570484941725802</v>
      </c>
      <c r="M215" s="57"/>
    </row>
    <row r="216" spans="8:13" x14ac:dyDescent="0.2">
      <c r="H216" s="54">
        <v>1213</v>
      </c>
      <c r="I216" s="54">
        <v>19408</v>
      </c>
      <c r="J216" s="54">
        <v>19683</v>
      </c>
      <c r="K216" s="55">
        <f t="shared" si="13"/>
        <v>0.986028552558045</v>
      </c>
      <c r="L216" s="56">
        <f t="shared" si="14"/>
        <v>-24.358405643874459</v>
      </c>
      <c r="M216" s="57"/>
    </row>
    <row r="217" spans="8:13" x14ac:dyDescent="0.2">
      <c r="H217" s="54">
        <v>1217</v>
      </c>
      <c r="I217" s="54">
        <v>19472</v>
      </c>
      <c r="J217" s="54">
        <v>19683</v>
      </c>
      <c r="K217" s="55">
        <f t="shared" si="13"/>
        <v>0.98928008941726364</v>
      </c>
      <c r="L217" s="56">
        <f t="shared" si="14"/>
        <v>-18.658864532012689</v>
      </c>
      <c r="M217" s="57"/>
    </row>
    <row r="218" spans="8:13" x14ac:dyDescent="0.2">
      <c r="H218" s="54">
        <v>1223</v>
      </c>
      <c r="I218" s="54">
        <v>19568</v>
      </c>
      <c r="J218" s="54">
        <v>19683</v>
      </c>
      <c r="K218" s="55">
        <f t="shared" si="13"/>
        <v>0.99415739470609155</v>
      </c>
      <c r="L218" s="56">
        <f t="shared" si="14"/>
        <v>-10.144581555622793</v>
      </c>
      <c r="M218" s="57"/>
    </row>
    <row r="219" spans="8:13" x14ac:dyDescent="0.2">
      <c r="H219" s="54">
        <v>1229</v>
      </c>
      <c r="I219" s="54">
        <v>19664</v>
      </c>
      <c r="J219" s="54">
        <v>19683</v>
      </c>
      <c r="K219" s="55">
        <f t="shared" si="13"/>
        <v>0.99903469999491945</v>
      </c>
      <c r="L219" s="56">
        <f t="shared" si="14"/>
        <v>-1.6719673412928175</v>
      </c>
      <c r="M219" s="57"/>
    </row>
    <row r="220" spans="8:13" x14ac:dyDescent="0.2">
      <c r="H220" s="54">
        <v>1231</v>
      </c>
      <c r="I220" s="54">
        <v>19696</v>
      </c>
      <c r="J220" s="54">
        <v>19683</v>
      </c>
      <c r="K220" s="55">
        <f t="shared" si="13"/>
        <v>1.0006604684245288</v>
      </c>
      <c r="L220" s="56">
        <f t="shared" si="14"/>
        <v>1.1430479928621222</v>
      </c>
      <c r="M220" s="57"/>
    </row>
    <row r="221" spans="8:13" x14ac:dyDescent="0.2">
      <c r="H221" s="54">
        <v>1237</v>
      </c>
      <c r="I221" s="54">
        <v>19792</v>
      </c>
      <c r="J221" s="54">
        <v>19683</v>
      </c>
      <c r="K221" s="55">
        <f t="shared" si="13"/>
        <v>1.0055377737133566</v>
      </c>
      <c r="L221" s="56">
        <f t="shared" si="14"/>
        <v>9.5607341831567556</v>
      </c>
      <c r="M221" s="57"/>
    </row>
    <row r="222" spans="8:13" x14ac:dyDescent="0.2">
      <c r="H222" s="54">
        <v>1249</v>
      </c>
      <c r="I222" s="54">
        <v>19984</v>
      </c>
      <c r="J222" s="54">
        <v>19683</v>
      </c>
      <c r="K222" s="55">
        <f t="shared" si="13"/>
        <v>1.0152923842910127</v>
      </c>
      <c r="L222" s="56">
        <f t="shared" si="14"/>
        <v>26.274306141062244</v>
      </c>
      <c r="M222" s="57"/>
    </row>
    <row r="223" spans="8:13" x14ac:dyDescent="0.2">
      <c r="H223" s="54">
        <v>1259</v>
      </c>
      <c r="I223" s="54">
        <v>1259</v>
      </c>
      <c r="J223" s="54">
        <v>1296</v>
      </c>
      <c r="K223" s="55">
        <f t="shared" si="13"/>
        <v>0.97145061728395066</v>
      </c>
      <c r="L223" s="56">
        <f t="shared" si="14"/>
        <v>-50.144922198729773</v>
      </c>
      <c r="M223" s="57"/>
    </row>
    <row r="224" spans="8:13" x14ac:dyDescent="0.2">
      <c r="H224" s="54">
        <v>1277</v>
      </c>
      <c r="I224" s="54">
        <v>1277</v>
      </c>
      <c r="J224" s="54">
        <v>1296</v>
      </c>
      <c r="K224" s="55">
        <f t="shared" si="13"/>
        <v>0.9853395061728395</v>
      </c>
      <c r="L224" s="56">
        <f t="shared" si="14"/>
        <v>-25.568631818281119</v>
      </c>
      <c r="M224" s="57"/>
    </row>
    <row r="225" spans="8:13" x14ac:dyDescent="0.2">
      <c r="H225" s="54">
        <v>1279</v>
      </c>
      <c r="I225" s="54">
        <v>1279</v>
      </c>
      <c r="J225" s="54">
        <v>1296</v>
      </c>
      <c r="K225" s="55">
        <f t="shared" si="13"/>
        <v>0.98688271604938271</v>
      </c>
      <c r="L225" s="56">
        <f t="shared" si="14"/>
        <v>-22.859344803585291</v>
      </c>
      <c r="M225" s="57"/>
    </row>
    <row r="226" spans="8:13" x14ac:dyDescent="0.2">
      <c r="H226" s="54">
        <v>1283</v>
      </c>
      <c r="I226" s="54">
        <v>1283</v>
      </c>
      <c r="J226" s="54">
        <v>1296</v>
      </c>
      <c r="K226" s="55">
        <f t="shared" si="13"/>
        <v>0.98996913580246915</v>
      </c>
      <c r="L226" s="56">
        <f t="shared" si="14"/>
        <v>-17.453457353930656</v>
      </c>
      <c r="M226" s="57"/>
    </row>
    <row r="227" spans="8:13" x14ac:dyDescent="0.2">
      <c r="H227" s="54">
        <v>1289</v>
      </c>
      <c r="I227" s="54">
        <v>1289</v>
      </c>
      <c r="J227" s="54">
        <v>1296</v>
      </c>
      <c r="K227" s="55">
        <f t="shared" si="13"/>
        <v>0.9945987654320988</v>
      </c>
      <c r="L227" s="56">
        <f t="shared" si="14"/>
        <v>-9.3761454275684599</v>
      </c>
      <c r="M227" s="57"/>
    </row>
    <row r="228" spans="8:13" x14ac:dyDescent="0.2">
      <c r="H228" s="54">
        <v>1291</v>
      </c>
      <c r="I228" s="54">
        <v>1291</v>
      </c>
      <c r="J228" s="54">
        <v>1296</v>
      </c>
      <c r="K228" s="55">
        <f t="shared" si="13"/>
        <v>0.99614197530864201</v>
      </c>
      <c r="L228" s="56">
        <f t="shared" si="14"/>
        <v>-6.6920610929207989</v>
      </c>
      <c r="M228" s="57"/>
    </row>
    <row r="229" spans="8:13" x14ac:dyDescent="0.2">
      <c r="H229" s="54">
        <v>1297</v>
      </c>
      <c r="I229" s="54">
        <v>1297</v>
      </c>
      <c r="J229" s="54">
        <v>1296</v>
      </c>
      <c r="K229" s="55">
        <f t="shared" si="13"/>
        <v>1.0007716049382716</v>
      </c>
      <c r="L229" s="56">
        <f t="shared" si="14"/>
        <v>1.3353136404895847</v>
      </c>
      <c r="M229" s="57"/>
    </row>
    <row r="230" spans="8:13" x14ac:dyDescent="0.2">
      <c r="H230" s="54">
        <v>1301</v>
      </c>
      <c r="I230" s="54">
        <v>1301</v>
      </c>
      <c r="J230" s="54">
        <v>1296</v>
      </c>
      <c r="K230" s="55">
        <f t="shared" si="13"/>
        <v>1.003858024691358</v>
      </c>
      <c r="L230" s="56">
        <f t="shared" si="14"/>
        <v>6.6662925998047351</v>
      </c>
      <c r="M230" s="57"/>
    </row>
    <row r="231" spans="8:13" x14ac:dyDescent="0.2">
      <c r="H231" s="54">
        <v>1303</v>
      </c>
      <c r="I231" s="54">
        <v>1303</v>
      </c>
      <c r="J231" s="54">
        <v>1296</v>
      </c>
      <c r="K231" s="55">
        <f t="shared" si="13"/>
        <v>1.0054012345679013</v>
      </c>
      <c r="L231" s="56">
        <f t="shared" si="14"/>
        <v>9.3256388202118714</v>
      </c>
      <c r="M231" s="57"/>
    </row>
    <row r="232" spans="8:13" x14ac:dyDescent="0.2">
      <c r="H232" s="54">
        <v>1307</v>
      </c>
      <c r="I232" s="54">
        <v>1307</v>
      </c>
      <c r="J232" s="54">
        <v>1296</v>
      </c>
      <c r="K232" s="55">
        <f t="shared" si="13"/>
        <v>1.0084876543209877</v>
      </c>
      <c r="L232" s="56">
        <f t="shared" si="14"/>
        <v>14.632107492970345</v>
      </c>
      <c r="M232" s="57"/>
    </row>
    <row r="233" spans="8:13" x14ac:dyDescent="0.2">
      <c r="H233" s="54">
        <v>1319</v>
      </c>
      <c r="I233" s="54">
        <v>1319</v>
      </c>
      <c r="J233" s="54">
        <v>1296</v>
      </c>
      <c r="K233" s="55">
        <f t="shared" si="13"/>
        <v>1.0177469135802468</v>
      </c>
      <c r="L233" s="56">
        <f t="shared" si="14"/>
        <v>30.454615640303828</v>
      </c>
      <c r="M233" s="57"/>
    </row>
    <row r="234" spans="8:13" x14ac:dyDescent="0.2">
      <c r="H234" s="54">
        <v>1321</v>
      </c>
      <c r="I234" s="54">
        <v>1321</v>
      </c>
      <c r="J234" s="54">
        <v>1296</v>
      </c>
      <c r="K234" s="55">
        <f t="shared" si="13"/>
        <v>1.0192901234567902</v>
      </c>
      <c r="L234" s="56">
        <f t="shared" si="14"/>
        <v>33.077698034643539</v>
      </c>
      <c r="M234" s="57"/>
    </row>
    <row r="235" spans="8:13" x14ac:dyDescent="0.2">
      <c r="H235" s="54">
        <v>1327</v>
      </c>
      <c r="I235" s="54">
        <v>1327</v>
      </c>
      <c r="J235" s="54">
        <v>1296</v>
      </c>
      <c r="K235" s="55">
        <f t="shared" si="13"/>
        <v>1.0239197530864197</v>
      </c>
      <c r="L235" s="56">
        <f t="shared" si="14"/>
        <v>40.923182982682256</v>
      </c>
      <c r="M235" s="57"/>
    </row>
    <row r="236" spans="8:13" x14ac:dyDescent="0.2">
      <c r="H236" s="54">
        <v>1361</v>
      </c>
      <c r="I236" s="54">
        <v>4083</v>
      </c>
      <c r="J236" s="54">
        <v>4096</v>
      </c>
      <c r="K236" s="55">
        <f t="shared" si="13"/>
        <v>0.996826171875</v>
      </c>
      <c r="L236" s="56">
        <f t="shared" si="14"/>
        <v>-5.5033773298189717</v>
      </c>
      <c r="M236" s="57"/>
    </row>
    <row r="237" spans="8:13" x14ac:dyDescent="0.2">
      <c r="H237" s="54">
        <v>1367</v>
      </c>
      <c r="I237" s="54">
        <v>4101</v>
      </c>
      <c r="J237" s="54">
        <v>4096</v>
      </c>
      <c r="K237" s="55">
        <f t="shared" si="13"/>
        <v>1.001220703125</v>
      </c>
      <c r="L237" s="56">
        <f t="shared" si="14"/>
        <v>2.1120339926594278</v>
      </c>
      <c r="M237" s="57"/>
    </row>
    <row r="238" spans="8:13" x14ac:dyDescent="0.2">
      <c r="H238" s="54">
        <v>1373</v>
      </c>
      <c r="I238" s="54">
        <v>4119</v>
      </c>
      <c r="J238" s="54">
        <v>4096</v>
      </c>
      <c r="K238" s="55">
        <f t="shared" si="13"/>
        <v>1.005615234375</v>
      </c>
      <c r="L238" s="56">
        <f t="shared" si="14"/>
        <v>9.6940930419081734</v>
      </c>
      <c r="M238" s="57"/>
    </row>
    <row r="239" spans="8:13" x14ac:dyDescent="0.2">
      <c r="H239" s="54">
        <v>1381</v>
      </c>
      <c r="I239" s="54">
        <v>4143</v>
      </c>
      <c r="J239" s="54">
        <v>4096</v>
      </c>
      <c r="K239" s="55">
        <f t="shared" si="13"/>
        <v>1.011474609375</v>
      </c>
      <c r="L239" s="56">
        <f t="shared" si="14"/>
        <v>19.752125975048482</v>
      </c>
      <c r="M239" s="57"/>
    </row>
    <row r="240" spans="8:13" x14ac:dyDescent="0.2">
      <c r="H240" s="54">
        <v>1399</v>
      </c>
      <c r="I240" s="54">
        <v>4197</v>
      </c>
      <c r="J240" s="54">
        <v>4096</v>
      </c>
      <c r="K240" s="55">
        <f t="shared" si="13"/>
        <v>1.024658203125</v>
      </c>
      <c r="L240" s="56">
        <f t="shared" si="14"/>
        <v>42.171297463091406</v>
      </c>
      <c r="M240" s="57"/>
    </row>
    <row r="241" spans="8:13" x14ac:dyDescent="0.2">
      <c r="H241" s="54">
        <v>1409</v>
      </c>
      <c r="I241" s="54">
        <v>1409</v>
      </c>
      <c r="J241" s="54">
        <v>1458</v>
      </c>
      <c r="K241" s="55">
        <f t="shared" si="13"/>
        <v>0.96639231824417005</v>
      </c>
      <c r="L241" s="56">
        <f t="shared" si="14"/>
        <v>-59.182929620760703</v>
      </c>
      <c r="M241" s="57"/>
    </row>
    <row r="242" spans="8:13" x14ac:dyDescent="0.2">
      <c r="H242" s="54">
        <v>1423</v>
      </c>
      <c r="I242" s="54">
        <v>1423</v>
      </c>
      <c r="J242" s="54">
        <v>1458</v>
      </c>
      <c r="K242" s="55">
        <f t="shared" si="13"/>
        <v>0.97599451303155005</v>
      </c>
      <c r="L242" s="56">
        <f t="shared" si="14"/>
        <v>-42.066069360545669</v>
      </c>
      <c r="M242" s="57"/>
    </row>
    <row r="243" spans="8:13" x14ac:dyDescent="0.2">
      <c r="H243" s="54">
        <v>1427</v>
      </c>
      <c r="I243" s="54">
        <v>1427</v>
      </c>
      <c r="J243" s="54">
        <v>1458</v>
      </c>
      <c r="K243" s="55">
        <f t="shared" si="13"/>
        <v>0.97873799725651578</v>
      </c>
      <c r="L243" s="56">
        <f t="shared" si="14"/>
        <v>-37.206461821408347</v>
      </c>
      <c r="M243" s="57"/>
    </row>
    <row r="244" spans="8:13" x14ac:dyDescent="0.2">
      <c r="H244" s="54">
        <v>1429</v>
      </c>
      <c r="I244" s="54">
        <v>1429</v>
      </c>
      <c r="J244" s="54">
        <v>1458</v>
      </c>
      <c r="K244" s="55">
        <f t="shared" si="13"/>
        <v>0.98010973936899859</v>
      </c>
      <c r="L244" s="56">
        <f t="shared" si="14"/>
        <v>-34.781763877344815</v>
      </c>
      <c r="M244" s="57"/>
    </row>
    <row r="245" spans="8:13" x14ac:dyDescent="0.2">
      <c r="H245" s="54">
        <v>1433</v>
      </c>
      <c r="I245" s="54">
        <v>1433</v>
      </c>
      <c r="J245" s="54">
        <v>1458</v>
      </c>
      <c r="K245" s="55">
        <f t="shared" si="13"/>
        <v>0.98285322359396432</v>
      </c>
      <c r="L245" s="56">
        <f t="shared" si="14"/>
        <v>-29.942532077749732</v>
      </c>
      <c r="M245" s="57"/>
    </row>
    <row r="246" spans="8:13" x14ac:dyDescent="0.2">
      <c r="H246" s="54">
        <v>1439</v>
      </c>
      <c r="I246" s="54">
        <v>1439</v>
      </c>
      <c r="J246" s="54">
        <v>1458</v>
      </c>
      <c r="K246" s="55">
        <f t="shared" si="13"/>
        <v>0.98696844993141286</v>
      </c>
      <c r="L246" s="56">
        <f t="shared" si="14"/>
        <v>-22.708953103967097</v>
      </c>
      <c r="M246" s="57"/>
    </row>
    <row r="247" spans="8:13" x14ac:dyDescent="0.2">
      <c r="H247" s="54">
        <v>1447</v>
      </c>
      <c r="I247" s="54">
        <v>1447</v>
      </c>
      <c r="J247" s="54">
        <v>1458</v>
      </c>
      <c r="K247" s="55">
        <f t="shared" si="13"/>
        <v>0.99245541838134432</v>
      </c>
      <c r="L247" s="56">
        <f t="shared" si="14"/>
        <v>-13.110957354254946</v>
      </c>
      <c r="M247" s="57"/>
    </row>
    <row r="248" spans="8:13" x14ac:dyDescent="0.2">
      <c r="H248" s="54">
        <v>1451</v>
      </c>
      <c r="I248" s="54">
        <v>1451</v>
      </c>
      <c r="J248" s="54">
        <v>1458</v>
      </c>
      <c r="K248" s="55">
        <f t="shared" si="13"/>
        <v>0.99519890260631005</v>
      </c>
      <c r="L248" s="56">
        <f t="shared" si="14"/>
        <v>-8.3318403122311064</v>
      </c>
      <c r="M248" s="57"/>
    </row>
    <row r="249" spans="8:13" x14ac:dyDescent="0.2">
      <c r="H249" s="54">
        <v>1453</v>
      </c>
      <c r="I249" s="54">
        <v>1453</v>
      </c>
      <c r="J249" s="54">
        <v>1458</v>
      </c>
      <c r="K249" s="55">
        <f t="shared" si="13"/>
        <v>0.99657064471879286</v>
      </c>
      <c r="L249" s="56">
        <f t="shared" si="14"/>
        <v>-5.9472200329150162</v>
      </c>
      <c r="M249" s="57"/>
    </row>
    <row r="250" spans="8:13" x14ac:dyDescent="0.2">
      <c r="H250" s="54">
        <v>1459</v>
      </c>
      <c r="I250" s="54">
        <v>1459</v>
      </c>
      <c r="J250" s="54">
        <v>1458</v>
      </c>
      <c r="K250" s="55">
        <f t="shared" si="13"/>
        <v>1.0006858710562414</v>
      </c>
      <c r="L250" s="56">
        <f t="shared" si="14"/>
        <v>1.1869963091445412</v>
      </c>
      <c r="M250" s="57"/>
    </row>
    <row r="251" spans="8:13" x14ac:dyDescent="0.2">
      <c r="H251" s="54">
        <v>1471</v>
      </c>
      <c r="I251" s="54">
        <v>1471</v>
      </c>
      <c r="J251" s="54">
        <v>1458</v>
      </c>
      <c r="K251" s="55">
        <f t="shared" si="13"/>
        <v>1.0089163237311385</v>
      </c>
      <c r="L251" s="56">
        <f t="shared" si="14"/>
        <v>15.367832313471514</v>
      </c>
      <c r="M251" s="57"/>
    </row>
    <row r="252" spans="8:13" x14ac:dyDescent="0.2">
      <c r="H252" s="54">
        <v>1481</v>
      </c>
      <c r="I252" s="54">
        <v>1481</v>
      </c>
      <c r="J252" s="54">
        <v>1458</v>
      </c>
      <c r="K252" s="55">
        <f t="shared" si="13"/>
        <v>1.0157750342935528</v>
      </c>
      <c r="L252" s="56">
        <f t="shared" si="14"/>
        <v>27.097105154292674</v>
      </c>
      <c r="M252" s="57"/>
    </row>
    <row r="253" spans="8:13" x14ac:dyDescent="0.2">
      <c r="H253" s="54">
        <v>1483</v>
      </c>
      <c r="I253" s="54">
        <v>1483</v>
      </c>
      <c r="J253" s="54">
        <v>1458</v>
      </c>
      <c r="K253" s="55">
        <f t="shared" si="13"/>
        <v>1.0171467764060356</v>
      </c>
      <c r="L253" s="56">
        <f t="shared" si="14"/>
        <v>29.433453753231927</v>
      </c>
      <c r="M253" s="57"/>
    </row>
    <row r="254" spans="8:13" x14ac:dyDescent="0.2">
      <c r="H254" s="54">
        <v>1487</v>
      </c>
      <c r="I254" s="54">
        <v>1487</v>
      </c>
      <c r="J254" s="54">
        <v>1458</v>
      </c>
      <c r="K254" s="55">
        <f t="shared" si="13"/>
        <v>1.0198902606310014</v>
      </c>
      <c r="L254" s="56">
        <f t="shared" si="14"/>
        <v>34.096713270577958</v>
      </c>
      <c r="M254" s="57"/>
    </row>
    <row r="255" spans="8:13" x14ac:dyDescent="0.2">
      <c r="H255" s="54">
        <v>1489</v>
      </c>
      <c r="I255" s="54">
        <v>1489</v>
      </c>
      <c r="J255" s="54">
        <v>1458</v>
      </c>
      <c r="K255" s="55">
        <f t="shared" si="13"/>
        <v>1.0212620027434842</v>
      </c>
      <c r="L255" s="56">
        <f t="shared" si="14"/>
        <v>36.42364110619534</v>
      </c>
      <c r="M255" s="57"/>
    </row>
    <row r="256" spans="8:13" x14ac:dyDescent="0.2">
      <c r="H256" s="54">
        <v>1493</v>
      </c>
      <c r="I256" s="54">
        <v>1493</v>
      </c>
      <c r="J256" s="54">
        <v>1458</v>
      </c>
      <c r="K256" s="55">
        <f t="shared" si="13"/>
        <v>1.0240054869684498</v>
      </c>
      <c r="L256" s="56">
        <f t="shared" si="14"/>
        <v>41.068134969124877</v>
      </c>
      <c r="M256" s="57"/>
    </row>
    <row r="257" spans="8:13" x14ac:dyDescent="0.2">
      <c r="H257" s="54">
        <v>1499</v>
      </c>
      <c r="I257" s="54">
        <v>1499</v>
      </c>
      <c r="J257" s="54">
        <v>1536</v>
      </c>
      <c r="K257" s="55">
        <f t="shared" si="13"/>
        <v>0.97591145833333337</v>
      </c>
      <c r="L257" s="56">
        <f t="shared" si="14"/>
        <v>-42.213399327955841</v>
      </c>
      <c r="M257" s="57"/>
    </row>
    <row r="258" spans="8:13" x14ac:dyDescent="0.2">
      <c r="H258" s="54">
        <v>1511</v>
      </c>
      <c r="I258" s="54">
        <v>1511</v>
      </c>
      <c r="J258" s="54">
        <v>1536</v>
      </c>
      <c r="K258" s="55">
        <f t="shared" si="13"/>
        <v>0.98372395833333337</v>
      </c>
      <c r="L258" s="56">
        <f t="shared" si="14"/>
        <v>-28.40946666759244</v>
      </c>
      <c r="M258" s="57"/>
    </row>
    <row r="259" spans="8:13" x14ac:dyDescent="0.2">
      <c r="H259" s="54">
        <v>1523</v>
      </c>
      <c r="I259" s="54">
        <v>1523</v>
      </c>
      <c r="J259" s="54">
        <v>1536</v>
      </c>
      <c r="K259" s="55">
        <f t="shared" si="13"/>
        <v>0.99153645833333337</v>
      </c>
      <c r="L259" s="56">
        <f t="shared" si="14"/>
        <v>-14.714729080636685</v>
      </c>
      <c r="M259" s="57"/>
    </row>
    <row r="260" spans="8:13" x14ac:dyDescent="0.2">
      <c r="H260" s="54">
        <v>1531</v>
      </c>
      <c r="I260" s="54">
        <v>1531</v>
      </c>
      <c r="J260" s="54">
        <v>1536</v>
      </c>
      <c r="K260" s="55">
        <f t="shared" si="13"/>
        <v>0.99674479166666663</v>
      </c>
      <c r="L260" s="56">
        <f t="shared" si="14"/>
        <v>-5.644719865642065</v>
      </c>
      <c r="M260" s="57"/>
    </row>
    <row r="261" spans="8:13" x14ac:dyDescent="0.2">
      <c r="H261" s="54">
        <v>1543</v>
      </c>
      <c r="I261" s="54">
        <v>1543</v>
      </c>
      <c r="J261" s="54">
        <v>1536</v>
      </c>
      <c r="K261" s="55">
        <f t="shared" si="13"/>
        <v>1.0045572916666667</v>
      </c>
      <c r="L261" s="56">
        <f t="shared" si="14"/>
        <v>7.8718150194946164</v>
      </c>
      <c r="M261" s="57"/>
    </row>
    <row r="262" spans="8:13" x14ac:dyDescent="0.2">
      <c r="H262" s="54">
        <v>1549</v>
      </c>
      <c r="I262" s="54">
        <v>1549</v>
      </c>
      <c r="J262" s="54">
        <v>1536</v>
      </c>
      <c r="K262" s="55">
        <f t="shared" si="13"/>
        <v>1.0084635416666667</v>
      </c>
      <c r="L262" s="56">
        <f t="shared" si="14"/>
        <v>14.590713682094865</v>
      </c>
      <c r="M262" s="57"/>
    </row>
    <row r="263" spans="8:13" x14ac:dyDescent="0.2">
      <c r="H263" s="54">
        <v>1553</v>
      </c>
      <c r="I263" s="54">
        <v>1553</v>
      </c>
      <c r="J263" s="54">
        <v>1536</v>
      </c>
      <c r="K263" s="55">
        <f t="shared" si="13"/>
        <v>1.0110677083333333</v>
      </c>
      <c r="L263" s="56">
        <f t="shared" si="14"/>
        <v>19.055536399373889</v>
      </c>
      <c r="M263" s="57"/>
    </row>
    <row r="264" spans="8:13" x14ac:dyDescent="0.2">
      <c r="H264" s="54">
        <v>1559</v>
      </c>
      <c r="I264" s="54">
        <v>1559</v>
      </c>
      <c r="J264" s="54">
        <v>1536</v>
      </c>
      <c r="K264" s="55">
        <f t="shared" si="13"/>
        <v>1.0149739583333333</v>
      </c>
      <c r="L264" s="56">
        <f t="shared" si="14"/>
        <v>25.731254371954122</v>
      </c>
      <c r="M264" s="57"/>
    </row>
    <row r="265" spans="8:13" x14ac:dyDescent="0.2">
      <c r="H265" s="54">
        <v>1567</v>
      </c>
      <c r="I265" s="54">
        <v>1567</v>
      </c>
      <c r="J265" s="54">
        <v>1536</v>
      </c>
      <c r="K265" s="55">
        <f t="shared" si="13"/>
        <v>1.0201822916666667</v>
      </c>
      <c r="L265" s="56">
        <f t="shared" si="14"/>
        <v>34.592356501709034</v>
      </c>
      <c r="M265" s="57"/>
    </row>
    <row r="266" spans="8:13" x14ac:dyDescent="0.2">
      <c r="H266" s="54">
        <v>1571</v>
      </c>
      <c r="I266" s="54">
        <v>1571</v>
      </c>
      <c r="J266" s="54">
        <v>1536</v>
      </c>
      <c r="K266" s="55">
        <f t="shared" si="13"/>
        <v>1.0227864583333333</v>
      </c>
      <c r="L266" s="56">
        <f t="shared" si="14"/>
        <v>39.005957487648054</v>
      </c>
      <c r="M266" s="57"/>
    </row>
    <row r="267" spans="8:13" x14ac:dyDescent="0.2">
      <c r="H267" s="54">
        <v>1579</v>
      </c>
      <c r="I267" s="54">
        <v>1579</v>
      </c>
      <c r="J267" s="54">
        <v>1536</v>
      </c>
      <c r="K267" s="55">
        <f t="shared" si="13"/>
        <v>1.0279947916666667</v>
      </c>
      <c r="L267" s="56">
        <f t="shared" si="14"/>
        <v>47.799546166897045</v>
      </c>
      <c r="M267" s="57"/>
    </row>
    <row r="268" spans="8:13" x14ac:dyDescent="0.2">
      <c r="H268" s="54">
        <v>1583</v>
      </c>
      <c r="I268" s="54">
        <v>1583</v>
      </c>
      <c r="J268" s="54">
        <v>1536</v>
      </c>
      <c r="K268" s="55">
        <f t="shared" si="13"/>
        <v>1.0305989583333333</v>
      </c>
      <c r="L268" s="56">
        <f t="shared" si="14"/>
        <v>52.179647299229835</v>
      </c>
      <c r="M268" s="57"/>
    </row>
    <row r="269" spans="8:13" x14ac:dyDescent="0.2">
      <c r="H269" s="54">
        <v>1597</v>
      </c>
      <c r="I269" s="54">
        <v>6388</v>
      </c>
      <c r="J269" s="54">
        <v>6561</v>
      </c>
      <c r="K269" s="55">
        <f t="shared" si="13"/>
        <v>0.973632068282274</v>
      </c>
      <c r="L269" s="56">
        <f t="shared" si="14"/>
        <v>-46.261690029620283</v>
      </c>
      <c r="M269" s="57"/>
    </row>
    <row r="270" spans="8:13" x14ac:dyDescent="0.2">
      <c r="H270" s="54">
        <v>1601</v>
      </c>
      <c r="I270" s="54">
        <v>6404</v>
      </c>
      <c r="J270" s="54">
        <v>6561</v>
      </c>
      <c r="K270" s="55">
        <f t="shared" si="13"/>
        <v>0.97607072092668801</v>
      </c>
      <c r="L270" s="56">
        <f t="shared" si="14"/>
        <v>-41.930895903591008</v>
      </c>
      <c r="M270" s="57"/>
    </row>
    <row r="271" spans="8:13" x14ac:dyDescent="0.2">
      <c r="H271" s="54">
        <v>1607</v>
      </c>
      <c r="I271" s="54">
        <v>6428</v>
      </c>
      <c r="J271" s="54">
        <v>6561</v>
      </c>
      <c r="K271" s="55">
        <f t="shared" si="13"/>
        <v>0.97972869989330891</v>
      </c>
      <c r="L271" s="56">
        <f t="shared" si="14"/>
        <v>-35.454950512986876</v>
      </c>
      <c r="M271" s="57"/>
    </row>
    <row r="272" spans="8:13" x14ac:dyDescent="0.2">
      <c r="H272" s="54">
        <v>1609</v>
      </c>
      <c r="I272" s="54">
        <v>6436</v>
      </c>
      <c r="J272" s="54">
        <v>6561</v>
      </c>
      <c r="K272" s="55">
        <f t="shared" si="13"/>
        <v>0.98094802621551591</v>
      </c>
      <c r="L272" s="56">
        <f t="shared" si="14"/>
        <v>-33.301674054963833</v>
      </c>
      <c r="M272" s="57"/>
    </row>
    <row r="273" spans="8:13" x14ac:dyDescent="0.2">
      <c r="H273" s="54">
        <v>1613</v>
      </c>
      <c r="I273" s="54">
        <v>6452</v>
      </c>
      <c r="J273" s="54">
        <v>6561</v>
      </c>
      <c r="K273" s="55">
        <f t="shared" si="13"/>
        <v>0.98338667885992992</v>
      </c>
      <c r="L273" s="56">
        <f t="shared" si="14"/>
        <v>-29.003139136328091</v>
      </c>
      <c r="M273" s="57"/>
    </row>
    <row r="274" spans="8:13" x14ac:dyDescent="0.2">
      <c r="H274" s="54">
        <v>1619</v>
      </c>
      <c r="I274" s="54">
        <v>6476</v>
      </c>
      <c r="J274" s="54">
        <v>6561</v>
      </c>
      <c r="K274" s="55">
        <f t="shared" si="13"/>
        <v>0.98704465782655082</v>
      </c>
      <c r="L274" s="56">
        <f t="shared" si="14"/>
        <v>-22.57528256002027</v>
      </c>
      <c r="M274" s="57"/>
    </row>
    <row r="275" spans="8:13" x14ac:dyDescent="0.2">
      <c r="H275" s="54">
        <v>1621</v>
      </c>
      <c r="I275" s="54">
        <v>6484</v>
      </c>
      <c r="J275" s="54">
        <v>6561</v>
      </c>
      <c r="K275" s="55">
        <f t="shared" si="13"/>
        <v>0.98826398414875782</v>
      </c>
      <c r="L275" s="56">
        <f t="shared" si="14"/>
        <v>-20.437956302049471</v>
      </c>
      <c r="M275" s="57"/>
    </row>
    <row r="276" spans="8:13" x14ac:dyDescent="0.2">
      <c r="H276" s="54">
        <v>1627</v>
      </c>
      <c r="I276" s="54">
        <v>6508</v>
      </c>
      <c r="J276" s="54">
        <v>6561</v>
      </c>
      <c r="K276" s="55">
        <f t="shared" si="13"/>
        <v>0.99192196311537872</v>
      </c>
      <c r="L276" s="56">
        <f t="shared" si="14"/>
        <v>-14.041764116066016</v>
      </c>
      <c r="M276" s="57"/>
    </row>
    <row r="277" spans="8:13" x14ac:dyDescent="0.2">
      <c r="H277" s="54">
        <v>1637</v>
      </c>
      <c r="I277" s="54">
        <v>6548</v>
      </c>
      <c r="J277" s="54">
        <v>6561</v>
      </c>
      <c r="K277" s="55">
        <f t="shared" si="13"/>
        <v>0.99801859472641363</v>
      </c>
      <c r="L277" s="56">
        <f t="shared" si="14"/>
        <v>-3.4336791541152443</v>
      </c>
      <c r="M277" s="57"/>
    </row>
    <row r="278" spans="8:13" x14ac:dyDescent="0.2">
      <c r="H278" s="54">
        <v>1657</v>
      </c>
      <c r="I278" s="54">
        <v>6628</v>
      </c>
      <c r="J278" s="54">
        <v>6561</v>
      </c>
      <c r="K278" s="55">
        <f t="shared" si="13"/>
        <v>1.0102118579484836</v>
      </c>
      <c r="L278" s="56">
        <f t="shared" si="14"/>
        <v>17.589457742643031</v>
      </c>
      <c r="M278" s="57"/>
    </row>
    <row r="279" spans="8:13" x14ac:dyDescent="0.2">
      <c r="H279" s="54">
        <v>1663</v>
      </c>
      <c r="I279" s="54">
        <v>6652</v>
      </c>
      <c r="J279" s="54">
        <v>6561</v>
      </c>
      <c r="K279" s="55">
        <f t="shared" ref="K279:K342" si="15">I279/J279</f>
        <v>1.0138698369151045</v>
      </c>
      <c r="L279" s="56">
        <f t="shared" ref="L279:L342" si="16">1200*LOG(K279,2)</f>
        <v>23.846937021623603</v>
      </c>
      <c r="M279" s="57"/>
    </row>
    <row r="280" spans="8:13" x14ac:dyDescent="0.2">
      <c r="H280" s="54">
        <v>1667</v>
      </c>
      <c r="I280" s="54">
        <v>6668</v>
      </c>
      <c r="J280" s="54">
        <v>6561</v>
      </c>
      <c r="K280" s="55">
        <f t="shared" si="15"/>
        <v>1.0163084895595185</v>
      </c>
      <c r="L280" s="56">
        <f t="shared" si="16"/>
        <v>28.006059860600988</v>
      </c>
      <c r="M280" s="57"/>
    </row>
    <row r="281" spans="8:13" x14ac:dyDescent="0.2">
      <c r="H281" s="54">
        <v>1669</v>
      </c>
      <c r="I281" s="54">
        <v>6676</v>
      </c>
      <c r="J281" s="54">
        <v>6561</v>
      </c>
      <c r="K281" s="55">
        <f t="shared" si="15"/>
        <v>1.0175278158817254</v>
      </c>
      <c r="L281" s="56">
        <f t="shared" si="16"/>
        <v>30.081880312019166</v>
      </c>
      <c r="M281" s="57"/>
    </row>
    <row r="282" spans="8:13" x14ac:dyDescent="0.2">
      <c r="H282" s="54">
        <v>1693</v>
      </c>
      <c r="I282" s="54">
        <v>1693</v>
      </c>
      <c r="J282" s="54">
        <v>1728</v>
      </c>
      <c r="K282" s="55">
        <f t="shared" si="15"/>
        <v>0.97974537037037035</v>
      </c>
      <c r="L282" s="56">
        <f t="shared" si="16"/>
        <v>-35.425493121392236</v>
      </c>
      <c r="M282" s="57"/>
    </row>
    <row r="283" spans="8:13" x14ac:dyDescent="0.2">
      <c r="H283" s="54">
        <v>1697</v>
      </c>
      <c r="I283" s="54">
        <v>1697</v>
      </c>
      <c r="J283" s="54">
        <v>1728</v>
      </c>
      <c r="K283" s="55">
        <f t="shared" si="15"/>
        <v>0.98206018518518523</v>
      </c>
      <c r="L283" s="56">
        <f t="shared" si="16"/>
        <v>-31.339983144966137</v>
      </c>
      <c r="M283" s="57"/>
    </row>
    <row r="284" spans="8:13" x14ac:dyDescent="0.2">
      <c r="H284" s="54">
        <v>1699</v>
      </c>
      <c r="I284" s="54">
        <v>1699</v>
      </c>
      <c r="J284" s="54">
        <v>1728</v>
      </c>
      <c r="K284" s="55">
        <f t="shared" si="15"/>
        <v>0.98321759259259256</v>
      </c>
      <c r="L284" s="56">
        <f t="shared" si="16"/>
        <v>-29.300837975097675</v>
      </c>
      <c r="M284" s="57"/>
    </row>
    <row r="285" spans="8:13" x14ac:dyDescent="0.2">
      <c r="H285" s="54">
        <v>1709</v>
      </c>
      <c r="I285" s="54">
        <v>1709</v>
      </c>
      <c r="J285" s="54">
        <v>1728</v>
      </c>
      <c r="K285" s="55">
        <f t="shared" si="15"/>
        <v>0.98900462962962965</v>
      </c>
      <c r="L285" s="56">
        <f t="shared" si="16"/>
        <v>-19.140984584794992</v>
      </c>
      <c r="M285" s="57"/>
    </row>
    <row r="286" spans="8:13" x14ac:dyDescent="0.2">
      <c r="H286" s="54">
        <v>1721</v>
      </c>
      <c r="I286" s="54">
        <v>1721</v>
      </c>
      <c r="J286" s="54">
        <v>1728</v>
      </c>
      <c r="K286" s="55">
        <f t="shared" si="15"/>
        <v>0.99594907407407407</v>
      </c>
      <c r="L286" s="56">
        <f t="shared" si="16"/>
        <v>-7.0273441479180372</v>
      </c>
      <c r="M286" s="57"/>
    </row>
    <row r="287" spans="8:13" x14ac:dyDescent="0.2">
      <c r="H287" s="54">
        <v>1723</v>
      </c>
      <c r="I287" s="54">
        <v>1723</v>
      </c>
      <c r="J287" s="54">
        <v>1728</v>
      </c>
      <c r="K287" s="55">
        <f t="shared" si="15"/>
        <v>0.99710648148148151</v>
      </c>
      <c r="L287" s="56">
        <f t="shared" si="16"/>
        <v>-5.0166191262243958</v>
      </c>
      <c r="M287" s="57"/>
    </row>
    <row r="288" spans="8:13" x14ac:dyDescent="0.2">
      <c r="H288" s="54">
        <v>1733</v>
      </c>
      <c r="I288" s="54">
        <v>1733</v>
      </c>
      <c r="J288" s="54">
        <v>1728</v>
      </c>
      <c r="K288" s="55">
        <f t="shared" si="15"/>
        <v>1.0028935185185186</v>
      </c>
      <c r="L288" s="56">
        <f t="shared" si="16"/>
        <v>5.0021243960414887</v>
      </c>
      <c r="M288" s="57"/>
    </row>
    <row r="289" spans="8:13" x14ac:dyDescent="0.2">
      <c r="H289" s="54">
        <v>1741</v>
      </c>
      <c r="I289" s="54">
        <v>1741</v>
      </c>
      <c r="J289" s="54">
        <v>1728</v>
      </c>
      <c r="K289" s="55">
        <f t="shared" si="15"/>
        <v>1.0075231481481481</v>
      </c>
      <c r="L289" s="56">
        <f t="shared" si="16"/>
        <v>12.975582585159053</v>
      </c>
      <c r="M289" s="57"/>
    </row>
    <row r="290" spans="8:13" x14ac:dyDescent="0.2">
      <c r="H290" s="54">
        <v>1747</v>
      </c>
      <c r="I290" s="54">
        <v>1747</v>
      </c>
      <c r="J290" s="54">
        <v>1728</v>
      </c>
      <c r="K290" s="55">
        <f t="shared" si="15"/>
        <v>1.0109953703703705</v>
      </c>
      <c r="L290" s="56">
        <f t="shared" si="16"/>
        <v>18.93166890394933</v>
      </c>
      <c r="M290" s="57"/>
    </row>
    <row r="291" spans="8:13" x14ac:dyDescent="0.2">
      <c r="H291" s="54">
        <v>1753</v>
      </c>
      <c r="I291" s="54">
        <v>1753</v>
      </c>
      <c r="J291" s="54">
        <v>1728</v>
      </c>
      <c r="K291" s="55">
        <f t="shared" si="15"/>
        <v>1.0144675925925926</v>
      </c>
      <c r="L291" s="56">
        <f t="shared" si="16"/>
        <v>24.867334315283365</v>
      </c>
      <c r="M291" s="57"/>
    </row>
    <row r="292" spans="8:13" x14ac:dyDescent="0.2">
      <c r="H292" s="54">
        <v>1759</v>
      </c>
      <c r="I292" s="54">
        <v>1759</v>
      </c>
      <c r="J292" s="54">
        <v>1728</v>
      </c>
      <c r="K292" s="55">
        <f t="shared" si="15"/>
        <v>1.0179398148148149</v>
      </c>
      <c r="L292" s="56">
        <f t="shared" si="16"/>
        <v>30.782718370191059</v>
      </c>
      <c r="M292" s="57"/>
    </row>
    <row r="293" spans="8:13" x14ac:dyDescent="0.2">
      <c r="H293" s="54">
        <v>1777</v>
      </c>
      <c r="I293" s="54">
        <v>1777</v>
      </c>
      <c r="J293" s="54">
        <v>1728</v>
      </c>
      <c r="K293" s="55">
        <f t="shared" si="15"/>
        <v>1.0283564814814814</v>
      </c>
      <c r="L293" s="56">
        <f t="shared" si="16"/>
        <v>48.408556638251412</v>
      </c>
      <c r="M293" s="57"/>
    </row>
    <row r="294" spans="8:13" x14ac:dyDescent="0.2">
      <c r="H294" s="54">
        <v>1783</v>
      </c>
      <c r="I294" s="54">
        <v>16047</v>
      </c>
      <c r="J294" s="54">
        <v>16384</v>
      </c>
      <c r="K294" s="55">
        <f t="shared" si="15"/>
        <v>0.97943115234375</v>
      </c>
      <c r="L294" s="56">
        <f t="shared" si="16"/>
        <v>-35.980813119231279</v>
      </c>
      <c r="M294" s="57"/>
    </row>
    <row r="295" spans="8:13" x14ac:dyDescent="0.2">
      <c r="H295" s="54">
        <v>1787</v>
      </c>
      <c r="I295" s="54">
        <v>16083</v>
      </c>
      <c r="J295" s="54">
        <v>16384</v>
      </c>
      <c r="K295" s="55">
        <f t="shared" si="15"/>
        <v>0.98162841796875</v>
      </c>
      <c r="L295" s="56">
        <f t="shared" si="16"/>
        <v>-32.101295419436489</v>
      </c>
      <c r="M295" s="57"/>
    </row>
    <row r="296" spans="8:13" x14ac:dyDescent="0.2">
      <c r="H296" s="54">
        <v>1789</v>
      </c>
      <c r="I296" s="54">
        <v>16101</v>
      </c>
      <c r="J296" s="54">
        <v>16384</v>
      </c>
      <c r="K296" s="55">
        <f t="shared" si="15"/>
        <v>0.98272705078125</v>
      </c>
      <c r="L296" s="56">
        <f t="shared" si="16"/>
        <v>-30.164791806935309</v>
      </c>
      <c r="M296" s="57"/>
    </row>
    <row r="297" spans="8:13" x14ac:dyDescent="0.2">
      <c r="H297" s="54">
        <v>1801</v>
      </c>
      <c r="I297" s="54">
        <v>16209</v>
      </c>
      <c r="J297" s="54">
        <v>16384</v>
      </c>
      <c r="K297" s="55">
        <f t="shared" si="15"/>
        <v>0.98931884765625</v>
      </c>
      <c r="L297" s="56">
        <f t="shared" si="16"/>
        <v>-18.591039181693969</v>
      </c>
      <c r="M297" s="57"/>
    </row>
    <row r="298" spans="8:13" x14ac:dyDescent="0.2">
      <c r="H298" s="54">
        <v>1811</v>
      </c>
      <c r="I298" s="54">
        <v>16299</v>
      </c>
      <c r="J298" s="54">
        <v>16384</v>
      </c>
      <c r="K298" s="55">
        <f t="shared" si="15"/>
        <v>0.99481201171875</v>
      </c>
      <c r="L298" s="56">
        <f t="shared" si="16"/>
        <v>-9.00500112902367</v>
      </c>
      <c r="M298" s="57"/>
    </row>
    <row r="299" spans="8:13" x14ac:dyDescent="0.2">
      <c r="H299" s="54">
        <v>1823</v>
      </c>
      <c r="I299" s="54">
        <v>16407</v>
      </c>
      <c r="J299" s="54">
        <v>16384</v>
      </c>
      <c r="K299" s="55">
        <f t="shared" si="15"/>
        <v>1.00140380859375</v>
      </c>
      <c r="L299" s="56">
        <f t="shared" si="16"/>
        <v>2.4286169777359747</v>
      </c>
      <c r="M299" s="57"/>
    </row>
    <row r="300" spans="8:13" x14ac:dyDescent="0.2">
      <c r="H300" s="54">
        <v>1831</v>
      </c>
      <c r="I300" s="54">
        <v>16479</v>
      </c>
      <c r="J300" s="54">
        <v>16384</v>
      </c>
      <c r="K300" s="55">
        <f t="shared" si="15"/>
        <v>1.00579833984375</v>
      </c>
      <c r="L300" s="56">
        <f t="shared" si="16"/>
        <v>10.009292687579364</v>
      </c>
      <c r="M300" s="57"/>
    </row>
    <row r="301" spans="8:13" x14ac:dyDescent="0.2">
      <c r="H301" s="54">
        <v>1847</v>
      </c>
      <c r="I301" s="54">
        <v>16623</v>
      </c>
      <c r="J301" s="54">
        <v>16384</v>
      </c>
      <c r="K301" s="55">
        <f t="shared" si="15"/>
        <v>1.01458740234375</v>
      </c>
      <c r="L301" s="56">
        <f t="shared" si="16"/>
        <v>25.071782909700634</v>
      </c>
      <c r="M301" s="57"/>
    </row>
    <row r="302" spans="8:13" x14ac:dyDescent="0.2">
      <c r="H302" s="54">
        <v>1861</v>
      </c>
      <c r="I302" s="54">
        <v>16749</v>
      </c>
      <c r="J302" s="54">
        <v>16384</v>
      </c>
      <c r="K302" s="55">
        <f t="shared" si="15"/>
        <v>1.02227783203125</v>
      </c>
      <c r="L302" s="56">
        <f t="shared" si="16"/>
        <v>38.144809801756622</v>
      </c>
      <c r="M302" s="57"/>
    </row>
    <row r="303" spans="8:13" x14ac:dyDescent="0.2">
      <c r="H303" s="54">
        <v>1867</v>
      </c>
      <c r="I303" s="54">
        <v>16803</v>
      </c>
      <c r="J303" s="54">
        <v>16384</v>
      </c>
      <c r="K303" s="55">
        <f t="shared" si="15"/>
        <v>1.02557373046875</v>
      </c>
      <c r="L303" s="56">
        <f t="shared" si="16"/>
        <v>43.717456402217223</v>
      </c>
      <c r="M303" s="57"/>
    </row>
    <row r="304" spans="8:13" x14ac:dyDescent="0.2">
      <c r="H304" s="54">
        <v>1871</v>
      </c>
      <c r="I304" s="54">
        <v>16839</v>
      </c>
      <c r="J304" s="54">
        <v>16384</v>
      </c>
      <c r="K304" s="55">
        <f t="shared" si="15"/>
        <v>1.02777099609375</v>
      </c>
      <c r="L304" s="56">
        <f t="shared" si="16"/>
        <v>47.422613619715698</v>
      </c>
      <c r="M304" s="57"/>
    </row>
    <row r="305" spans="8:13" x14ac:dyDescent="0.2">
      <c r="H305" s="54">
        <v>1873</v>
      </c>
      <c r="I305" s="54">
        <v>16857</v>
      </c>
      <c r="J305" s="54">
        <v>16384</v>
      </c>
      <c r="K305" s="55">
        <f t="shared" si="15"/>
        <v>1.02886962890625</v>
      </c>
      <c r="L305" s="56">
        <f t="shared" si="16"/>
        <v>49.272222822429335</v>
      </c>
      <c r="M305" s="57"/>
    </row>
    <row r="306" spans="8:13" x14ac:dyDescent="0.2">
      <c r="H306" s="54">
        <v>1877</v>
      </c>
      <c r="I306" s="54">
        <v>1877</v>
      </c>
      <c r="J306" s="54">
        <v>1944</v>
      </c>
      <c r="K306" s="55">
        <f t="shared" si="15"/>
        <v>0.96553497942386834</v>
      </c>
      <c r="L306" s="56">
        <f t="shared" si="16"/>
        <v>-60.719482529887884</v>
      </c>
      <c r="M306" s="57"/>
    </row>
    <row r="307" spans="8:13" x14ac:dyDescent="0.2">
      <c r="H307" s="54">
        <v>1879</v>
      </c>
      <c r="I307" s="54">
        <v>1879</v>
      </c>
      <c r="J307" s="54">
        <v>1944</v>
      </c>
      <c r="K307" s="55">
        <f t="shared" si="15"/>
        <v>0.96656378600823045</v>
      </c>
      <c r="L307" s="56">
        <f t="shared" si="16"/>
        <v>-58.87578262287046</v>
      </c>
      <c r="M307" s="57"/>
    </row>
    <row r="308" spans="8:13" x14ac:dyDescent="0.2">
      <c r="H308" s="54">
        <v>1889</v>
      </c>
      <c r="I308" s="54">
        <v>1889</v>
      </c>
      <c r="J308" s="54">
        <v>1944</v>
      </c>
      <c r="K308" s="55">
        <f t="shared" si="15"/>
        <v>0.9717078189300411</v>
      </c>
      <c r="L308" s="56">
        <f t="shared" si="16"/>
        <v>-49.68662066089351</v>
      </c>
      <c r="M308" s="57"/>
    </row>
    <row r="309" spans="8:13" x14ac:dyDescent="0.2">
      <c r="H309" s="54">
        <v>1901</v>
      </c>
      <c r="I309" s="54">
        <v>1901</v>
      </c>
      <c r="J309" s="54">
        <v>1944</v>
      </c>
      <c r="K309" s="55">
        <f t="shared" si="15"/>
        <v>0.97788065843621397</v>
      </c>
      <c r="L309" s="56">
        <f t="shared" si="16"/>
        <v>-38.723624348674669</v>
      </c>
      <c r="M309" s="57"/>
    </row>
    <row r="310" spans="8:13" x14ac:dyDescent="0.2">
      <c r="H310" s="54">
        <v>1907</v>
      </c>
      <c r="I310" s="54">
        <v>1907</v>
      </c>
      <c r="J310" s="54">
        <v>1944</v>
      </c>
      <c r="K310" s="55">
        <f t="shared" si="15"/>
        <v>0.9809670781893004</v>
      </c>
      <c r="L310" s="56">
        <f t="shared" si="16"/>
        <v>-33.268050351629661</v>
      </c>
      <c r="M310" s="57"/>
    </row>
    <row r="311" spans="8:13" x14ac:dyDescent="0.2">
      <c r="H311" s="54">
        <v>1913</v>
      </c>
      <c r="I311" s="54">
        <v>1913</v>
      </c>
      <c r="J311" s="54">
        <v>1944</v>
      </c>
      <c r="K311" s="55">
        <f t="shared" si="15"/>
        <v>0.98405349794238683</v>
      </c>
      <c r="L311" s="56">
        <f t="shared" si="16"/>
        <v>-27.82961431160226</v>
      </c>
      <c r="M311" s="57"/>
    </row>
    <row r="312" spans="8:13" x14ac:dyDescent="0.2">
      <c r="H312" s="54">
        <v>1931</v>
      </c>
      <c r="I312" s="54">
        <v>1931</v>
      </c>
      <c r="J312" s="54">
        <v>1944</v>
      </c>
      <c r="K312" s="55">
        <f t="shared" si="15"/>
        <v>0.99331275720164613</v>
      </c>
      <c r="L312" s="56">
        <f t="shared" si="16"/>
        <v>-11.616065586156633</v>
      </c>
      <c r="M312" s="57"/>
    </row>
    <row r="313" spans="8:13" x14ac:dyDescent="0.2">
      <c r="H313" s="54">
        <v>1933</v>
      </c>
      <c r="I313" s="54">
        <v>1933</v>
      </c>
      <c r="J313" s="54">
        <v>1944</v>
      </c>
      <c r="K313" s="55">
        <f t="shared" si="15"/>
        <v>0.99434156378600824</v>
      </c>
      <c r="L313" s="56">
        <f t="shared" si="16"/>
        <v>-9.8238976734541801</v>
      </c>
      <c r="M313" s="57"/>
    </row>
    <row r="314" spans="8:13" x14ac:dyDescent="0.2">
      <c r="H314" s="54">
        <v>1949</v>
      </c>
      <c r="I314" s="54">
        <v>1949</v>
      </c>
      <c r="J314" s="54">
        <v>1944</v>
      </c>
      <c r="K314" s="55">
        <f t="shared" si="15"/>
        <v>1.0025720164609053</v>
      </c>
      <c r="L314" s="56">
        <f t="shared" si="16"/>
        <v>4.4470459825308355</v>
      </c>
      <c r="M314" s="57"/>
    </row>
    <row r="315" spans="8:13" x14ac:dyDescent="0.2">
      <c r="H315" s="54">
        <v>1951</v>
      </c>
      <c r="I315" s="54">
        <v>1951</v>
      </c>
      <c r="J315" s="54">
        <v>1944</v>
      </c>
      <c r="K315" s="55">
        <f t="shared" si="15"/>
        <v>1.0036008230452675</v>
      </c>
      <c r="L315" s="56">
        <f t="shared" si="16"/>
        <v>6.2226708038946352</v>
      </c>
      <c r="M315" s="57"/>
    </row>
    <row r="316" spans="8:13" x14ac:dyDescent="0.2">
      <c r="H316" s="54">
        <v>1973</v>
      </c>
      <c r="I316" s="54">
        <v>1973</v>
      </c>
      <c r="J316" s="54">
        <v>1944</v>
      </c>
      <c r="K316" s="55">
        <f t="shared" si="15"/>
        <v>1.0149176954732511</v>
      </c>
      <c r="L316" s="56">
        <f t="shared" si="16"/>
        <v>25.635284541333387</v>
      </c>
      <c r="M316" s="57"/>
    </row>
    <row r="317" spans="8:13" x14ac:dyDescent="0.2">
      <c r="H317" s="54">
        <v>1979</v>
      </c>
      <c r="I317" s="54">
        <v>1979</v>
      </c>
      <c r="J317" s="54">
        <v>1944</v>
      </c>
      <c r="K317" s="55">
        <f t="shared" si="15"/>
        <v>1.0180041152263375</v>
      </c>
      <c r="L317" s="56">
        <f t="shared" si="16"/>
        <v>30.892072130077469</v>
      </c>
      <c r="M317" s="57"/>
    </row>
    <row r="318" spans="8:13" x14ac:dyDescent="0.2">
      <c r="H318" s="54">
        <v>1987</v>
      </c>
      <c r="I318" s="54">
        <v>1987</v>
      </c>
      <c r="J318" s="54">
        <v>1944</v>
      </c>
      <c r="K318" s="55">
        <f t="shared" si="15"/>
        <v>1.0221193415637859</v>
      </c>
      <c r="L318" s="56">
        <f t="shared" si="16"/>
        <v>37.876384372666926</v>
      </c>
      <c r="M318" s="57"/>
    </row>
    <row r="319" spans="8:13" x14ac:dyDescent="0.2">
      <c r="H319" s="54">
        <v>1993</v>
      </c>
      <c r="I319" s="54">
        <v>1993</v>
      </c>
      <c r="J319" s="54">
        <v>1944</v>
      </c>
      <c r="K319" s="55">
        <f t="shared" si="15"/>
        <v>1.0252057613168724</v>
      </c>
      <c r="L319" s="56">
        <f t="shared" si="16"/>
        <v>43.096189479932399</v>
      </c>
      <c r="M319" s="57"/>
    </row>
    <row r="320" spans="8:13" x14ac:dyDescent="0.2">
      <c r="H320" s="54">
        <v>1997</v>
      </c>
      <c r="I320" s="54">
        <v>1997</v>
      </c>
      <c r="J320" s="54">
        <v>2048</v>
      </c>
      <c r="K320" s="55">
        <f t="shared" si="15"/>
        <v>0.97509765625</v>
      </c>
      <c r="L320" s="56">
        <f t="shared" si="16"/>
        <v>-43.657659067232913</v>
      </c>
      <c r="M320" s="57"/>
    </row>
    <row r="321" spans="8:13" x14ac:dyDescent="0.2">
      <c r="H321" s="54">
        <v>1999</v>
      </c>
      <c r="I321" s="54">
        <v>1999</v>
      </c>
      <c r="J321" s="54">
        <v>2048</v>
      </c>
      <c r="K321" s="55">
        <f t="shared" si="15"/>
        <v>0.97607421875</v>
      </c>
      <c r="L321" s="56">
        <f t="shared" si="16"/>
        <v>-41.924691906446874</v>
      </c>
      <c r="M321" s="57"/>
    </row>
    <row r="322" spans="8:13" x14ac:dyDescent="0.2">
      <c r="H322" s="54">
        <v>2003</v>
      </c>
      <c r="I322" s="54">
        <v>2003</v>
      </c>
      <c r="J322" s="54">
        <v>2048</v>
      </c>
      <c r="K322" s="55">
        <f t="shared" si="15"/>
        <v>0.97802734375</v>
      </c>
      <c r="L322" s="56">
        <f t="shared" si="16"/>
        <v>-38.463953024750779</v>
      </c>
      <c r="M322" s="57"/>
    </row>
    <row r="323" spans="8:13" x14ac:dyDescent="0.2">
      <c r="H323" s="54">
        <v>2011</v>
      </c>
      <c r="I323" s="54">
        <v>2011</v>
      </c>
      <c r="J323" s="54">
        <v>2048</v>
      </c>
      <c r="K323" s="55">
        <f t="shared" si="15"/>
        <v>0.98193359375</v>
      </c>
      <c r="L323" s="56">
        <f t="shared" si="16"/>
        <v>-31.563160433577735</v>
      </c>
      <c r="M323" s="57"/>
    </row>
    <row r="324" spans="8:13" x14ac:dyDescent="0.2">
      <c r="H324" s="54">
        <v>2017</v>
      </c>
      <c r="I324" s="54">
        <v>2017</v>
      </c>
      <c r="J324" s="54">
        <v>2048</v>
      </c>
      <c r="K324" s="55">
        <f t="shared" si="15"/>
        <v>0.98486328125</v>
      </c>
      <c r="L324" s="56">
        <f t="shared" si="16"/>
        <v>-26.405557664446231</v>
      </c>
      <c r="M324" s="57"/>
    </row>
    <row r="325" spans="8:13" x14ac:dyDescent="0.2">
      <c r="H325" s="54">
        <v>2027</v>
      </c>
      <c r="I325" s="54">
        <v>2027</v>
      </c>
      <c r="J325" s="54">
        <v>2048</v>
      </c>
      <c r="K325" s="55">
        <f t="shared" si="15"/>
        <v>0.98974609375</v>
      </c>
      <c r="L325" s="56">
        <f t="shared" si="16"/>
        <v>-17.843551839721297</v>
      </c>
      <c r="M325" s="57"/>
    </row>
    <row r="326" spans="8:13" x14ac:dyDescent="0.2">
      <c r="H326" s="54">
        <v>2029</v>
      </c>
      <c r="I326" s="54">
        <v>2029</v>
      </c>
      <c r="J326" s="54">
        <v>2048</v>
      </c>
      <c r="K326" s="55">
        <f t="shared" si="15"/>
        <v>0.99072265625</v>
      </c>
      <c r="L326" s="56">
        <f t="shared" si="16"/>
        <v>-16.136220292009256</v>
      </c>
      <c r="M326" s="57"/>
    </row>
    <row r="327" spans="8:13" x14ac:dyDescent="0.2">
      <c r="H327" s="54">
        <v>2039</v>
      </c>
      <c r="I327" s="54">
        <v>2039</v>
      </c>
      <c r="J327" s="54">
        <v>2048</v>
      </c>
      <c r="K327" s="55">
        <f t="shared" si="15"/>
        <v>0.99560546875</v>
      </c>
      <c r="L327" s="56">
        <f t="shared" si="16"/>
        <v>-7.6247279800841765</v>
      </c>
      <c r="M327" s="57"/>
    </row>
    <row r="328" spans="8:13" x14ac:dyDescent="0.2">
      <c r="H328" s="54">
        <v>2053</v>
      </c>
      <c r="I328" s="54">
        <v>2053</v>
      </c>
      <c r="J328" s="54">
        <v>2048</v>
      </c>
      <c r="K328" s="55">
        <f t="shared" si="15"/>
        <v>1.00244140625</v>
      </c>
      <c r="L328" s="56">
        <f t="shared" si="16"/>
        <v>4.2214945303223983</v>
      </c>
      <c r="M328" s="57"/>
    </row>
    <row r="329" spans="8:13" x14ac:dyDescent="0.2">
      <c r="H329" s="54">
        <v>2063</v>
      </c>
      <c r="I329" s="54">
        <v>2063</v>
      </c>
      <c r="J329" s="54">
        <v>2048</v>
      </c>
      <c r="K329" s="55">
        <f t="shared" si="15"/>
        <v>1.00732421875</v>
      </c>
      <c r="L329" s="56">
        <f t="shared" si="16"/>
        <v>12.633727063781617</v>
      </c>
      <c r="M329" s="57"/>
    </row>
    <row r="330" spans="8:13" x14ac:dyDescent="0.2">
      <c r="H330" s="54">
        <v>2069</v>
      </c>
      <c r="I330" s="54">
        <v>2069</v>
      </c>
      <c r="J330" s="54">
        <v>2048</v>
      </c>
      <c r="K330" s="55">
        <f t="shared" si="15"/>
        <v>1.01025390625</v>
      </c>
      <c r="L330" s="56">
        <f t="shared" si="16"/>
        <v>17.661515832011418</v>
      </c>
      <c r="M330" s="57"/>
    </row>
    <row r="331" spans="8:13" x14ac:dyDescent="0.2">
      <c r="H331" s="54">
        <v>2081</v>
      </c>
      <c r="I331" s="54">
        <v>2081</v>
      </c>
      <c r="J331" s="54">
        <v>2048</v>
      </c>
      <c r="K331" s="55">
        <f t="shared" si="15"/>
        <v>1.01611328125</v>
      </c>
      <c r="L331" s="56">
        <f t="shared" si="16"/>
        <v>27.673499682401626</v>
      </c>
      <c r="M331" s="57"/>
    </row>
    <row r="332" spans="8:13" x14ac:dyDescent="0.2">
      <c r="H332" s="54">
        <v>2083</v>
      </c>
      <c r="I332" s="54">
        <v>2083</v>
      </c>
      <c r="J332" s="54">
        <v>2048</v>
      </c>
      <c r="K332" s="55">
        <f t="shared" si="15"/>
        <v>1.01708984375</v>
      </c>
      <c r="L332" s="56">
        <f t="shared" si="16"/>
        <v>29.336548848776168</v>
      </c>
      <c r="M332" s="57"/>
    </row>
    <row r="333" spans="8:13" x14ac:dyDescent="0.2">
      <c r="H333" s="54">
        <v>2087</v>
      </c>
      <c r="I333" s="54">
        <v>2087</v>
      </c>
      <c r="J333" s="54">
        <v>2048</v>
      </c>
      <c r="K333" s="55">
        <f t="shared" si="15"/>
        <v>1.01904296875</v>
      </c>
      <c r="L333" s="56">
        <f t="shared" si="16"/>
        <v>32.657862191802032</v>
      </c>
      <c r="M333" s="57"/>
    </row>
    <row r="334" spans="8:13" x14ac:dyDescent="0.2">
      <c r="H334" s="54">
        <v>2089</v>
      </c>
      <c r="I334" s="54">
        <v>2089</v>
      </c>
      <c r="J334" s="54">
        <v>2048</v>
      </c>
      <c r="K334" s="55">
        <f t="shared" si="15"/>
        <v>1.02001953125</v>
      </c>
      <c r="L334" s="56">
        <f t="shared" si="16"/>
        <v>34.316132480529895</v>
      </c>
      <c r="M334" s="57"/>
    </row>
    <row r="335" spans="8:13" x14ac:dyDescent="0.2">
      <c r="H335" s="54">
        <v>2099</v>
      </c>
      <c r="I335" s="54">
        <v>2099</v>
      </c>
      <c r="J335" s="54">
        <v>2048</v>
      </c>
      <c r="K335" s="55">
        <f t="shared" si="15"/>
        <v>1.02490234375</v>
      </c>
      <c r="L335" s="56">
        <f t="shared" si="16"/>
        <v>42.583741550585167</v>
      </c>
      <c r="M335" s="57"/>
    </row>
    <row r="336" spans="8:13" x14ac:dyDescent="0.2">
      <c r="H336" s="54">
        <v>2111</v>
      </c>
      <c r="I336" s="54">
        <v>2111</v>
      </c>
      <c r="J336" s="54">
        <v>2048</v>
      </c>
      <c r="K336" s="55">
        <f t="shared" si="15"/>
        <v>1.03076171875</v>
      </c>
      <c r="L336" s="56">
        <f t="shared" si="16"/>
        <v>52.453036016587149</v>
      </c>
      <c r="M336" s="57"/>
    </row>
    <row r="337" spans="8:13" x14ac:dyDescent="0.2">
      <c r="H337" s="54">
        <v>2113</v>
      </c>
      <c r="I337" s="54">
        <v>2113</v>
      </c>
      <c r="J337" s="54">
        <v>2048</v>
      </c>
      <c r="K337" s="55">
        <f t="shared" si="15"/>
        <v>1.03173828125</v>
      </c>
      <c r="L337" s="56">
        <f t="shared" si="16"/>
        <v>54.092462321928707</v>
      </c>
      <c r="M337" s="57"/>
    </row>
    <row r="338" spans="8:13" x14ac:dyDescent="0.2">
      <c r="H338" s="54">
        <v>2129</v>
      </c>
      <c r="I338" s="54">
        <v>2129</v>
      </c>
      <c r="J338" s="54">
        <v>2187</v>
      </c>
      <c r="K338" s="55">
        <f t="shared" si="15"/>
        <v>0.97347965249199819</v>
      </c>
      <c r="L338" s="56">
        <f t="shared" si="16"/>
        <v>-46.532724714959144</v>
      </c>
      <c r="M338" s="57"/>
    </row>
    <row r="339" spans="8:13" x14ac:dyDescent="0.2">
      <c r="H339" s="54">
        <v>2131</v>
      </c>
      <c r="I339" s="54">
        <v>2131</v>
      </c>
      <c r="J339" s="54">
        <v>2187</v>
      </c>
      <c r="K339" s="55">
        <f t="shared" si="15"/>
        <v>0.97439414723365336</v>
      </c>
      <c r="L339" s="56">
        <f t="shared" si="16"/>
        <v>-44.907152718467884</v>
      </c>
      <c r="M339" s="57"/>
    </row>
    <row r="340" spans="8:13" x14ac:dyDescent="0.2">
      <c r="H340" s="54">
        <v>2137</v>
      </c>
      <c r="I340" s="54">
        <v>2137</v>
      </c>
      <c r="J340" s="54">
        <v>2187</v>
      </c>
      <c r="K340" s="55">
        <f t="shared" si="15"/>
        <v>0.97713763145861909</v>
      </c>
      <c r="L340" s="56">
        <f t="shared" si="16"/>
        <v>-40.039574865938739</v>
      </c>
      <c r="M340" s="57"/>
    </row>
    <row r="341" spans="8:13" x14ac:dyDescent="0.2">
      <c r="H341" s="54">
        <v>2141</v>
      </c>
      <c r="I341" s="54">
        <v>2141</v>
      </c>
      <c r="J341" s="54">
        <v>2187</v>
      </c>
      <c r="K341" s="55">
        <f t="shared" si="15"/>
        <v>0.97896662094192954</v>
      </c>
      <c r="L341" s="56">
        <f t="shared" si="16"/>
        <v>-36.802109595100617</v>
      </c>
      <c r="M341" s="57"/>
    </row>
    <row r="342" spans="8:13" x14ac:dyDescent="0.2">
      <c r="H342" s="54">
        <v>2143</v>
      </c>
      <c r="I342" s="54">
        <v>2143</v>
      </c>
      <c r="J342" s="54">
        <v>2187</v>
      </c>
      <c r="K342" s="55">
        <f t="shared" si="15"/>
        <v>0.97988111568358482</v>
      </c>
      <c r="L342" s="56">
        <f t="shared" si="16"/>
        <v>-35.185644445854841</v>
      </c>
      <c r="M342" s="57"/>
    </row>
    <row r="343" spans="8:13" x14ac:dyDescent="0.2">
      <c r="H343" s="54">
        <v>2153</v>
      </c>
      <c r="I343" s="54">
        <v>2153</v>
      </c>
      <c r="J343" s="54">
        <v>2187</v>
      </c>
      <c r="K343" s="55">
        <f t="shared" ref="K343:K406" si="17">I343/J343</f>
        <v>0.98445358939186101</v>
      </c>
      <c r="L343" s="56">
        <f t="shared" ref="L343:L406" si="18">1200*LOG(K343,2)</f>
        <v>-27.125881057031425</v>
      </c>
      <c r="M343" s="57"/>
    </row>
    <row r="344" spans="8:13" x14ac:dyDescent="0.2">
      <c r="H344" s="54">
        <v>2161</v>
      </c>
      <c r="I344" s="54">
        <v>2161</v>
      </c>
      <c r="J344" s="54">
        <v>2187</v>
      </c>
      <c r="K344" s="55">
        <f t="shared" si="17"/>
        <v>0.98811156835848191</v>
      </c>
      <c r="L344" s="56">
        <f t="shared" si="18"/>
        <v>-20.704977826303242</v>
      </c>
      <c r="M344" s="57"/>
    </row>
    <row r="345" spans="8:13" x14ac:dyDescent="0.2">
      <c r="H345" s="54">
        <v>2179</v>
      </c>
      <c r="I345" s="54">
        <v>2179</v>
      </c>
      <c r="J345" s="54">
        <v>2187</v>
      </c>
      <c r="K345" s="55">
        <f t="shared" si="17"/>
        <v>0.9963420210333791</v>
      </c>
      <c r="L345" s="56">
        <f t="shared" si="18"/>
        <v>-6.344428718623619</v>
      </c>
      <c r="M345" s="57"/>
    </row>
    <row r="346" spans="8:13" x14ac:dyDescent="0.2">
      <c r="H346" s="54">
        <v>2203</v>
      </c>
      <c r="I346" s="54">
        <v>2203</v>
      </c>
      <c r="J346" s="54">
        <v>2187</v>
      </c>
      <c r="K346" s="55">
        <f t="shared" si="17"/>
        <v>1.0073159579332418</v>
      </c>
      <c r="L346" s="56">
        <f t="shared" si="18"/>
        <v>12.619529583347646</v>
      </c>
      <c r="M346" s="57"/>
    </row>
    <row r="347" spans="8:13" x14ac:dyDescent="0.2">
      <c r="H347" s="54">
        <v>2207</v>
      </c>
      <c r="I347" s="54">
        <v>2207</v>
      </c>
      <c r="J347" s="54">
        <v>2187</v>
      </c>
      <c r="K347" s="55">
        <f t="shared" si="17"/>
        <v>1.0091449474165524</v>
      </c>
      <c r="L347" s="56">
        <f t="shared" si="18"/>
        <v>15.760091077824905</v>
      </c>
      <c r="M347" s="57"/>
    </row>
    <row r="348" spans="8:13" x14ac:dyDescent="0.2">
      <c r="H348" s="54">
        <v>2213</v>
      </c>
      <c r="I348" s="54">
        <v>2213</v>
      </c>
      <c r="J348" s="54">
        <v>2187</v>
      </c>
      <c r="K348" s="55">
        <f t="shared" si="17"/>
        <v>1.011888431641518</v>
      </c>
      <c r="L348" s="56">
        <f t="shared" si="18"/>
        <v>20.460276903501867</v>
      </c>
      <c r="M348" s="57"/>
    </row>
    <row r="349" spans="8:13" x14ac:dyDescent="0.2">
      <c r="H349" s="54">
        <v>2221</v>
      </c>
      <c r="I349" s="54">
        <v>2221</v>
      </c>
      <c r="J349" s="54">
        <v>2187</v>
      </c>
      <c r="K349" s="55">
        <f t="shared" si="17"/>
        <v>1.0155464106081391</v>
      </c>
      <c r="L349" s="56">
        <f t="shared" si="18"/>
        <v>26.707406998665071</v>
      </c>
      <c r="M349" s="57"/>
    </row>
    <row r="350" spans="8:13" x14ac:dyDescent="0.2">
      <c r="H350" s="54">
        <v>2237</v>
      </c>
      <c r="I350" s="54">
        <v>2237</v>
      </c>
      <c r="J350" s="54">
        <v>2187</v>
      </c>
      <c r="K350" s="55">
        <f t="shared" si="17"/>
        <v>1.0228623685413809</v>
      </c>
      <c r="L350" s="56">
        <f t="shared" si="18"/>
        <v>39.134443213230696</v>
      </c>
      <c r="M350" s="57"/>
    </row>
    <row r="351" spans="8:13" x14ac:dyDescent="0.2">
      <c r="H351" s="54">
        <v>2239</v>
      </c>
      <c r="I351" s="54">
        <v>2239</v>
      </c>
      <c r="J351" s="54">
        <v>2187</v>
      </c>
      <c r="K351" s="55">
        <f t="shared" si="17"/>
        <v>1.0237768632830362</v>
      </c>
      <c r="L351" s="56">
        <f t="shared" si="18"/>
        <v>40.681569365405203</v>
      </c>
      <c r="M351" s="57"/>
    </row>
    <row r="352" spans="8:13" x14ac:dyDescent="0.2">
      <c r="H352" s="54">
        <v>2243</v>
      </c>
      <c r="I352" s="54">
        <v>2243</v>
      </c>
      <c r="J352" s="54">
        <v>2187</v>
      </c>
      <c r="K352" s="55">
        <f t="shared" si="17"/>
        <v>1.0256058527663465</v>
      </c>
      <c r="L352" s="56">
        <f t="shared" si="18"/>
        <v>43.771680045814726</v>
      </c>
      <c r="M352" s="57"/>
    </row>
    <row r="353" spans="8:13" x14ac:dyDescent="0.2">
      <c r="H353" s="54">
        <v>2251</v>
      </c>
      <c r="I353" s="54">
        <v>2251</v>
      </c>
      <c r="J353" s="54">
        <v>2304</v>
      </c>
      <c r="K353" s="55">
        <f t="shared" si="17"/>
        <v>0.97699652777777779</v>
      </c>
      <c r="L353" s="56">
        <f t="shared" si="18"/>
        <v>-40.289591985788007</v>
      </c>
      <c r="M353" s="57"/>
    </row>
    <row r="354" spans="8:13" x14ac:dyDescent="0.2">
      <c r="H354" s="54">
        <v>2267</v>
      </c>
      <c r="I354" s="54">
        <v>2267</v>
      </c>
      <c r="J354" s="54">
        <v>2304</v>
      </c>
      <c r="K354" s="55">
        <f t="shared" si="17"/>
        <v>0.98394097222222221</v>
      </c>
      <c r="L354" s="56">
        <f t="shared" si="18"/>
        <v>-28.027590841831792</v>
      </c>
      <c r="M354" s="57"/>
    </row>
    <row r="355" spans="8:13" x14ac:dyDescent="0.2">
      <c r="H355" s="54">
        <v>2269</v>
      </c>
      <c r="I355" s="54">
        <v>2269</v>
      </c>
      <c r="J355" s="54">
        <v>2304</v>
      </c>
      <c r="K355" s="55">
        <f t="shared" si="17"/>
        <v>0.98480902777777779</v>
      </c>
      <c r="L355" s="56">
        <f t="shared" si="18"/>
        <v>-26.500929323969942</v>
      </c>
      <c r="M355" s="57"/>
    </row>
    <row r="356" spans="8:13" x14ac:dyDescent="0.2">
      <c r="H356" s="54">
        <v>2273</v>
      </c>
      <c r="I356" s="54">
        <v>2273</v>
      </c>
      <c r="J356" s="54">
        <v>2304</v>
      </c>
      <c r="K356" s="55">
        <f t="shared" si="17"/>
        <v>0.98654513888888884</v>
      </c>
      <c r="L356" s="56">
        <f t="shared" si="18"/>
        <v>-23.451639149357586</v>
      </c>
      <c r="M356" s="57"/>
    </row>
    <row r="357" spans="8:13" x14ac:dyDescent="0.2">
      <c r="H357" s="54">
        <v>2281</v>
      </c>
      <c r="I357" s="54">
        <v>2281</v>
      </c>
      <c r="J357" s="54">
        <v>2304</v>
      </c>
      <c r="K357" s="55">
        <f t="shared" si="17"/>
        <v>0.99001736111111116</v>
      </c>
      <c r="L357" s="56">
        <f t="shared" si="18"/>
        <v>-17.369124156209903</v>
      </c>
      <c r="M357" s="57"/>
    </row>
    <row r="358" spans="8:13" x14ac:dyDescent="0.2">
      <c r="H358" s="54">
        <v>2287</v>
      </c>
      <c r="I358" s="54">
        <v>2287</v>
      </c>
      <c r="J358" s="54">
        <v>2304</v>
      </c>
      <c r="K358" s="55">
        <f t="shared" si="17"/>
        <v>0.99262152777777779</v>
      </c>
      <c r="L358" s="56">
        <f t="shared" si="18"/>
        <v>-12.82122123676773</v>
      </c>
      <c r="M358" s="57"/>
    </row>
    <row r="359" spans="8:13" x14ac:dyDescent="0.2">
      <c r="H359" s="54">
        <v>2293</v>
      </c>
      <c r="I359" s="54">
        <v>2293</v>
      </c>
      <c r="J359" s="54">
        <v>2304</v>
      </c>
      <c r="K359" s="55">
        <f t="shared" si="17"/>
        <v>0.99522569444444442</v>
      </c>
      <c r="L359" s="56">
        <f t="shared" si="18"/>
        <v>-8.285234233822683</v>
      </c>
      <c r="M359" s="57"/>
    </row>
    <row r="360" spans="8:13" x14ac:dyDescent="0.2">
      <c r="H360" s="54">
        <v>2297</v>
      </c>
      <c r="I360" s="54">
        <v>2297</v>
      </c>
      <c r="J360" s="54">
        <v>2304</v>
      </c>
      <c r="K360" s="55">
        <f t="shared" si="17"/>
        <v>0.99696180555555558</v>
      </c>
      <c r="L360" s="56">
        <f t="shared" si="18"/>
        <v>-5.2678320772661893</v>
      </c>
      <c r="M360" s="57"/>
    </row>
    <row r="361" spans="8:13" x14ac:dyDescent="0.2">
      <c r="H361" s="54">
        <v>2309</v>
      </c>
      <c r="I361" s="54">
        <v>2309</v>
      </c>
      <c r="J361" s="54">
        <v>2304</v>
      </c>
      <c r="K361" s="55">
        <f t="shared" si="17"/>
        <v>1.0021701388888888</v>
      </c>
      <c r="L361" s="56">
        <f t="shared" si="18"/>
        <v>3.7529475981633431</v>
      </c>
      <c r="M361" s="57"/>
    </row>
    <row r="362" spans="8:13" x14ac:dyDescent="0.2">
      <c r="H362" s="54">
        <v>2311</v>
      </c>
      <c r="I362" s="54">
        <v>2311</v>
      </c>
      <c r="J362" s="54">
        <v>2304</v>
      </c>
      <c r="K362" s="55">
        <f t="shared" si="17"/>
        <v>1.0030381944444444</v>
      </c>
      <c r="L362" s="56">
        <f t="shared" si="18"/>
        <v>5.251851630382256</v>
      </c>
      <c r="M362" s="57"/>
    </row>
    <row r="363" spans="8:13" x14ac:dyDescent="0.2">
      <c r="H363" s="54">
        <v>2333</v>
      </c>
      <c r="I363" s="54">
        <v>2333</v>
      </c>
      <c r="J363" s="54">
        <v>2304</v>
      </c>
      <c r="K363" s="55">
        <f t="shared" si="17"/>
        <v>1.0125868055555556</v>
      </c>
      <c r="L363" s="56">
        <f t="shared" si="18"/>
        <v>21.654708650264304</v>
      </c>
      <c r="M363" s="57"/>
    </row>
    <row r="364" spans="8:13" x14ac:dyDescent="0.2">
      <c r="H364" s="54">
        <v>2339</v>
      </c>
      <c r="I364" s="54">
        <v>2339</v>
      </c>
      <c r="J364" s="54">
        <v>2304</v>
      </c>
      <c r="K364" s="55">
        <f t="shared" si="17"/>
        <v>1.0151909722222223</v>
      </c>
      <c r="L364" s="56">
        <f t="shared" si="18"/>
        <v>26.10137389213843</v>
      </c>
      <c r="M364" s="57"/>
    </row>
    <row r="365" spans="8:13" x14ac:dyDescent="0.2">
      <c r="H365" s="54">
        <v>2341</v>
      </c>
      <c r="I365" s="54">
        <v>2341</v>
      </c>
      <c r="J365" s="54">
        <v>2304</v>
      </c>
      <c r="K365" s="55">
        <f t="shared" si="17"/>
        <v>1.0160590277777777</v>
      </c>
      <c r="L365" s="56">
        <f t="shared" si="18"/>
        <v>27.58106120364031</v>
      </c>
      <c r="M365" s="57"/>
    </row>
    <row r="366" spans="8:13" x14ac:dyDescent="0.2">
      <c r="H366" s="54">
        <v>2347</v>
      </c>
      <c r="I366" s="54">
        <v>2347</v>
      </c>
      <c r="J366" s="54">
        <v>2304</v>
      </c>
      <c r="K366" s="55">
        <f t="shared" si="17"/>
        <v>1.0186631944444444</v>
      </c>
      <c r="L366" s="56">
        <f t="shared" si="18"/>
        <v>32.01255009702944</v>
      </c>
      <c r="M366" s="57"/>
    </row>
    <row r="367" spans="8:13" x14ac:dyDescent="0.2">
      <c r="H367" s="54">
        <v>2351</v>
      </c>
      <c r="I367" s="54">
        <v>2351</v>
      </c>
      <c r="J367" s="54">
        <v>2304</v>
      </c>
      <c r="K367" s="55">
        <f t="shared" si="17"/>
        <v>1.0203993055555556</v>
      </c>
      <c r="L367" s="56">
        <f t="shared" si="18"/>
        <v>34.960586652850829</v>
      </c>
      <c r="M367" s="57"/>
    </row>
    <row r="368" spans="8:13" x14ac:dyDescent="0.2">
      <c r="H368" s="54">
        <v>2357</v>
      </c>
      <c r="I368" s="54">
        <v>2357</v>
      </c>
      <c r="J368" s="54">
        <v>2304</v>
      </c>
      <c r="K368" s="55">
        <f t="shared" si="17"/>
        <v>1.0230034722222223</v>
      </c>
      <c r="L368" s="56">
        <f t="shared" si="18"/>
        <v>39.373250169426285</v>
      </c>
      <c r="M368" s="57"/>
    </row>
    <row r="369" spans="8:13" x14ac:dyDescent="0.2">
      <c r="H369" s="54">
        <v>2371</v>
      </c>
      <c r="I369" s="54">
        <v>2371</v>
      </c>
      <c r="J369" s="54">
        <v>2304</v>
      </c>
      <c r="K369" s="55">
        <f t="shared" si="17"/>
        <v>1.0290798611111112</v>
      </c>
      <c r="L369" s="56">
        <f t="shared" si="18"/>
        <v>49.6259352476347</v>
      </c>
      <c r="M369" s="57"/>
    </row>
    <row r="370" spans="8:13" x14ac:dyDescent="0.2">
      <c r="H370" s="54">
        <v>2377</v>
      </c>
      <c r="I370" s="54">
        <v>2377</v>
      </c>
      <c r="J370" s="54">
        <v>2304</v>
      </c>
      <c r="K370" s="55">
        <f t="shared" si="17"/>
        <v>1.0316840277777777</v>
      </c>
      <c r="L370" s="56">
        <f t="shared" si="18"/>
        <v>54.001423800146632</v>
      </c>
      <c r="M370" s="57"/>
    </row>
    <row r="371" spans="8:13" x14ac:dyDescent="0.2">
      <c r="H371" s="54">
        <v>2381</v>
      </c>
      <c r="I371" s="54">
        <v>2381</v>
      </c>
      <c r="J371" s="54">
        <v>2304</v>
      </c>
      <c r="K371" s="55">
        <f t="shared" si="17"/>
        <v>1.0334201388888888</v>
      </c>
      <c r="L371" s="56">
        <f t="shared" si="18"/>
        <v>56.912284593625962</v>
      </c>
      <c r="M371" s="57"/>
    </row>
    <row r="372" spans="8:13" x14ac:dyDescent="0.2">
      <c r="H372" s="54">
        <v>2383</v>
      </c>
      <c r="I372" s="54">
        <v>2383</v>
      </c>
      <c r="J372" s="54">
        <v>2304</v>
      </c>
      <c r="K372" s="55">
        <f t="shared" si="17"/>
        <v>1.0342881944444444</v>
      </c>
      <c r="L372" s="56">
        <f t="shared" si="18"/>
        <v>58.365881697550279</v>
      </c>
      <c r="M372" s="57"/>
    </row>
    <row r="373" spans="8:13" x14ac:dyDescent="0.2">
      <c r="H373" s="54">
        <v>2389</v>
      </c>
      <c r="I373" s="54">
        <v>2389</v>
      </c>
      <c r="J373" s="54">
        <v>2304</v>
      </c>
      <c r="K373" s="55">
        <f t="shared" si="17"/>
        <v>1.0368923611111112</v>
      </c>
      <c r="L373" s="56">
        <f t="shared" si="18"/>
        <v>62.719364416823929</v>
      </c>
      <c r="M373" s="57"/>
    </row>
    <row r="374" spans="8:13" x14ac:dyDescent="0.2">
      <c r="H374" s="54">
        <v>2393</v>
      </c>
      <c r="I374" s="54">
        <v>19144</v>
      </c>
      <c r="J374" s="54">
        <v>19683</v>
      </c>
      <c r="K374" s="55">
        <f t="shared" si="17"/>
        <v>0.97261596301376818</v>
      </c>
      <c r="L374" s="56">
        <f t="shared" si="18"/>
        <v>-48.069389942288147</v>
      </c>
      <c r="M374" s="57"/>
    </row>
    <row r="375" spans="8:13" x14ac:dyDescent="0.2">
      <c r="H375" s="54">
        <v>2399</v>
      </c>
      <c r="I375" s="54">
        <v>19192</v>
      </c>
      <c r="J375" s="54">
        <v>19683</v>
      </c>
      <c r="K375" s="55">
        <f t="shared" si="17"/>
        <v>0.97505461565818219</v>
      </c>
      <c r="L375" s="56">
        <f t="shared" si="18"/>
        <v>-43.734077036365321</v>
      </c>
      <c r="M375" s="57"/>
    </row>
    <row r="376" spans="8:13" x14ac:dyDescent="0.2">
      <c r="H376" s="54">
        <v>2411</v>
      </c>
      <c r="I376" s="54">
        <v>19288</v>
      </c>
      <c r="J376" s="54">
        <v>19683</v>
      </c>
      <c r="K376" s="55">
        <f t="shared" si="17"/>
        <v>0.97993192094701009</v>
      </c>
      <c r="L376" s="56">
        <f t="shared" si="18"/>
        <v>-35.09588506545542</v>
      </c>
      <c r="M376" s="57"/>
    </row>
    <row r="377" spans="8:13" x14ac:dyDescent="0.2">
      <c r="H377" s="54">
        <v>2417</v>
      </c>
      <c r="I377" s="54">
        <v>19336</v>
      </c>
      <c r="J377" s="54">
        <v>19683</v>
      </c>
      <c r="K377" s="55">
        <f t="shared" si="17"/>
        <v>0.9823705735914241</v>
      </c>
      <c r="L377" s="56">
        <f t="shared" si="18"/>
        <v>-30.792898469787563</v>
      </c>
      <c r="M377" s="57"/>
    </row>
    <row r="378" spans="8:13" x14ac:dyDescent="0.2">
      <c r="H378" s="54">
        <v>2423</v>
      </c>
      <c r="I378" s="54">
        <v>19384</v>
      </c>
      <c r="J378" s="54">
        <v>19683</v>
      </c>
      <c r="K378" s="55">
        <f t="shared" si="17"/>
        <v>0.984809226235838</v>
      </c>
      <c r="L378" s="56">
        <f t="shared" si="18"/>
        <v>-26.500580446871101</v>
      </c>
      <c r="M378" s="57"/>
    </row>
    <row r="379" spans="8:13" x14ac:dyDescent="0.2">
      <c r="H379" s="54">
        <v>2437</v>
      </c>
      <c r="I379" s="54">
        <v>19496</v>
      </c>
      <c r="J379" s="54">
        <v>19683</v>
      </c>
      <c r="K379" s="55">
        <f t="shared" si="17"/>
        <v>0.99049941573947065</v>
      </c>
      <c r="L379" s="56">
        <f t="shared" si="18"/>
        <v>-16.526364920477899</v>
      </c>
      <c r="M379" s="57"/>
    </row>
    <row r="380" spans="8:13" x14ac:dyDescent="0.2">
      <c r="H380" s="54">
        <v>2441</v>
      </c>
      <c r="I380" s="54">
        <v>19528</v>
      </c>
      <c r="J380" s="54">
        <v>19683</v>
      </c>
      <c r="K380" s="55">
        <f t="shared" si="17"/>
        <v>0.99212518416907991</v>
      </c>
      <c r="L380" s="56">
        <f t="shared" si="18"/>
        <v>-13.68711205110211</v>
      </c>
      <c r="M380" s="57"/>
    </row>
    <row r="381" spans="8:13" x14ac:dyDescent="0.2">
      <c r="H381" s="54">
        <v>2447</v>
      </c>
      <c r="I381" s="54">
        <v>19576</v>
      </c>
      <c r="J381" s="54">
        <v>19683</v>
      </c>
      <c r="K381" s="55">
        <f t="shared" si="17"/>
        <v>0.99456383681349392</v>
      </c>
      <c r="L381" s="56">
        <f t="shared" si="18"/>
        <v>-9.4369444932190856</v>
      </c>
      <c r="M381" s="57"/>
    </row>
    <row r="382" spans="8:13" x14ac:dyDescent="0.2">
      <c r="H382" s="54">
        <v>2459</v>
      </c>
      <c r="I382" s="54">
        <v>19672</v>
      </c>
      <c r="J382" s="54">
        <v>19683</v>
      </c>
      <c r="K382" s="55">
        <f t="shared" si="17"/>
        <v>0.99944114210232182</v>
      </c>
      <c r="L382" s="56">
        <f t="shared" si="18"/>
        <v>-0.96778427318789928</v>
      </c>
      <c r="M382" s="57"/>
    </row>
    <row r="383" spans="8:13" x14ac:dyDescent="0.2">
      <c r="H383" s="54">
        <v>2467</v>
      </c>
      <c r="I383" s="54">
        <v>19736</v>
      </c>
      <c r="J383" s="54">
        <v>19683</v>
      </c>
      <c r="K383" s="55">
        <f t="shared" si="17"/>
        <v>1.0026926789615405</v>
      </c>
      <c r="L383" s="56">
        <f t="shared" si="18"/>
        <v>4.6553925716610083</v>
      </c>
      <c r="M383" s="57"/>
    </row>
    <row r="384" spans="8:13" x14ac:dyDescent="0.2">
      <c r="H384" s="54">
        <v>2473</v>
      </c>
      <c r="I384" s="54">
        <v>19784</v>
      </c>
      <c r="J384" s="54">
        <v>19683</v>
      </c>
      <c r="K384" s="55">
        <f t="shared" si="17"/>
        <v>1.0051313316059545</v>
      </c>
      <c r="L384" s="56">
        <f t="shared" si="18"/>
        <v>8.8608214794387958</v>
      </c>
      <c r="M384" s="57"/>
    </row>
    <row r="385" spans="8:13" x14ac:dyDescent="0.2">
      <c r="H385" s="54">
        <v>2477</v>
      </c>
      <c r="I385" s="54">
        <v>19816</v>
      </c>
      <c r="J385" s="54">
        <v>19683</v>
      </c>
      <c r="K385" s="55">
        <f t="shared" si="17"/>
        <v>1.0067571000355637</v>
      </c>
      <c r="L385" s="56">
        <f t="shared" si="18"/>
        <v>11.658776107148986</v>
      </c>
      <c r="M385" s="57"/>
    </row>
    <row r="386" spans="8:13" x14ac:dyDescent="0.2">
      <c r="H386" s="54">
        <v>2503</v>
      </c>
      <c r="I386" s="54">
        <v>20024</v>
      </c>
      <c r="J386" s="54">
        <v>19683</v>
      </c>
      <c r="K386" s="55">
        <f t="shared" si="17"/>
        <v>1.0173245948280243</v>
      </c>
      <c r="L386" s="56">
        <f t="shared" si="18"/>
        <v>29.736083037511666</v>
      </c>
      <c r="M386" s="57"/>
    </row>
    <row r="387" spans="8:13" x14ac:dyDescent="0.2">
      <c r="H387" s="54">
        <v>2521</v>
      </c>
      <c r="I387" s="54">
        <v>2521</v>
      </c>
      <c r="J387" s="54">
        <v>2592</v>
      </c>
      <c r="K387" s="55">
        <f t="shared" si="17"/>
        <v>0.97260802469135799</v>
      </c>
      <c r="L387" s="56">
        <f t="shared" si="18"/>
        <v>-48.083520031302001</v>
      </c>
      <c r="M387" s="57"/>
    </row>
    <row r="388" spans="8:13" x14ac:dyDescent="0.2">
      <c r="H388" s="54">
        <v>2531</v>
      </c>
      <c r="I388" s="54">
        <v>2531</v>
      </c>
      <c r="J388" s="54">
        <v>2592</v>
      </c>
      <c r="K388" s="55">
        <f t="shared" si="17"/>
        <v>0.97646604938271608</v>
      </c>
      <c r="L388" s="56">
        <f t="shared" si="18"/>
        <v>-41.229852928728654</v>
      </c>
      <c r="M388" s="57"/>
    </row>
    <row r="389" spans="8:13" x14ac:dyDescent="0.2">
      <c r="H389" s="54">
        <v>2539</v>
      </c>
      <c r="I389" s="54">
        <v>2539</v>
      </c>
      <c r="J389" s="54">
        <v>2592</v>
      </c>
      <c r="K389" s="55">
        <f t="shared" si="17"/>
        <v>0.97955246913580252</v>
      </c>
      <c r="L389" s="56">
        <f t="shared" si="18"/>
        <v>-35.766387884542752</v>
      </c>
      <c r="M389" s="57"/>
    </row>
    <row r="390" spans="8:13" x14ac:dyDescent="0.2">
      <c r="H390" s="54">
        <v>2543</v>
      </c>
      <c r="I390" s="54">
        <v>2543</v>
      </c>
      <c r="J390" s="54">
        <v>2592</v>
      </c>
      <c r="K390" s="55">
        <f t="shared" si="17"/>
        <v>0.98109567901234573</v>
      </c>
      <c r="L390" s="56">
        <f t="shared" si="18"/>
        <v>-33.041107433422056</v>
      </c>
      <c r="M390" s="57"/>
    </row>
    <row r="391" spans="8:13" x14ac:dyDescent="0.2">
      <c r="H391" s="54">
        <v>2549</v>
      </c>
      <c r="I391" s="54">
        <v>2549</v>
      </c>
      <c r="J391" s="54">
        <v>2592</v>
      </c>
      <c r="K391" s="55">
        <f t="shared" si="17"/>
        <v>0.9834104938271605</v>
      </c>
      <c r="L391" s="56">
        <f t="shared" si="18"/>
        <v>-28.961213834907529</v>
      </c>
      <c r="M391" s="57"/>
    </row>
    <row r="392" spans="8:13" x14ac:dyDescent="0.2">
      <c r="H392" s="54">
        <v>2551</v>
      </c>
      <c r="I392" s="54">
        <v>2551</v>
      </c>
      <c r="J392" s="54">
        <v>2592</v>
      </c>
      <c r="K392" s="55">
        <f t="shared" si="17"/>
        <v>0.98418209876543206</v>
      </c>
      <c r="L392" s="56">
        <f t="shared" si="18"/>
        <v>-27.60338313858302</v>
      </c>
      <c r="M392" s="57"/>
    </row>
    <row r="393" spans="8:13" x14ac:dyDescent="0.2">
      <c r="H393" s="54">
        <v>2557</v>
      </c>
      <c r="I393" s="54">
        <v>2557</v>
      </c>
      <c r="J393" s="54">
        <v>2592</v>
      </c>
      <c r="K393" s="55">
        <f t="shared" si="17"/>
        <v>0.98649691358024694</v>
      </c>
      <c r="L393" s="56">
        <f t="shared" si="18"/>
        <v>-23.536269171571007</v>
      </c>
      <c r="M393" s="57"/>
    </row>
    <row r="394" spans="8:13" x14ac:dyDescent="0.2">
      <c r="H394" s="54">
        <v>2579</v>
      </c>
      <c r="I394" s="54">
        <v>2579</v>
      </c>
      <c r="J394" s="54">
        <v>2592</v>
      </c>
      <c r="K394" s="55">
        <f t="shared" si="17"/>
        <v>0.99498456790123457</v>
      </c>
      <c r="L394" s="56">
        <f t="shared" si="18"/>
        <v>-8.7047341144927692</v>
      </c>
      <c r="M394" s="57"/>
    </row>
    <row r="395" spans="8:13" x14ac:dyDescent="0.2">
      <c r="H395" s="54">
        <v>2591</v>
      </c>
      <c r="I395" s="54">
        <v>2591</v>
      </c>
      <c r="J395" s="54">
        <v>2592</v>
      </c>
      <c r="K395" s="55">
        <f t="shared" si="17"/>
        <v>0.99961419753086422</v>
      </c>
      <c r="L395" s="56">
        <f t="shared" si="18"/>
        <v>-0.66804324543643112</v>
      </c>
      <c r="M395" s="57"/>
    </row>
    <row r="396" spans="8:13" x14ac:dyDescent="0.2">
      <c r="H396" s="54">
        <v>2593</v>
      </c>
      <c r="I396" s="54">
        <v>2593</v>
      </c>
      <c r="J396" s="54">
        <v>2592</v>
      </c>
      <c r="K396" s="55">
        <f t="shared" si="17"/>
        <v>1.0003858024691359</v>
      </c>
      <c r="L396" s="56">
        <f t="shared" si="18"/>
        <v>0.66778556240402709</v>
      </c>
      <c r="M396" s="57"/>
    </row>
    <row r="397" spans="8:13" x14ac:dyDescent="0.2">
      <c r="H397" s="54">
        <v>2609</v>
      </c>
      <c r="I397" s="54">
        <v>2609</v>
      </c>
      <c r="J397" s="54">
        <v>2592</v>
      </c>
      <c r="K397" s="55">
        <f t="shared" si="17"/>
        <v>1.0065586419753085</v>
      </c>
      <c r="L397" s="56">
        <f t="shared" si="18"/>
        <v>11.317471119392634</v>
      </c>
      <c r="M397" s="57"/>
    </row>
    <row r="398" spans="8:13" x14ac:dyDescent="0.2">
      <c r="H398" s="54">
        <v>2617</v>
      </c>
      <c r="I398" s="54">
        <v>2617</v>
      </c>
      <c r="J398" s="54">
        <v>2592</v>
      </c>
      <c r="K398" s="55">
        <f t="shared" si="17"/>
        <v>1.009645061728395</v>
      </c>
      <c r="L398" s="56">
        <f t="shared" si="18"/>
        <v>16.617847396091914</v>
      </c>
      <c r="M398" s="57"/>
    </row>
    <row r="399" spans="8:13" x14ac:dyDescent="0.2">
      <c r="H399" s="54">
        <v>2621</v>
      </c>
      <c r="I399" s="54">
        <v>2621</v>
      </c>
      <c r="J399" s="54">
        <v>2592</v>
      </c>
      <c r="K399" s="55">
        <f t="shared" si="17"/>
        <v>1.0111882716049383</v>
      </c>
      <c r="L399" s="56">
        <f t="shared" si="18"/>
        <v>19.261962532551333</v>
      </c>
      <c r="M399" s="57"/>
    </row>
    <row r="400" spans="8:13" x14ac:dyDescent="0.2">
      <c r="H400" s="54">
        <v>2633</v>
      </c>
      <c r="I400" s="54">
        <v>2633</v>
      </c>
      <c r="J400" s="54">
        <v>2592</v>
      </c>
      <c r="K400" s="55">
        <f t="shared" si="17"/>
        <v>1.0158179012345678</v>
      </c>
      <c r="L400" s="56">
        <f t="shared" si="18"/>
        <v>27.170163793725628</v>
      </c>
      <c r="M400" s="57"/>
    </row>
    <row r="401" spans="8:13" x14ac:dyDescent="0.2">
      <c r="H401" s="54">
        <v>2647</v>
      </c>
      <c r="I401" s="54">
        <v>2647</v>
      </c>
      <c r="J401" s="54">
        <v>2592</v>
      </c>
      <c r="K401" s="55">
        <f t="shared" si="17"/>
        <v>1.0212191358024691</v>
      </c>
      <c r="L401" s="56">
        <f t="shared" si="18"/>
        <v>36.350971932928594</v>
      </c>
      <c r="M401" s="57"/>
    </row>
    <row r="402" spans="8:13" x14ac:dyDescent="0.2">
      <c r="H402" s="54">
        <v>2657</v>
      </c>
      <c r="I402" s="54">
        <v>2657</v>
      </c>
      <c r="J402" s="54">
        <v>2592</v>
      </c>
      <c r="K402" s="55">
        <f t="shared" si="17"/>
        <v>1.0250771604938271</v>
      </c>
      <c r="L402" s="56">
        <f t="shared" si="18"/>
        <v>42.879011527058218</v>
      </c>
      <c r="M402" s="57"/>
    </row>
    <row r="403" spans="8:13" x14ac:dyDescent="0.2">
      <c r="H403" s="54">
        <v>2659</v>
      </c>
      <c r="I403" s="54">
        <v>2659</v>
      </c>
      <c r="J403" s="54">
        <v>2592</v>
      </c>
      <c r="K403" s="55">
        <f t="shared" si="17"/>
        <v>1.0258487654320987</v>
      </c>
      <c r="L403" s="56">
        <f t="shared" si="18"/>
        <v>44.181670767651376</v>
      </c>
      <c r="M403" s="57"/>
    </row>
    <row r="404" spans="8:13" x14ac:dyDescent="0.2">
      <c r="H404" s="54">
        <v>2663</v>
      </c>
      <c r="I404" s="54">
        <v>2663</v>
      </c>
      <c r="J404" s="54">
        <v>2592</v>
      </c>
      <c r="K404" s="55">
        <f t="shared" si="17"/>
        <v>1.027391975308642</v>
      </c>
      <c r="L404" s="56">
        <f t="shared" si="18"/>
        <v>46.784052391187451</v>
      </c>
      <c r="M404" s="57"/>
    </row>
    <row r="405" spans="8:13" x14ac:dyDescent="0.2">
      <c r="H405" s="54">
        <v>2671</v>
      </c>
      <c r="I405" s="54">
        <v>8013</v>
      </c>
      <c r="J405" s="54">
        <v>8192</v>
      </c>
      <c r="K405" s="55">
        <f t="shared" si="17"/>
        <v>0.9781494140625</v>
      </c>
      <c r="L405" s="56">
        <f t="shared" si="18"/>
        <v>-38.2478863724807</v>
      </c>
      <c r="M405" s="57"/>
    </row>
    <row r="406" spans="8:13" x14ac:dyDescent="0.2">
      <c r="H406" s="54">
        <v>2677</v>
      </c>
      <c r="I406" s="54">
        <v>8031</v>
      </c>
      <c r="J406" s="54">
        <v>8192</v>
      </c>
      <c r="K406" s="55">
        <f t="shared" si="17"/>
        <v>0.9803466796875</v>
      </c>
      <c r="L406" s="56">
        <f t="shared" si="18"/>
        <v>-34.363290765679267</v>
      </c>
      <c r="M406" s="57"/>
    </row>
    <row r="407" spans="8:13" x14ac:dyDescent="0.2">
      <c r="H407" s="54">
        <v>2683</v>
      </c>
      <c r="I407" s="54">
        <v>8049</v>
      </c>
      <c r="J407" s="54">
        <v>8192</v>
      </c>
      <c r="K407" s="55">
        <f t="shared" ref="K407:K470" si="19">I407/J407</f>
        <v>0.9825439453125</v>
      </c>
      <c r="L407" s="56">
        <f t="shared" ref="L407:L470" si="20">1200*LOG(K407,2)</f>
        <v>-30.487392021987247</v>
      </c>
      <c r="M407" s="57"/>
    </row>
    <row r="408" spans="8:13" x14ac:dyDescent="0.2">
      <c r="H408" s="54">
        <v>2687</v>
      </c>
      <c r="I408" s="54">
        <v>8061</v>
      </c>
      <c r="J408" s="54">
        <v>8192</v>
      </c>
      <c r="K408" s="55">
        <f t="shared" si="19"/>
        <v>0.9840087890625</v>
      </c>
      <c r="L408" s="56">
        <f t="shared" si="20"/>
        <v>-27.908271918813295</v>
      </c>
      <c r="M408" s="57"/>
    </row>
    <row r="409" spans="8:13" x14ac:dyDescent="0.2">
      <c r="H409" s="54">
        <v>2689</v>
      </c>
      <c r="I409" s="54">
        <v>8067</v>
      </c>
      <c r="J409" s="54">
        <v>8192</v>
      </c>
      <c r="K409" s="55">
        <f t="shared" si="19"/>
        <v>0.9847412109375</v>
      </c>
      <c r="L409" s="56">
        <f t="shared" si="20"/>
        <v>-26.620151287164965</v>
      </c>
      <c r="M409" s="57"/>
    </row>
    <row r="410" spans="8:13" x14ac:dyDescent="0.2">
      <c r="H410" s="54">
        <v>2693</v>
      </c>
      <c r="I410" s="54">
        <v>8079</v>
      </c>
      <c r="J410" s="54">
        <v>8192</v>
      </c>
      <c r="K410" s="55">
        <f t="shared" si="19"/>
        <v>0.9862060546875</v>
      </c>
      <c r="L410" s="56">
        <f t="shared" si="20"/>
        <v>-24.046781732606373</v>
      </c>
      <c r="M410" s="57"/>
    </row>
    <row r="411" spans="8:13" x14ac:dyDescent="0.2">
      <c r="H411" s="54">
        <v>2699</v>
      </c>
      <c r="I411" s="54">
        <v>8097</v>
      </c>
      <c r="J411" s="54">
        <v>8192</v>
      </c>
      <c r="K411" s="55">
        <f t="shared" si="19"/>
        <v>0.9884033203125</v>
      </c>
      <c r="L411" s="56">
        <f t="shared" si="20"/>
        <v>-20.193885374390675</v>
      </c>
      <c r="M411" s="57"/>
    </row>
    <row r="412" spans="8:13" x14ac:dyDescent="0.2">
      <c r="H412" s="54">
        <v>2707</v>
      </c>
      <c r="I412" s="54">
        <v>8121</v>
      </c>
      <c r="J412" s="54">
        <v>8192</v>
      </c>
      <c r="K412" s="55">
        <f t="shared" si="19"/>
        <v>0.9913330078125</v>
      </c>
      <c r="L412" s="56">
        <f t="shared" si="20"/>
        <v>-15.06999247665612</v>
      </c>
      <c r="M412" s="57"/>
    </row>
    <row r="413" spans="8:13" x14ac:dyDescent="0.2">
      <c r="H413" s="54">
        <v>2711</v>
      </c>
      <c r="I413" s="54">
        <v>8133</v>
      </c>
      <c r="J413" s="54">
        <v>8192</v>
      </c>
      <c r="K413" s="55">
        <f t="shared" si="19"/>
        <v>0.9927978515625</v>
      </c>
      <c r="L413" s="56">
        <f t="shared" si="20"/>
        <v>-12.513721729358499</v>
      </c>
      <c r="M413" s="57"/>
    </row>
    <row r="414" spans="8:13" x14ac:dyDescent="0.2">
      <c r="H414" s="54">
        <v>2713</v>
      </c>
      <c r="I414" s="54">
        <v>8139</v>
      </c>
      <c r="J414" s="54">
        <v>8192</v>
      </c>
      <c r="K414" s="55">
        <f t="shared" si="19"/>
        <v>0.9935302734375</v>
      </c>
      <c r="L414" s="56">
        <f t="shared" si="20"/>
        <v>-11.237000396373247</v>
      </c>
      <c r="M414" s="57"/>
    </row>
    <row r="415" spans="8:13" x14ac:dyDescent="0.2">
      <c r="H415" s="54">
        <v>2719</v>
      </c>
      <c r="I415" s="54">
        <v>8157</v>
      </c>
      <c r="J415" s="54">
        <v>8192</v>
      </c>
      <c r="K415" s="55">
        <f t="shared" si="19"/>
        <v>0.9957275390625</v>
      </c>
      <c r="L415" s="56">
        <f t="shared" si="20"/>
        <v>-7.4124759049005444</v>
      </c>
      <c r="M415" s="57"/>
    </row>
    <row r="416" spans="8:13" x14ac:dyDescent="0.2">
      <c r="H416" s="54">
        <v>2729</v>
      </c>
      <c r="I416" s="54">
        <v>8187</v>
      </c>
      <c r="J416" s="54">
        <v>8192</v>
      </c>
      <c r="K416" s="55">
        <f t="shared" si="19"/>
        <v>0.9993896484375</v>
      </c>
      <c r="L416" s="56">
        <f t="shared" si="20"/>
        <v>-1.0569840056439073</v>
      </c>
      <c r="M416" s="57"/>
    </row>
    <row r="417" spans="8:13" x14ac:dyDescent="0.2">
      <c r="H417" s="54">
        <v>2731</v>
      </c>
      <c r="I417" s="54">
        <v>8193</v>
      </c>
      <c r="J417" s="54">
        <v>8192</v>
      </c>
      <c r="K417" s="55">
        <f t="shared" si="19"/>
        <v>1.0001220703125</v>
      </c>
      <c r="L417" s="56">
        <f t="shared" si="20"/>
        <v>0.21131938373100725</v>
      </c>
      <c r="M417" s="57"/>
    </row>
    <row r="418" spans="8:13" x14ac:dyDescent="0.2">
      <c r="H418" s="54">
        <v>2741</v>
      </c>
      <c r="I418" s="54">
        <v>8223</v>
      </c>
      <c r="J418" s="54">
        <v>8192</v>
      </c>
      <c r="K418" s="55">
        <f t="shared" si="19"/>
        <v>1.0037841796875</v>
      </c>
      <c r="L418" s="56">
        <f t="shared" si="20"/>
        <v>6.5389362563176068</v>
      </c>
      <c r="M418" s="57"/>
    </row>
    <row r="419" spans="8:13" x14ac:dyDescent="0.2">
      <c r="H419" s="54">
        <v>2749</v>
      </c>
      <c r="I419" s="54">
        <v>8247</v>
      </c>
      <c r="J419" s="54">
        <v>8192</v>
      </c>
      <c r="K419" s="55">
        <f t="shared" si="19"/>
        <v>1.0067138671875</v>
      </c>
      <c r="L419" s="56">
        <f t="shared" si="20"/>
        <v>11.584430680931302</v>
      </c>
      <c r="M419" s="57"/>
    </row>
    <row r="420" spans="8:13" x14ac:dyDescent="0.2">
      <c r="H420" s="54">
        <v>2753</v>
      </c>
      <c r="I420" s="54">
        <v>8259</v>
      </c>
      <c r="J420" s="54">
        <v>8192</v>
      </c>
      <c r="K420" s="55">
        <f t="shared" si="19"/>
        <v>1.0081787109375</v>
      </c>
      <c r="L420" s="56">
        <f t="shared" si="20"/>
        <v>14.101674380060832</v>
      </c>
      <c r="M420" s="57"/>
    </row>
    <row r="421" spans="8:13" x14ac:dyDescent="0.2">
      <c r="H421" s="54">
        <v>2767</v>
      </c>
      <c r="I421" s="54">
        <v>8301</v>
      </c>
      <c r="J421" s="54">
        <v>8192</v>
      </c>
      <c r="K421" s="55">
        <f t="shared" si="19"/>
        <v>1.0133056640625</v>
      </c>
      <c r="L421" s="56">
        <f t="shared" si="20"/>
        <v>22.883315197332962</v>
      </c>
      <c r="M421" s="57"/>
    </row>
    <row r="422" spans="8:13" x14ac:dyDescent="0.2">
      <c r="H422" s="54">
        <v>2777</v>
      </c>
      <c r="I422" s="54">
        <v>8331</v>
      </c>
      <c r="J422" s="54">
        <v>8192</v>
      </c>
      <c r="K422" s="55">
        <f t="shared" si="19"/>
        <v>1.0169677734375</v>
      </c>
      <c r="L422" s="56">
        <f t="shared" si="20"/>
        <v>29.128755048002581</v>
      </c>
      <c r="M422" s="57"/>
    </row>
    <row r="423" spans="8:13" x14ac:dyDescent="0.2">
      <c r="H423" s="54">
        <v>2789</v>
      </c>
      <c r="I423" s="54">
        <v>8367</v>
      </c>
      <c r="J423" s="54">
        <v>8192</v>
      </c>
      <c r="K423" s="55">
        <f t="shared" si="19"/>
        <v>1.0213623046875</v>
      </c>
      <c r="L423" s="56">
        <f t="shared" si="20"/>
        <v>36.59366369936194</v>
      </c>
      <c r="M423" s="57"/>
    </row>
    <row r="424" spans="8:13" x14ac:dyDescent="0.2">
      <c r="H424" s="54">
        <v>2791</v>
      </c>
      <c r="I424" s="54">
        <v>8373</v>
      </c>
      <c r="J424" s="54">
        <v>8192</v>
      </c>
      <c r="K424" s="55">
        <f t="shared" si="19"/>
        <v>1.0220947265625</v>
      </c>
      <c r="L424" s="56">
        <f t="shared" si="20"/>
        <v>37.834691744668213</v>
      </c>
      <c r="M424" s="57"/>
    </row>
    <row r="425" spans="8:13" x14ac:dyDescent="0.2">
      <c r="H425" s="54">
        <v>2797</v>
      </c>
      <c r="I425" s="54">
        <v>8391</v>
      </c>
      <c r="J425" s="54">
        <v>8192</v>
      </c>
      <c r="K425" s="55">
        <f t="shared" si="19"/>
        <v>1.0242919921875</v>
      </c>
      <c r="L425" s="56">
        <f t="shared" si="20"/>
        <v>41.552447036817455</v>
      </c>
      <c r="M425" s="57"/>
    </row>
    <row r="426" spans="8:13" x14ac:dyDescent="0.2">
      <c r="H426" s="54">
        <v>2801</v>
      </c>
      <c r="I426" s="54">
        <v>8403</v>
      </c>
      <c r="J426" s="54">
        <v>8192</v>
      </c>
      <c r="K426" s="55">
        <f t="shared" si="19"/>
        <v>1.0257568359375</v>
      </c>
      <c r="L426" s="56">
        <f t="shared" si="20"/>
        <v>44.026522554795058</v>
      </c>
      <c r="M426" s="57"/>
    </row>
    <row r="427" spans="8:13" x14ac:dyDescent="0.2">
      <c r="H427" s="54">
        <v>2803</v>
      </c>
      <c r="I427" s="54">
        <v>8409</v>
      </c>
      <c r="J427" s="54">
        <v>8192</v>
      </c>
      <c r="K427" s="55">
        <f t="shared" si="19"/>
        <v>1.0264892578125</v>
      </c>
      <c r="L427" s="56">
        <f t="shared" si="20"/>
        <v>45.262235704380075</v>
      </c>
      <c r="M427" s="57"/>
    </row>
    <row r="428" spans="8:13" x14ac:dyDescent="0.2">
      <c r="H428" s="54">
        <v>2819</v>
      </c>
      <c r="I428" s="54">
        <v>2819</v>
      </c>
      <c r="J428" s="54">
        <v>2916</v>
      </c>
      <c r="K428" s="55">
        <f t="shared" si="19"/>
        <v>0.96673525377229086</v>
      </c>
      <c r="L428" s="56">
        <f t="shared" si="20"/>
        <v>-58.568690107818291</v>
      </c>
      <c r="M428" s="57"/>
    </row>
    <row r="429" spans="8:13" x14ac:dyDescent="0.2">
      <c r="H429" s="54">
        <v>2833</v>
      </c>
      <c r="I429" s="54">
        <v>2833</v>
      </c>
      <c r="J429" s="54">
        <v>2916</v>
      </c>
      <c r="K429" s="55">
        <f t="shared" si="19"/>
        <v>0.9715363511659808</v>
      </c>
      <c r="L429" s="56">
        <f t="shared" si="20"/>
        <v>-49.992141538606248</v>
      </c>
      <c r="M429" s="57"/>
    </row>
    <row r="430" spans="8:13" x14ac:dyDescent="0.2">
      <c r="H430" s="54">
        <v>2837</v>
      </c>
      <c r="I430" s="54">
        <v>2837</v>
      </c>
      <c r="J430" s="54">
        <v>2916</v>
      </c>
      <c r="K430" s="55">
        <f t="shared" si="19"/>
        <v>0.97290809327846361</v>
      </c>
      <c r="L430" s="56">
        <f t="shared" si="20"/>
        <v>-47.549482863093864</v>
      </c>
      <c r="M430" s="57"/>
    </row>
    <row r="431" spans="8:13" x14ac:dyDescent="0.2">
      <c r="H431" s="54">
        <v>2843</v>
      </c>
      <c r="I431" s="54">
        <v>2843</v>
      </c>
      <c r="J431" s="54">
        <v>2916</v>
      </c>
      <c r="K431" s="55">
        <f t="shared" si="19"/>
        <v>0.97496570644718794</v>
      </c>
      <c r="L431" s="56">
        <f t="shared" si="20"/>
        <v>-43.891944779291578</v>
      </c>
      <c r="M431" s="57"/>
    </row>
    <row r="432" spans="8:13" x14ac:dyDescent="0.2">
      <c r="H432" s="54">
        <v>2851</v>
      </c>
      <c r="I432" s="54">
        <v>2851</v>
      </c>
      <c r="J432" s="54">
        <v>2916</v>
      </c>
      <c r="K432" s="55">
        <f t="shared" si="19"/>
        <v>0.97770919067215367</v>
      </c>
      <c r="L432" s="56">
        <f t="shared" si="20"/>
        <v>-39.027216466781233</v>
      </c>
      <c r="M432" s="57"/>
    </row>
    <row r="433" spans="8:13" x14ac:dyDescent="0.2">
      <c r="H433" s="54">
        <v>2857</v>
      </c>
      <c r="I433" s="54">
        <v>2857</v>
      </c>
      <c r="J433" s="54">
        <v>2916</v>
      </c>
      <c r="K433" s="55">
        <f t="shared" si="19"/>
        <v>0.97976680384087789</v>
      </c>
      <c r="L433" s="56">
        <f t="shared" si="20"/>
        <v>-35.387620068678252</v>
      </c>
      <c r="M433" s="57"/>
    </row>
    <row r="434" spans="8:13" x14ac:dyDescent="0.2">
      <c r="H434" s="54">
        <v>2861</v>
      </c>
      <c r="I434" s="54">
        <v>2861</v>
      </c>
      <c r="J434" s="54">
        <v>2916</v>
      </c>
      <c r="K434" s="55">
        <f t="shared" si="19"/>
        <v>0.98113854595336081</v>
      </c>
      <c r="L434" s="56">
        <f t="shared" si="20"/>
        <v>-32.965466404504888</v>
      </c>
      <c r="M434" s="57"/>
    </row>
    <row r="435" spans="8:13" x14ac:dyDescent="0.2">
      <c r="H435" s="54">
        <v>2879</v>
      </c>
      <c r="I435" s="54">
        <v>2879</v>
      </c>
      <c r="J435" s="54">
        <v>2916</v>
      </c>
      <c r="K435" s="55">
        <f t="shared" si="19"/>
        <v>0.98731138545953356</v>
      </c>
      <c r="L435" s="56">
        <f t="shared" si="20"/>
        <v>-22.107516916203178</v>
      </c>
      <c r="M435" s="57"/>
    </row>
    <row r="436" spans="8:13" x14ac:dyDescent="0.2">
      <c r="H436" s="54">
        <v>2887</v>
      </c>
      <c r="I436" s="54">
        <v>2887</v>
      </c>
      <c r="J436" s="54">
        <v>2916</v>
      </c>
      <c r="K436" s="55">
        <f t="shared" si="19"/>
        <v>0.99005486968449929</v>
      </c>
      <c r="L436" s="56">
        <f t="shared" si="20"/>
        <v>-17.303534509146239</v>
      </c>
      <c r="M436" s="57"/>
    </row>
    <row r="437" spans="8:13" x14ac:dyDescent="0.2">
      <c r="H437" s="54">
        <v>2897</v>
      </c>
      <c r="I437" s="54">
        <v>2897</v>
      </c>
      <c r="J437" s="54">
        <v>2916</v>
      </c>
      <c r="K437" s="55">
        <f t="shared" si="19"/>
        <v>0.99348422496570643</v>
      </c>
      <c r="L437" s="56">
        <f t="shared" si="20"/>
        <v>-11.317242067840521</v>
      </c>
      <c r="M437" s="57"/>
    </row>
    <row r="438" spans="8:13" x14ac:dyDescent="0.2">
      <c r="H438" s="54">
        <v>2903</v>
      </c>
      <c r="I438" s="54">
        <v>2903</v>
      </c>
      <c r="J438" s="54">
        <v>2916</v>
      </c>
      <c r="K438" s="55">
        <f t="shared" si="19"/>
        <v>0.99554183813443076</v>
      </c>
      <c r="L438" s="56">
        <f t="shared" si="20"/>
        <v>-7.7353772403304397</v>
      </c>
      <c r="M438" s="57"/>
    </row>
    <row r="439" spans="8:13" x14ac:dyDescent="0.2">
      <c r="H439" s="54">
        <v>2909</v>
      </c>
      <c r="I439" s="54">
        <v>2909</v>
      </c>
      <c r="J439" s="54">
        <v>2916</v>
      </c>
      <c r="K439" s="55">
        <f t="shared" si="19"/>
        <v>0.99759945130315497</v>
      </c>
      <c r="L439" s="56">
        <f t="shared" si="20"/>
        <v>-4.1609078719568959</v>
      </c>
      <c r="M439" s="57"/>
    </row>
    <row r="440" spans="8:13" x14ac:dyDescent="0.2">
      <c r="H440" s="54">
        <v>2917</v>
      </c>
      <c r="I440" s="54">
        <v>2917</v>
      </c>
      <c r="J440" s="54">
        <v>2916</v>
      </c>
      <c r="K440" s="55">
        <f t="shared" si="19"/>
        <v>1.0003429355281208</v>
      </c>
      <c r="L440" s="56">
        <f t="shared" si="20"/>
        <v>0.5935998854888489</v>
      </c>
      <c r="M440" s="57"/>
    </row>
    <row r="441" spans="8:13" x14ac:dyDescent="0.2">
      <c r="H441" s="54">
        <v>2927</v>
      </c>
      <c r="I441" s="54">
        <v>2927</v>
      </c>
      <c r="J441" s="54">
        <v>2916</v>
      </c>
      <c r="K441" s="55">
        <f t="shared" si="19"/>
        <v>1.0037722908093278</v>
      </c>
      <c r="L441" s="56">
        <f t="shared" si="20"/>
        <v>6.5184312981761305</v>
      </c>
      <c r="M441" s="57"/>
    </row>
    <row r="442" spans="8:13" x14ac:dyDescent="0.2">
      <c r="H442" s="54">
        <v>2939</v>
      </c>
      <c r="I442" s="54">
        <v>2939</v>
      </c>
      <c r="J442" s="54">
        <v>2916</v>
      </c>
      <c r="K442" s="55">
        <f t="shared" si="19"/>
        <v>1.0078875171467765</v>
      </c>
      <c r="L442" s="56">
        <f t="shared" si="20"/>
        <v>13.601567189274677</v>
      </c>
      <c r="M442" s="57"/>
    </row>
    <row r="443" spans="8:13" x14ac:dyDescent="0.2">
      <c r="H443" s="54">
        <v>2953</v>
      </c>
      <c r="I443" s="54">
        <v>2953</v>
      </c>
      <c r="J443" s="54">
        <v>2916</v>
      </c>
      <c r="K443" s="55">
        <f t="shared" si="19"/>
        <v>1.0126886145404663</v>
      </c>
      <c r="L443" s="56">
        <f t="shared" si="20"/>
        <v>21.828764168420463</v>
      </c>
      <c r="M443" s="57"/>
    </row>
    <row r="444" spans="8:13" x14ac:dyDescent="0.2">
      <c r="H444" s="54">
        <v>2957</v>
      </c>
      <c r="I444" s="54">
        <v>2957</v>
      </c>
      <c r="J444" s="54">
        <v>2916</v>
      </c>
      <c r="K444" s="55">
        <f t="shared" si="19"/>
        <v>1.0140603566529491</v>
      </c>
      <c r="L444" s="56">
        <f t="shared" si="20"/>
        <v>24.172228552064343</v>
      </c>
      <c r="M444" s="57"/>
    </row>
    <row r="445" spans="8:13" x14ac:dyDescent="0.2">
      <c r="H445" s="54">
        <v>2963</v>
      </c>
      <c r="I445" s="54">
        <v>2963</v>
      </c>
      <c r="J445" s="54">
        <v>2916</v>
      </c>
      <c r="K445" s="55">
        <f t="shared" si="19"/>
        <v>1.0161179698216736</v>
      </c>
      <c r="L445" s="56">
        <f t="shared" si="20"/>
        <v>27.681487961214394</v>
      </c>
      <c r="M445" s="57"/>
    </row>
    <row r="446" spans="8:13" x14ac:dyDescent="0.2">
      <c r="H446" s="54">
        <v>2969</v>
      </c>
      <c r="I446" s="54">
        <v>2969</v>
      </c>
      <c r="J446" s="54">
        <v>2916</v>
      </c>
      <c r="K446" s="55">
        <f t="shared" si="19"/>
        <v>1.0181755829903978</v>
      </c>
      <c r="L446" s="56">
        <f t="shared" si="20"/>
        <v>31.18364839166205</v>
      </c>
      <c r="M446" s="57"/>
    </row>
    <row r="447" spans="8:13" x14ac:dyDescent="0.2">
      <c r="H447" s="54">
        <v>2971</v>
      </c>
      <c r="I447" s="54">
        <v>2971</v>
      </c>
      <c r="J447" s="54">
        <v>2916</v>
      </c>
      <c r="K447" s="55">
        <f t="shared" si="19"/>
        <v>1.0188614540466392</v>
      </c>
      <c r="L447" s="56">
        <f t="shared" si="20"/>
        <v>32.349462610172736</v>
      </c>
      <c r="M447" s="57"/>
    </row>
    <row r="448" spans="8:13" x14ac:dyDescent="0.2">
      <c r="H448" s="54">
        <v>2999</v>
      </c>
      <c r="I448" s="54">
        <v>2999</v>
      </c>
      <c r="J448" s="54">
        <v>3072</v>
      </c>
      <c r="K448" s="55">
        <f t="shared" si="19"/>
        <v>0.97623697916666663</v>
      </c>
      <c r="L448" s="56">
        <f t="shared" si="20"/>
        <v>-41.636032622899201</v>
      </c>
      <c r="M448" s="57"/>
    </row>
    <row r="449" spans="8:13" x14ac:dyDescent="0.2">
      <c r="H449" s="54">
        <v>3001</v>
      </c>
      <c r="I449" s="54">
        <v>3001</v>
      </c>
      <c r="J449" s="54">
        <v>3072</v>
      </c>
      <c r="K449" s="55">
        <f t="shared" si="19"/>
        <v>0.97688802083333337</v>
      </c>
      <c r="L449" s="56">
        <f t="shared" si="20"/>
        <v>-40.481876547441374</v>
      </c>
      <c r="M449" s="57"/>
    </row>
    <row r="450" spans="8:13" x14ac:dyDescent="0.2">
      <c r="H450" s="54">
        <v>3011</v>
      </c>
      <c r="I450" s="54">
        <v>3011</v>
      </c>
      <c r="J450" s="54">
        <v>3072</v>
      </c>
      <c r="K450" s="55">
        <f t="shared" si="19"/>
        <v>0.98014322916666663</v>
      </c>
      <c r="L450" s="56">
        <f t="shared" si="20"/>
        <v>-34.722609595774493</v>
      </c>
      <c r="M450" s="57"/>
    </row>
    <row r="451" spans="8:13" x14ac:dyDescent="0.2">
      <c r="H451" s="54">
        <v>3019</v>
      </c>
      <c r="I451" s="54">
        <v>3019</v>
      </c>
      <c r="J451" s="54">
        <v>3072</v>
      </c>
      <c r="K451" s="55">
        <f t="shared" si="19"/>
        <v>0.98274739583333337</v>
      </c>
      <c r="L451" s="56">
        <f t="shared" si="20"/>
        <v>-30.128951049037191</v>
      </c>
      <c r="M451" s="57"/>
    </row>
    <row r="452" spans="8:13" x14ac:dyDescent="0.2">
      <c r="H452" s="54">
        <v>3023</v>
      </c>
      <c r="I452" s="54">
        <v>3023</v>
      </c>
      <c r="J452" s="54">
        <v>3072</v>
      </c>
      <c r="K452" s="55">
        <f t="shared" si="19"/>
        <v>0.98404947916666663</v>
      </c>
      <c r="L452" s="56">
        <f t="shared" si="20"/>
        <v>-27.836684512138831</v>
      </c>
      <c r="M452" s="57"/>
    </row>
    <row r="453" spans="8:13" x14ac:dyDescent="0.2">
      <c r="H453" s="54">
        <v>3037</v>
      </c>
      <c r="I453" s="54">
        <v>3037</v>
      </c>
      <c r="J453" s="54">
        <v>3072</v>
      </c>
      <c r="K453" s="55">
        <f t="shared" si="19"/>
        <v>0.98860677083333337</v>
      </c>
      <c r="L453" s="56">
        <f t="shared" si="20"/>
        <v>-19.837569064435673</v>
      </c>
      <c r="M453" s="57"/>
    </row>
    <row r="454" spans="8:13" x14ac:dyDescent="0.2">
      <c r="H454" s="54">
        <v>3041</v>
      </c>
      <c r="I454" s="54">
        <v>3041</v>
      </c>
      <c r="J454" s="54">
        <v>3072</v>
      </c>
      <c r="K454" s="55">
        <f t="shared" si="19"/>
        <v>0.98990885416666663</v>
      </c>
      <c r="L454" s="56">
        <f t="shared" si="20"/>
        <v>-17.558879628430141</v>
      </c>
      <c r="M454" s="57"/>
    </row>
    <row r="455" spans="8:13" x14ac:dyDescent="0.2">
      <c r="H455" s="54">
        <v>3049</v>
      </c>
      <c r="I455" s="54">
        <v>3049</v>
      </c>
      <c r="J455" s="54">
        <v>3072</v>
      </c>
      <c r="K455" s="55">
        <f t="shared" si="19"/>
        <v>0.99251302083333337</v>
      </c>
      <c r="L455" s="56">
        <f t="shared" si="20"/>
        <v>-13.010478853689348</v>
      </c>
      <c r="M455" s="57"/>
    </row>
    <row r="456" spans="8:13" x14ac:dyDescent="0.2">
      <c r="H456" s="54">
        <v>3061</v>
      </c>
      <c r="I456" s="54">
        <v>3061</v>
      </c>
      <c r="J456" s="54">
        <v>3072</v>
      </c>
      <c r="K456" s="55">
        <f t="shared" si="19"/>
        <v>0.99641927083333337</v>
      </c>
      <c r="L456" s="56">
        <f t="shared" si="20"/>
        <v>-6.2102054329975287</v>
      </c>
      <c r="M456" s="57"/>
    </row>
    <row r="457" spans="8:13" x14ac:dyDescent="0.2">
      <c r="H457" s="54">
        <v>3067</v>
      </c>
      <c r="I457" s="54">
        <v>3067</v>
      </c>
      <c r="J457" s="54">
        <v>3072</v>
      </c>
      <c r="K457" s="55">
        <f t="shared" si="19"/>
        <v>0.99837239583333337</v>
      </c>
      <c r="L457" s="56">
        <f t="shared" si="20"/>
        <v>-2.8200593449639055</v>
      </c>
      <c r="M457" s="57"/>
    </row>
    <row r="458" spans="8:13" x14ac:dyDescent="0.2">
      <c r="H458" s="54">
        <v>3079</v>
      </c>
      <c r="I458" s="54">
        <v>3079</v>
      </c>
      <c r="J458" s="54">
        <v>3072</v>
      </c>
      <c r="K458" s="55">
        <f t="shared" si="19"/>
        <v>1.0022786458333333</v>
      </c>
      <c r="L458" s="56">
        <f t="shared" si="20"/>
        <v>3.9403815883931301</v>
      </c>
      <c r="M458" s="57"/>
    </row>
    <row r="459" spans="8:13" x14ac:dyDescent="0.2">
      <c r="H459" s="54">
        <v>3083</v>
      </c>
      <c r="I459" s="54">
        <v>3083</v>
      </c>
      <c r="J459" s="54">
        <v>3072</v>
      </c>
      <c r="K459" s="55">
        <f t="shared" si="19"/>
        <v>1.0035807291666667</v>
      </c>
      <c r="L459" s="56">
        <f t="shared" si="20"/>
        <v>6.188008063222922</v>
      </c>
      <c r="M459" s="57"/>
    </row>
    <row r="460" spans="8:13" x14ac:dyDescent="0.2">
      <c r="H460" s="54">
        <v>3089</v>
      </c>
      <c r="I460" s="54">
        <v>3089</v>
      </c>
      <c r="J460" s="54">
        <v>3072</v>
      </c>
      <c r="K460" s="55">
        <f t="shared" si="19"/>
        <v>1.0055338541666667</v>
      </c>
      <c r="L460" s="56">
        <f t="shared" si="20"/>
        <v>9.5539858877779515</v>
      </c>
      <c r="M460" s="57"/>
    </row>
    <row r="461" spans="8:13" x14ac:dyDescent="0.2">
      <c r="H461" s="54">
        <v>3109</v>
      </c>
      <c r="I461" s="54">
        <v>3109</v>
      </c>
      <c r="J461" s="54">
        <v>3072</v>
      </c>
      <c r="K461" s="55">
        <f t="shared" si="19"/>
        <v>1.0120442708333333</v>
      </c>
      <c r="L461" s="56">
        <f t="shared" si="20"/>
        <v>20.726880743889375</v>
      </c>
      <c r="M461" s="57"/>
    </row>
    <row r="462" spans="8:13" x14ac:dyDescent="0.2">
      <c r="H462" s="54">
        <v>3119</v>
      </c>
      <c r="I462" s="54">
        <v>3119</v>
      </c>
      <c r="J462" s="54">
        <v>3072</v>
      </c>
      <c r="K462" s="55">
        <f t="shared" si="19"/>
        <v>1.0152994791666667</v>
      </c>
      <c r="L462" s="56">
        <f t="shared" si="20"/>
        <v>26.286403983595097</v>
      </c>
      <c r="M462" s="57"/>
    </row>
    <row r="463" spans="8:13" x14ac:dyDescent="0.2">
      <c r="H463" s="54">
        <v>3121</v>
      </c>
      <c r="I463" s="54">
        <v>3121</v>
      </c>
      <c r="J463" s="54">
        <v>3072</v>
      </c>
      <c r="K463" s="55">
        <f t="shared" si="19"/>
        <v>1.0159505208333333</v>
      </c>
      <c r="L463" s="56">
        <f t="shared" si="20"/>
        <v>27.396169437664785</v>
      </c>
      <c r="M463" s="57"/>
    </row>
    <row r="464" spans="8:13" x14ac:dyDescent="0.2">
      <c r="H464" s="54">
        <v>3137</v>
      </c>
      <c r="I464" s="54">
        <v>3137</v>
      </c>
      <c r="J464" s="54">
        <v>3072</v>
      </c>
      <c r="K464" s="55">
        <f t="shared" si="19"/>
        <v>1.0211588541666667</v>
      </c>
      <c r="L464" s="56">
        <f t="shared" si="20"/>
        <v>36.248775746936161</v>
      </c>
      <c r="M464" s="57"/>
    </row>
    <row r="465" spans="8:13" x14ac:dyDescent="0.2">
      <c r="H465" s="54">
        <v>3163</v>
      </c>
      <c r="I465" s="54">
        <v>3163</v>
      </c>
      <c r="J465" s="54">
        <v>3072</v>
      </c>
      <c r="K465" s="55">
        <f t="shared" si="19"/>
        <v>1.0296223958333333</v>
      </c>
      <c r="L465" s="56">
        <f t="shared" si="20"/>
        <v>50.538407755484826</v>
      </c>
      <c r="M465" s="57"/>
    </row>
    <row r="466" spans="8:13" x14ac:dyDescent="0.2">
      <c r="H466" s="54">
        <v>3167</v>
      </c>
      <c r="I466" s="54">
        <v>3167</v>
      </c>
      <c r="J466" s="54">
        <v>3072</v>
      </c>
      <c r="K466" s="55">
        <f t="shared" si="19"/>
        <v>1.0309244791666667</v>
      </c>
      <c r="L466" s="56">
        <f t="shared" si="20"/>
        <v>52.726381568440644</v>
      </c>
      <c r="M466" s="57"/>
    </row>
    <row r="467" spans="8:13" x14ac:dyDescent="0.2">
      <c r="H467" s="54">
        <v>3169</v>
      </c>
      <c r="I467" s="54">
        <v>3169</v>
      </c>
      <c r="J467" s="54">
        <v>3072</v>
      </c>
      <c r="K467" s="55">
        <f t="shared" si="19"/>
        <v>1.0315755208333333</v>
      </c>
      <c r="L467" s="56">
        <f t="shared" si="20"/>
        <v>53.819332393292846</v>
      </c>
      <c r="M467" s="57"/>
    </row>
    <row r="468" spans="8:13" x14ac:dyDescent="0.2">
      <c r="H468" s="54">
        <v>3181</v>
      </c>
      <c r="I468" s="54">
        <v>6362</v>
      </c>
      <c r="J468" s="54">
        <v>6561</v>
      </c>
      <c r="K468" s="55">
        <f t="shared" si="19"/>
        <v>0.96966925773510138</v>
      </c>
      <c r="L468" s="56">
        <f t="shared" si="20"/>
        <v>-53.322419075683285</v>
      </c>
      <c r="M468" s="57"/>
    </row>
    <row r="469" spans="8:13" x14ac:dyDescent="0.2">
      <c r="H469" s="54">
        <v>3187</v>
      </c>
      <c r="I469" s="54">
        <v>6374</v>
      </c>
      <c r="J469" s="54">
        <v>6561</v>
      </c>
      <c r="K469" s="55">
        <f t="shared" si="19"/>
        <v>0.97149824721841183</v>
      </c>
      <c r="L469" s="56">
        <f t="shared" si="20"/>
        <v>-50.060042389675587</v>
      </c>
      <c r="M469" s="57"/>
    </row>
    <row r="470" spans="8:13" x14ac:dyDescent="0.2">
      <c r="H470" s="54">
        <v>3191</v>
      </c>
      <c r="I470" s="54">
        <v>6382</v>
      </c>
      <c r="J470" s="54">
        <v>6561</v>
      </c>
      <c r="K470" s="55">
        <f t="shared" si="19"/>
        <v>0.97271757354061883</v>
      </c>
      <c r="L470" s="56">
        <f t="shared" si="20"/>
        <v>-47.888534987924885</v>
      </c>
      <c r="M470" s="57"/>
    </row>
    <row r="471" spans="8:13" x14ac:dyDescent="0.2">
      <c r="H471" s="54">
        <v>3203</v>
      </c>
      <c r="I471" s="54">
        <v>6406</v>
      </c>
      <c r="J471" s="54">
        <v>6561</v>
      </c>
      <c r="K471" s="55">
        <f t="shared" ref="K471:K534" si="21">I471/J471</f>
        <v>0.97637555250723973</v>
      </c>
      <c r="L471" s="56">
        <f t="shared" ref="L471:L534" si="22">1200*LOG(K471,2)</f>
        <v>-41.390307593479086</v>
      </c>
      <c r="M471" s="57"/>
    </row>
    <row r="472" spans="8:13" x14ac:dyDescent="0.2">
      <c r="H472" s="54">
        <v>3209</v>
      </c>
      <c r="I472" s="54">
        <v>6418</v>
      </c>
      <c r="J472" s="54">
        <v>6561</v>
      </c>
      <c r="K472" s="55">
        <f t="shared" si="21"/>
        <v>0.97820454199055018</v>
      </c>
      <c r="L472" s="56">
        <f t="shared" si="22"/>
        <v>-38.150317784930444</v>
      </c>
      <c r="M472" s="57"/>
    </row>
    <row r="473" spans="8:13" x14ac:dyDescent="0.2">
      <c r="H473" s="54">
        <v>3217</v>
      </c>
      <c r="I473" s="54">
        <v>6434</v>
      </c>
      <c r="J473" s="54">
        <v>6561</v>
      </c>
      <c r="K473" s="55">
        <f t="shared" si="21"/>
        <v>0.98064319463496419</v>
      </c>
      <c r="L473" s="56">
        <f t="shared" si="22"/>
        <v>-33.839742139813133</v>
      </c>
      <c r="M473" s="57"/>
    </row>
    <row r="474" spans="8:13" x14ac:dyDescent="0.2">
      <c r="H474" s="54">
        <v>3221</v>
      </c>
      <c r="I474" s="54">
        <v>6442</v>
      </c>
      <c r="J474" s="54">
        <v>6561</v>
      </c>
      <c r="K474" s="55">
        <f t="shared" si="21"/>
        <v>0.98186252095717119</v>
      </c>
      <c r="L474" s="56">
        <f t="shared" si="22"/>
        <v>-31.688472463721524</v>
      </c>
      <c r="M474" s="57"/>
    </row>
    <row r="475" spans="8:13" x14ac:dyDescent="0.2">
      <c r="H475" s="54">
        <v>3229</v>
      </c>
      <c r="I475" s="54">
        <v>6458</v>
      </c>
      <c r="J475" s="54">
        <v>6561</v>
      </c>
      <c r="K475" s="55">
        <f t="shared" si="21"/>
        <v>0.98430117360158509</v>
      </c>
      <c r="L475" s="56">
        <f t="shared" si="22"/>
        <v>-27.393936186322431</v>
      </c>
      <c r="M475" s="57"/>
    </row>
    <row r="476" spans="8:13" x14ac:dyDescent="0.2">
      <c r="H476" s="54">
        <v>3251</v>
      </c>
      <c r="I476" s="54">
        <v>6502</v>
      </c>
      <c r="J476" s="54">
        <v>6561</v>
      </c>
      <c r="K476" s="55">
        <f t="shared" si="21"/>
        <v>0.99100746837372355</v>
      </c>
      <c r="L476" s="56">
        <f t="shared" si="22"/>
        <v>-15.638598094672266</v>
      </c>
      <c r="M476" s="57"/>
    </row>
    <row r="477" spans="8:13" x14ac:dyDescent="0.2">
      <c r="H477" s="54">
        <v>3253</v>
      </c>
      <c r="I477" s="54">
        <v>6506</v>
      </c>
      <c r="J477" s="54">
        <v>6561</v>
      </c>
      <c r="K477" s="55">
        <f t="shared" si="21"/>
        <v>0.991617131534827</v>
      </c>
      <c r="L477" s="56">
        <f t="shared" si="22"/>
        <v>-14.573878473741107</v>
      </c>
      <c r="M477" s="57"/>
    </row>
    <row r="478" spans="8:13" x14ac:dyDescent="0.2">
      <c r="H478" s="54">
        <v>3257</v>
      </c>
      <c r="I478" s="54">
        <v>6514</v>
      </c>
      <c r="J478" s="54">
        <v>6561</v>
      </c>
      <c r="K478" s="55">
        <f t="shared" si="21"/>
        <v>0.992836457857034</v>
      </c>
      <c r="L478" s="56">
        <f t="shared" si="22"/>
        <v>-12.446401648015295</v>
      </c>
      <c r="M478" s="57"/>
    </row>
    <row r="479" spans="8:13" x14ac:dyDescent="0.2">
      <c r="H479" s="54">
        <v>3259</v>
      </c>
      <c r="I479" s="54">
        <v>6518</v>
      </c>
      <c r="J479" s="54">
        <v>6561</v>
      </c>
      <c r="K479" s="55">
        <f t="shared" si="21"/>
        <v>0.99344612101813745</v>
      </c>
      <c r="L479" s="56">
        <f t="shared" si="22"/>
        <v>-11.383642836822379</v>
      </c>
      <c r="M479" s="57"/>
    </row>
    <row r="480" spans="8:13" x14ac:dyDescent="0.2">
      <c r="H480" s="54">
        <v>3271</v>
      </c>
      <c r="I480" s="54">
        <v>6542</v>
      </c>
      <c r="J480" s="54">
        <v>6561</v>
      </c>
      <c r="K480" s="55">
        <f t="shared" si="21"/>
        <v>0.99710409998475846</v>
      </c>
      <c r="L480" s="56">
        <f t="shared" si="22"/>
        <v>-5.0207540237653081</v>
      </c>
      <c r="M480" s="57"/>
    </row>
    <row r="481" spans="8:13" x14ac:dyDescent="0.2">
      <c r="H481" s="54">
        <v>3299</v>
      </c>
      <c r="I481" s="54">
        <v>6598</v>
      </c>
      <c r="J481" s="54">
        <v>6561</v>
      </c>
      <c r="K481" s="55">
        <f t="shared" si="21"/>
        <v>1.0056393842402074</v>
      </c>
      <c r="L481" s="56">
        <f t="shared" si="22"/>
        <v>9.7356681548177288</v>
      </c>
      <c r="M481" s="57"/>
    </row>
    <row r="482" spans="8:13" x14ac:dyDescent="0.2">
      <c r="H482" s="54">
        <v>3301</v>
      </c>
      <c r="I482" s="54">
        <v>6602</v>
      </c>
      <c r="J482" s="54">
        <v>6561</v>
      </c>
      <c r="K482" s="55">
        <f t="shared" si="21"/>
        <v>1.0062490474013108</v>
      </c>
      <c r="L482" s="56">
        <f t="shared" si="22"/>
        <v>10.784900943943903</v>
      </c>
      <c r="M482" s="57"/>
    </row>
    <row r="483" spans="8:13" x14ac:dyDescent="0.2">
      <c r="H483" s="54">
        <v>3307</v>
      </c>
      <c r="I483" s="54">
        <v>6614</v>
      </c>
      <c r="J483" s="54">
        <v>6561</v>
      </c>
      <c r="K483" s="55">
        <f t="shared" si="21"/>
        <v>1.0080780368846212</v>
      </c>
      <c r="L483" s="56">
        <f t="shared" si="22"/>
        <v>13.928789306238272</v>
      </c>
      <c r="M483" s="57"/>
    </row>
    <row r="484" spans="8:13" x14ac:dyDescent="0.2">
      <c r="H484" s="54">
        <v>3313</v>
      </c>
      <c r="I484" s="54">
        <v>6626</v>
      </c>
      <c r="J484" s="54">
        <v>6561</v>
      </c>
      <c r="K484" s="55">
        <f t="shared" si="21"/>
        <v>1.0099070263679317</v>
      </c>
      <c r="L484" s="56">
        <f t="shared" si="22"/>
        <v>17.066978774118081</v>
      </c>
      <c r="M484" s="57"/>
    </row>
    <row r="485" spans="8:13" x14ac:dyDescent="0.2">
      <c r="H485" s="54">
        <v>3319</v>
      </c>
      <c r="I485" s="54">
        <v>6638</v>
      </c>
      <c r="J485" s="54">
        <v>6561</v>
      </c>
      <c r="K485" s="55">
        <f t="shared" si="21"/>
        <v>1.0117360158512423</v>
      </c>
      <c r="L485" s="56">
        <f t="shared" si="22"/>
        <v>20.1994899708607</v>
      </c>
      <c r="M485" s="57"/>
    </row>
    <row r="486" spans="8:13" x14ac:dyDescent="0.2">
      <c r="H486" s="54">
        <v>3323</v>
      </c>
      <c r="I486" s="54">
        <v>6646</v>
      </c>
      <c r="J486" s="54">
        <v>6561</v>
      </c>
      <c r="K486" s="55">
        <f t="shared" si="21"/>
        <v>1.0129553421734492</v>
      </c>
      <c r="L486" s="56">
        <f t="shared" si="22"/>
        <v>22.284686307338475</v>
      </c>
      <c r="M486" s="57"/>
    </row>
    <row r="487" spans="8:13" x14ac:dyDescent="0.2">
      <c r="H487" s="54">
        <v>3329</v>
      </c>
      <c r="I487" s="54">
        <v>6658</v>
      </c>
      <c r="J487" s="54">
        <v>6561</v>
      </c>
      <c r="K487" s="55">
        <f t="shared" si="21"/>
        <v>1.0147843316567597</v>
      </c>
      <c r="L487" s="56">
        <f t="shared" si="22"/>
        <v>25.407779245216609</v>
      </c>
      <c r="M487" s="57"/>
    </row>
    <row r="488" spans="8:13" x14ac:dyDescent="0.2">
      <c r="H488" s="54">
        <v>3331</v>
      </c>
      <c r="I488" s="54">
        <v>6662</v>
      </c>
      <c r="J488" s="54">
        <v>6561</v>
      </c>
      <c r="K488" s="55">
        <f t="shared" si="21"/>
        <v>1.0153939948178632</v>
      </c>
      <c r="L488" s="56">
        <f t="shared" si="22"/>
        <v>26.44755948612212</v>
      </c>
      <c r="M488" s="57"/>
    </row>
    <row r="489" spans="8:13" x14ac:dyDescent="0.2">
      <c r="H489" s="54">
        <v>3343</v>
      </c>
      <c r="I489" s="54">
        <v>6686</v>
      </c>
      <c r="J489" s="54">
        <v>6561</v>
      </c>
      <c r="K489" s="55">
        <f t="shared" si="21"/>
        <v>1.0190519737844841</v>
      </c>
      <c r="L489" s="56">
        <f t="shared" si="22"/>
        <v>32.673160617784667</v>
      </c>
      <c r="M489" s="57"/>
    </row>
    <row r="490" spans="8:13" x14ac:dyDescent="0.2">
      <c r="H490" s="54">
        <v>3347</v>
      </c>
      <c r="I490" s="54">
        <v>6694</v>
      </c>
      <c r="J490" s="54">
        <v>6561</v>
      </c>
      <c r="K490" s="55">
        <f t="shared" si="21"/>
        <v>1.020271300106691</v>
      </c>
      <c r="L490" s="56">
        <f t="shared" si="22"/>
        <v>34.74339590073609</v>
      </c>
      <c r="M490" s="57"/>
    </row>
    <row r="491" spans="8:13" x14ac:dyDescent="0.2">
      <c r="H491" s="54">
        <v>3359</v>
      </c>
      <c r="I491" s="54">
        <v>6718</v>
      </c>
      <c r="J491" s="54">
        <v>6561</v>
      </c>
      <c r="K491" s="55">
        <f t="shared" si="21"/>
        <v>1.0239292790733121</v>
      </c>
      <c r="L491" s="56">
        <f t="shared" si="22"/>
        <v>40.939289358299042</v>
      </c>
      <c r="M491" s="57"/>
    </row>
    <row r="492" spans="8:13" x14ac:dyDescent="0.2">
      <c r="H492" s="54">
        <v>3361</v>
      </c>
      <c r="I492" s="54">
        <v>6722</v>
      </c>
      <c r="J492" s="54">
        <v>6561</v>
      </c>
      <c r="K492" s="55">
        <f t="shared" si="21"/>
        <v>1.0245389422344156</v>
      </c>
      <c r="L492" s="56">
        <f t="shared" si="22"/>
        <v>41.969785846502937</v>
      </c>
      <c r="M492" s="57"/>
    </row>
    <row r="493" spans="8:13" x14ac:dyDescent="0.2">
      <c r="H493" s="54">
        <v>3371</v>
      </c>
      <c r="I493" s="54">
        <v>3371</v>
      </c>
      <c r="J493" s="54">
        <v>3456</v>
      </c>
      <c r="K493" s="55">
        <f t="shared" si="21"/>
        <v>0.97540509259259256</v>
      </c>
      <c r="L493" s="56">
        <f t="shared" si="22"/>
        <v>-43.111908215110034</v>
      </c>
      <c r="M493" s="57"/>
    </row>
    <row r="494" spans="8:13" x14ac:dyDescent="0.2">
      <c r="H494" s="54">
        <v>3373</v>
      </c>
      <c r="I494" s="54">
        <v>3373</v>
      </c>
      <c r="J494" s="54">
        <v>3456</v>
      </c>
      <c r="K494" s="55">
        <f t="shared" si="21"/>
        <v>0.97598379629629628</v>
      </c>
      <c r="L494" s="56">
        <f t="shared" si="22"/>
        <v>-42.085078974410422</v>
      </c>
      <c r="M494" s="57"/>
    </row>
    <row r="495" spans="8:13" x14ac:dyDescent="0.2">
      <c r="H495" s="54">
        <v>3389</v>
      </c>
      <c r="I495" s="54">
        <v>3389</v>
      </c>
      <c r="J495" s="54">
        <v>3456</v>
      </c>
      <c r="K495" s="55">
        <f t="shared" si="21"/>
        <v>0.98061342592592593</v>
      </c>
      <c r="L495" s="56">
        <f t="shared" si="22"/>
        <v>-33.892296815369072</v>
      </c>
      <c r="M495" s="57"/>
    </row>
    <row r="496" spans="8:13" x14ac:dyDescent="0.2">
      <c r="H496" s="54">
        <v>3391</v>
      </c>
      <c r="I496" s="54">
        <v>3391</v>
      </c>
      <c r="J496" s="54">
        <v>3456</v>
      </c>
      <c r="K496" s="55">
        <f t="shared" si="21"/>
        <v>0.98119212962962965</v>
      </c>
      <c r="L496" s="56">
        <f t="shared" si="22"/>
        <v>-32.870919765645169</v>
      </c>
      <c r="M496" s="57"/>
    </row>
    <row r="497" spans="8:13" x14ac:dyDescent="0.2">
      <c r="H497" s="54">
        <v>3407</v>
      </c>
      <c r="I497" s="54">
        <v>3407</v>
      </c>
      <c r="J497" s="54">
        <v>3456</v>
      </c>
      <c r="K497" s="55">
        <f t="shared" si="21"/>
        <v>0.9858217592592593</v>
      </c>
      <c r="L497" s="56">
        <f t="shared" si="22"/>
        <v>-24.721524080546441</v>
      </c>
      <c r="M497" s="57"/>
    </row>
    <row r="498" spans="8:13" x14ac:dyDescent="0.2">
      <c r="H498" s="54">
        <v>3413</v>
      </c>
      <c r="I498" s="54">
        <v>3413</v>
      </c>
      <c r="J498" s="54">
        <v>3456</v>
      </c>
      <c r="K498" s="55">
        <f t="shared" si="21"/>
        <v>0.98755787037037035</v>
      </c>
      <c r="L498" s="56">
        <f t="shared" si="22"/>
        <v>-21.675363677523794</v>
      </c>
      <c r="M498" s="57"/>
    </row>
    <row r="499" spans="8:13" x14ac:dyDescent="0.2">
      <c r="H499" s="54">
        <v>3433</v>
      </c>
      <c r="I499" s="54">
        <v>3433</v>
      </c>
      <c r="J499" s="54">
        <v>3456</v>
      </c>
      <c r="K499" s="55">
        <f t="shared" si="21"/>
        <v>0.99334490740740744</v>
      </c>
      <c r="L499" s="56">
        <f t="shared" si="22"/>
        <v>-11.560032247454281</v>
      </c>
      <c r="M499" s="57"/>
    </row>
    <row r="500" spans="8:13" x14ac:dyDescent="0.2">
      <c r="H500" s="54">
        <v>3449</v>
      </c>
      <c r="I500" s="54">
        <v>3449</v>
      </c>
      <c r="J500" s="54">
        <v>3456</v>
      </c>
      <c r="K500" s="55">
        <f t="shared" si="21"/>
        <v>0.99797453703703709</v>
      </c>
      <c r="L500" s="56">
        <f t="shared" si="22"/>
        <v>-3.5101064431379041</v>
      </c>
      <c r="M500" s="57"/>
    </row>
    <row r="501" spans="8:13" x14ac:dyDescent="0.2">
      <c r="H501" s="54">
        <v>3457</v>
      </c>
      <c r="I501" s="54">
        <v>3457</v>
      </c>
      <c r="J501" s="54">
        <v>3456</v>
      </c>
      <c r="K501" s="55">
        <f t="shared" si="21"/>
        <v>1.0002893518518519</v>
      </c>
      <c r="L501" s="56">
        <f t="shared" si="22"/>
        <v>0.50086331871610079</v>
      </c>
      <c r="M501" s="57"/>
    </row>
    <row r="502" spans="8:13" x14ac:dyDescent="0.2">
      <c r="H502" s="54">
        <v>3461</v>
      </c>
      <c r="I502" s="54">
        <v>3461</v>
      </c>
      <c r="J502" s="54">
        <v>3456</v>
      </c>
      <c r="K502" s="55">
        <f t="shared" si="21"/>
        <v>1.0014467592592593</v>
      </c>
      <c r="L502" s="56">
        <f t="shared" si="22"/>
        <v>2.5028688023749801</v>
      </c>
      <c r="M502" s="57"/>
    </row>
    <row r="503" spans="8:13" x14ac:dyDescent="0.2">
      <c r="H503" s="54">
        <v>3463</v>
      </c>
      <c r="I503" s="54">
        <v>3463</v>
      </c>
      <c r="J503" s="54">
        <v>3456</v>
      </c>
      <c r="K503" s="55">
        <f t="shared" si="21"/>
        <v>1.002025462962963</v>
      </c>
      <c r="L503" s="56">
        <f t="shared" si="22"/>
        <v>3.503004040511922</v>
      </c>
      <c r="M503" s="57"/>
    </row>
    <row r="504" spans="8:13" x14ac:dyDescent="0.2">
      <c r="H504" s="54">
        <v>3467</v>
      </c>
      <c r="I504" s="54">
        <v>3467</v>
      </c>
      <c r="J504" s="54">
        <v>3456</v>
      </c>
      <c r="K504" s="55">
        <f t="shared" si="21"/>
        <v>1.0031828703703705</v>
      </c>
      <c r="L504" s="56">
        <f t="shared" si="22"/>
        <v>5.5015428472379799</v>
      </c>
      <c r="M504" s="57"/>
    </row>
    <row r="505" spans="8:13" x14ac:dyDescent="0.2">
      <c r="H505" s="54">
        <v>3469</v>
      </c>
      <c r="I505" s="54">
        <v>3469</v>
      </c>
      <c r="J505" s="54">
        <v>3456</v>
      </c>
      <c r="K505" s="55">
        <f t="shared" si="21"/>
        <v>1.0037615740740742</v>
      </c>
      <c r="L505" s="56">
        <f t="shared" si="22"/>
        <v>6.4999477474966803</v>
      </c>
      <c r="M505" s="57"/>
    </row>
    <row r="506" spans="8:13" x14ac:dyDescent="0.2">
      <c r="H506" s="54">
        <v>3491</v>
      </c>
      <c r="I506" s="54">
        <v>3491</v>
      </c>
      <c r="J506" s="54">
        <v>3456</v>
      </c>
      <c r="K506" s="55">
        <f t="shared" si="21"/>
        <v>1.0101273148148149</v>
      </c>
      <c r="L506" s="56">
        <f t="shared" si="22"/>
        <v>17.444567267142059</v>
      </c>
      <c r="M506" s="57"/>
    </row>
    <row r="507" spans="8:13" x14ac:dyDescent="0.2">
      <c r="H507" s="54">
        <v>3499</v>
      </c>
      <c r="I507" s="54">
        <v>3499</v>
      </c>
      <c r="J507" s="54">
        <v>3456</v>
      </c>
      <c r="K507" s="55">
        <f t="shared" si="21"/>
        <v>1.0124421296296295</v>
      </c>
      <c r="L507" s="56">
        <f t="shared" si="22"/>
        <v>21.407336491656938</v>
      </c>
      <c r="M507" s="57"/>
    </row>
    <row r="508" spans="8:13" x14ac:dyDescent="0.2">
      <c r="H508" s="54">
        <v>3511</v>
      </c>
      <c r="I508" s="54">
        <v>3511</v>
      </c>
      <c r="J508" s="54">
        <v>3456</v>
      </c>
      <c r="K508" s="55">
        <f t="shared" si="21"/>
        <v>1.0159143518518519</v>
      </c>
      <c r="L508" s="56">
        <f t="shared" si="22"/>
        <v>27.334534460743779</v>
      </c>
      <c r="M508" s="57"/>
    </row>
    <row r="509" spans="8:13" x14ac:dyDescent="0.2">
      <c r="H509" s="54">
        <v>3517</v>
      </c>
      <c r="I509" s="54">
        <v>3517</v>
      </c>
      <c r="J509" s="54">
        <v>3456</v>
      </c>
      <c r="K509" s="55">
        <f t="shared" si="21"/>
        <v>1.017650462962963</v>
      </c>
      <c r="L509" s="56">
        <f t="shared" si="22"/>
        <v>30.290540954206115</v>
      </c>
      <c r="M509" s="57"/>
    </row>
    <row r="510" spans="8:13" x14ac:dyDescent="0.2">
      <c r="H510" s="54">
        <v>3527</v>
      </c>
      <c r="I510" s="54">
        <v>3527</v>
      </c>
      <c r="J510" s="54">
        <v>3456</v>
      </c>
      <c r="K510" s="55">
        <f t="shared" si="21"/>
        <v>1.0205439814814814</v>
      </c>
      <c r="L510" s="56">
        <f t="shared" si="22"/>
        <v>35.206029915339705</v>
      </c>
      <c r="M510" s="57"/>
    </row>
    <row r="511" spans="8:13" x14ac:dyDescent="0.2">
      <c r="H511" s="54">
        <v>3529</v>
      </c>
      <c r="I511" s="54">
        <v>3529</v>
      </c>
      <c r="J511" s="54">
        <v>3456</v>
      </c>
      <c r="K511" s="55">
        <f t="shared" si="21"/>
        <v>1.0211226851851851</v>
      </c>
      <c r="L511" s="56">
        <f t="shared" si="22"/>
        <v>36.187455139506618</v>
      </c>
      <c r="M511" s="57"/>
    </row>
    <row r="512" spans="8:13" x14ac:dyDescent="0.2">
      <c r="H512" s="54">
        <v>3533</v>
      </c>
      <c r="I512" s="54">
        <v>3533</v>
      </c>
      <c r="J512" s="54">
        <v>3456</v>
      </c>
      <c r="K512" s="55">
        <f t="shared" si="21"/>
        <v>1.0222800925925926</v>
      </c>
      <c r="L512" s="56">
        <f t="shared" si="22"/>
        <v>38.148638072620571</v>
      </c>
      <c r="M512" s="57"/>
    </row>
    <row r="513" spans="8:13" x14ac:dyDescent="0.2">
      <c r="H513" s="54">
        <v>3539</v>
      </c>
      <c r="I513" s="54">
        <v>3539</v>
      </c>
      <c r="J513" s="54">
        <v>3456</v>
      </c>
      <c r="K513" s="55">
        <f t="shared" si="21"/>
        <v>1.0240162037037037</v>
      </c>
      <c r="L513" s="56">
        <f t="shared" si="22"/>
        <v>41.086253114114285</v>
      </c>
      <c r="M513" s="57"/>
    </row>
    <row r="514" spans="8:13" x14ac:dyDescent="0.2">
      <c r="H514" s="54">
        <v>3541</v>
      </c>
      <c r="I514" s="54">
        <v>3541</v>
      </c>
      <c r="J514" s="54">
        <v>3456</v>
      </c>
      <c r="K514" s="55">
        <f t="shared" si="21"/>
        <v>1.0245949074074074</v>
      </c>
      <c r="L514" s="56">
        <f t="shared" si="22"/>
        <v>42.06435147293724</v>
      </c>
      <c r="M514" s="57"/>
    </row>
    <row r="515" spans="8:13" x14ac:dyDescent="0.2">
      <c r="H515" s="54">
        <v>3547</v>
      </c>
      <c r="I515" s="54">
        <v>3547</v>
      </c>
      <c r="J515" s="54">
        <v>3456</v>
      </c>
      <c r="K515" s="55">
        <f t="shared" si="21"/>
        <v>1.0263310185185186</v>
      </c>
      <c r="L515" s="56">
        <f t="shared" si="22"/>
        <v>44.99533532606435</v>
      </c>
      <c r="M515" s="57"/>
    </row>
    <row r="516" spans="8:13" x14ac:dyDescent="0.2">
      <c r="H516" s="54">
        <v>3557</v>
      </c>
      <c r="I516" s="54">
        <v>3557</v>
      </c>
      <c r="J516" s="54">
        <v>3456</v>
      </c>
      <c r="K516" s="55">
        <f t="shared" si="21"/>
        <v>1.029224537037037</v>
      </c>
      <c r="L516" s="56">
        <f t="shared" si="22"/>
        <v>49.86930827805805</v>
      </c>
      <c r="M516" s="57"/>
    </row>
    <row r="517" spans="8:13" x14ac:dyDescent="0.2">
      <c r="H517" s="54">
        <v>3559</v>
      </c>
      <c r="I517" s="54">
        <v>32031</v>
      </c>
      <c r="J517" s="54">
        <v>32768</v>
      </c>
      <c r="K517" s="55">
        <f t="shared" si="21"/>
        <v>0.977508544921875</v>
      </c>
      <c r="L517" s="56">
        <f t="shared" si="22"/>
        <v>-39.382537257482653</v>
      </c>
      <c r="M517" s="57"/>
    </row>
    <row r="518" spans="8:13" x14ac:dyDescent="0.2">
      <c r="H518" s="54">
        <v>3571</v>
      </c>
      <c r="I518" s="54">
        <v>32139</v>
      </c>
      <c r="J518" s="54">
        <v>32768</v>
      </c>
      <c r="K518" s="55">
        <f t="shared" si="21"/>
        <v>0.980804443359375</v>
      </c>
      <c r="L518" s="56">
        <f t="shared" si="22"/>
        <v>-33.55509596594645</v>
      </c>
      <c r="M518" s="57"/>
    </row>
    <row r="519" spans="8:13" x14ac:dyDescent="0.2">
      <c r="H519" s="54">
        <v>3581</v>
      </c>
      <c r="I519" s="54">
        <v>32229</v>
      </c>
      <c r="J519" s="54">
        <v>32768</v>
      </c>
      <c r="K519" s="55">
        <f t="shared" si="21"/>
        <v>0.983551025390625</v>
      </c>
      <c r="L519" s="56">
        <f t="shared" si="22"/>
        <v>-28.713834284595798</v>
      </c>
      <c r="M519" s="57"/>
    </row>
    <row r="520" spans="8:13" x14ac:dyDescent="0.2">
      <c r="H520" s="54">
        <v>3583</v>
      </c>
      <c r="I520" s="54">
        <v>32247</v>
      </c>
      <c r="J520" s="54">
        <v>32768</v>
      </c>
      <c r="K520" s="55">
        <f t="shared" si="21"/>
        <v>0.984100341796875</v>
      </c>
      <c r="L520" s="56">
        <f t="shared" si="22"/>
        <v>-27.747204416341734</v>
      </c>
      <c r="M520" s="57"/>
    </row>
    <row r="521" spans="8:13" x14ac:dyDescent="0.2">
      <c r="H521" s="54">
        <v>3593</v>
      </c>
      <c r="I521" s="54">
        <v>32337</v>
      </c>
      <c r="J521" s="54">
        <v>32768</v>
      </c>
      <c r="K521" s="55">
        <f t="shared" si="21"/>
        <v>0.986846923828125</v>
      </c>
      <c r="L521" s="56">
        <f t="shared" si="22"/>
        <v>-22.922134266628181</v>
      </c>
      <c r="M521" s="57"/>
    </row>
    <row r="522" spans="8:13" x14ac:dyDescent="0.2">
      <c r="H522" s="54">
        <v>3607</v>
      </c>
      <c r="I522" s="54">
        <v>32463</v>
      </c>
      <c r="J522" s="54">
        <v>32768</v>
      </c>
      <c r="K522" s="55">
        <f t="shared" si="21"/>
        <v>0.990692138671875</v>
      </c>
      <c r="L522" s="56">
        <f t="shared" si="22"/>
        <v>-16.189548924140837</v>
      </c>
      <c r="M522" s="57"/>
    </row>
    <row r="523" spans="8:13" x14ac:dyDescent="0.2">
      <c r="H523" s="54">
        <v>3613</v>
      </c>
      <c r="I523" s="54">
        <v>32517</v>
      </c>
      <c r="J523" s="54">
        <v>32768</v>
      </c>
      <c r="K523" s="55">
        <f t="shared" si="21"/>
        <v>0.992340087890625</v>
      </c>
      <c r="L523" s="56">
        <f t="shared" si="22"/>
        <v>-13.312150950293075</v>
      </c>
      <c r="M523" s="57"/>
    </row>
    <row r="524" spans="8:13" x14ac:dyDescent="0.2">
      <c r="H524" s="54">
        <v>3617</v>
      </c>
      <c r="I524" s="54">
        <v>32553</v>
      </c>
      <c r="J524" s="54">
        <v>32768</v>
      </c>
      <c r="K524" s="55">
        <f t="shared" si="21"/>
        <v>0.993438720703125</v>
      </c>
      <c r="L524" s="56">
        <f t="shared" si="22"/>
        <v>-11.396539082296107</v>
      </c>
      <c r="M524" s="57"/>
    </row>
    <row r="525" spans="8:13" x14ac:dyDescent="0.2">
      <c r="H525" s="54">
        <v>3623</v>
      </c>
      <c r="I525" s="54">
        <v>32607</v>
      </c>
      <c r="J525" s="54">
        <v>32768</v>
      </c>
      <c r="K525" s="55">
        <f t="shared" si="21"/>
        <v>0.995086669921875</v>
      </c>
      <c r="L525" s="56">
        <f t="shared" si="22"/>
        <v>-8.5270897252801756</v>
      </c>
      <c r="M525" s="57"/>
    </row>
    <row r="526" spans="8:13" x14ac:dyDescent="0.2">
      <c r="H526" s="54">
        <v>3631</v>
      </c>
      <c r="I526" s="54">
        <v>32679</v>
      </c>
      <c r="J526" s="54">
        <v>32768</v>
      </c>
      <c r="K526" s="55">
        <f t="shared" si="21"/>
        <v>0.997283935546875</v>
      </c>
      <c r="L526" s="56">
        <f t="shared" si="22"/>
        <v>-4.7085405089765251</v>
      </c>
      <c r="M526" s="57"/>
    </row>
    <row r="527" spans="8:13" x14ac:dyDescent="0.2">
      <c r="H527" s="54">
        <v>3637</v>
      </c>
      <c r="I527" s="54">
        <v>32733</v>
      </c>
      <c r="J527" s="54">
        <v>32768</v>
      </c>
      <c r="K527" s="55">
        <f t="shared" si="21"/>
        <v>0.998931884765625</v>
      </c>
      <c r="L527" s="56">
        <f t="shared" si="22"/>
        <v>-1.8501457224849247</v>
      </c>
      <c r="M527" s="57"/>
    </row>
    <row r="528" spans="8:13" x14ac:dyDescent="0.2">
      <c r="H528" s="54">
        <v>3643</v>
      </c>
      <c r="I528" s="54">
        <v>32787</v>
      </c>
      <c r="J528" s="54">
        <v>32768</v>
      </c>
      <c r="K528" s="55">
        <f t="shared" si="21"/>
        <v>1.000579833984375</v>
      </c>
      <c r="L528" s="56">
        <f t="shared" si="22"/>
        <v>1.0035374221133226</v>
      </c>
      <c r="M528" s="57"/>
    </row>
    <row r="529" spans="8:13" x14ac:dyDescent="0.2">
      <c r="H529" s="54">
        <v>3659</v>
      </c>
      <c r="I529" s="54">
        <v>32931</v>
      </c>
      <c r="J529" s="54">
        <v>32768</v>
      </c>
      <c r="K529" s="55">
        <f t="shared" si="21"/>
        <v>1.004974365234375</v>
      </c>
      <c r="L529" s="56">
        <f t="shared" si="22"/>
        <v>8.5904421376794531</v>
      </c>
      <c r="M529" s="57"/>
    </row>
    <row r="530" spans="8:13" x14ac:dyDescent="0.2">
      <c r="H530" s="54">
        <v>3671</v>
      </c>
      <c r="I530" s="54">
        <v>33039</v>
      </c>
      <c r="J530" s="54">
        <v>32768</v>
      </c>
      <c r="K530" s="55">
        <f t="shared" si="21"/>
        <v>1.008270263671875</v>
      </c>
      <c r="L530" s="56">
        <f t="shared" si="22"/>
        <v>14.258880650231671</v>
      </c>
      <c r="M530" s="57"/>
    </row>
    <row r="531" spans="8:13" x14ac:dyDescent="0.2">
      <c r="H531" s="54">
        <v>3673</v>
      </c>
      <c r="I531" s="54">
        <v>33057</v>
      </c>
      <c r="J531" s="54">
        <v>32768</v>
      </c>
      <c r="K531" s="55">
        <f t="shared" si="21"/>
        <v>1.008819580078125</v>
      </c>
      <c r="L531" s="56">
        <f t="shared" si="22"/>
        <v>15.201818608763979</v>
      </c>
      <c r="M531" s="57"/>
    </row>
    <row r="532" spans="8:13" x14ac:dyDescent="0.2">
      <c r="H532" s="54">
        <v>3677</v>
      </c>
      <c r="I532" s="54">
        <v>33093</v>
      </c>
      <c r="J532" s="54">
        <v>32768</v>
      </c>
      <c r="K532" s="55">
        <f t="shared" si="21"/>
        <v>1.009918212890625</v>
      </c>
      <c r="L532" s="56">
        <f t="shared" si="22"/>
        <v>17.086155174730401</v>
      </c>
      <c r="M532" s="57"/>
    </row>
    <row r="533" spans="8:13" x14ac:dyDescent="0.2">
      <c r="H533" s="54">
        <v>3691</v>
      </c>
      <c r="I533" s="54">
        <v>33219</v>
      </c>
      <c r="J533" s="54">
        <v>32768</v>
      </c>
      <c r="K533" s="55">
        <f t="shared" si="21"/>
        <v>1.013763427734375</v>
      </c>
      <c r="L533" s="56">
        <f t="shared" si="22"/>
        <v>23.665228425505163</v>
      </c>
      <c r="M533" s="57"/>
    </row>
    <row r="534" spans="8:13" x14ac:dyDescent="0.2">
      <c r="H534" s="54">
        <v>3697</v>
      </c>
      <c r="I534" s="54">
        <v>33273</v>
      </c>
      <c r="J534" s="54">
        <v>32768</v>
      </c>
      <c r="K534" s="55">
        <f t="shared" si="21"/>
        <v>1.015411376953125</v>
      </c>
      <c r="L534" s="56">
        <f t="shared" si="22"/>
        <v>26.477195555466597</v>
      </c>
      <c r="M534" s="57"/>
    </row>
    <row r="535" spans="8:13" x14ac:dyDescent="0.2">
      <c r="H535" s="54">
        <v>3701</v>
      </c>
      <c r="I535" s="54">
        <v>33309</v>
      </c>
      <c r="J535" s="54">
        <v>32768</v>
      </c>
      <c r="K535" s="55">
        <f t="shared" ref="K535:K598" si="23">I535/J535</f>
        <v>1.016510009765625</v>
      </c>
      <c r="L535" s="56">
        <f t="shared" ref="L535:L598" si="24">1200*LOG(K535,2)</f>
        <v>28.34930609103942</v>
      </c>
      <c r="M535" s="57"/>
    </row>
    <row r="536" spans="8:13" x14ac:dyDescent="0.2">
      <c r="H536" s="54">
        <v>3709</v>
      </c>
      <c r="I536" s="54">
        <v>33381</v>
      </c>
      <c r="J536" s="54">
        <v>32768</v>
      </c>
      <c r="K536" s="55">
        <f t="shared" si="23"/>
        <v>1.018707275390625</v>
      </c>
      <c r="L536" s="56">
        <f t="shared" si="24"/>
        <v>32.087464734386465</v>
      </c>
      <c r="M536" s="57"/>
    </row>
    <row r="537" spans="8:13" x14ac:dyDescent="0.2">
      <c r="H537" s="54">
        <v>3719</v>
      </c>
      <c r="I537" s="54">
        <v>33471</v>
      </c>
      <c r="J537" s="54">
        <v>32768</v>
      </c>
      <c r="K537" s="55">
        <f t="shared" si="23"/>
        <v>1.021453857421875</v>
      </c>
      <c r="L537" s="56">
        <f t="shared" si="24"/>
        <v>36.748840865159984</v>
      </c>
      <c r="M537" s="57"/>
    </row>
    <row r="538" spans="8:13" x14ac:dyDescent="0.2">
      <c r="H538" s="54">
        <v>3727</v>
      </c>
      <c r="I538" s="54">
        <v>33543</v>
      </c>
      <c r="J538" s="54">
        <v>32768</v>
      </c>
      <c r="K538" s="55">
        <f t="shared" si="23"/>
        <v>1.023651123046875</v>
      </c>
      <c r="L538" s="56">
        <f t="shared" si="24"/>
        <v>40.468926205394659</v>
      </c>
      <c r="M538" s="57"/>
    </row>
    <row r="539" spans="8:13" x14ac:dyDescent="0.2">
      <c r="H539" s="54">
        <v>3733</v>
      </c>
      <c r="I539" s="54">
        <v>33597</v>
      </c>
      <c r="J539" s="54">
        <v>32768</v>
      </c>
      <c r="K539" s="55">
        <f t="shared" si="23"/>
        <v>1.025299072265625</v>
      </c>
      <c r="L539" s="56">
        <f t="shared" si="24"/>
        <v>43.253753694458602</v>
      </c>
      <c r="M539" s="57"/>
    </row>
    <row r="540" spans="8:13" x14ac:dyDescent="0.2">
      <c r="H540" s="54">
        <v>3739</v>
      </c>
      <c r="I540" s="54">
        <v>33651</v>
      </c>
      <c r="J540" s="54">
        <v>32768</v>
      </c>
      <c r="K540" s="55">
        <f t="shared" si="23"/>
        <v>1.026947021484375</v>
      </c>
      <c r="L540" s="56">
        <f t="shared" si="24"/>
        <v>46.034108760577475</v>
      </c>
      <c r="M540" s="57"/>
    </row>
    <row r="541" spans="8:13" x14ac:dyDescent="0.2">
      <c r="H541" s="54">
        <v>3761</v>
      </c>
      <c r="I541" s="54">
        <v>3761</v>
      </c>
      <c r="J541" s="54">
        <v>3888</v>
      </c>
      <c r="K541" s="55">
        <f t="shared" si="23"/>
        <v>0.96733539094650201</v>
      </c>
      <c r="L541" s="56">
        <f t="shared" si="24"/>
        <v>-57.494295078569571</v>
      </c>
      <c r="M541" s="57"/>
    </row>
    <row r="542" spans="8:13" x14ac:dyDescent="0.2">
      <c r="H542" s="54">
        <v>3767</v>
      </c>
      <c r="I542" s="54">
        <v>3767</v>
      </c>
      <c r="J542" s="54">
        <v>3888</v>
      </c>
      <c r="K542" s="55">
        <f t="shared" si="23"/>
        <v>0.96887860082304522</v>
      </c>
      <c r="L542" s="56">
        <f t="shared" si="24"/>
        <v>-54.734622790066048</v>
      </c>
      <c r="M542" s="57"/>
    </row>
    <row r="543" spans="8:13" x14ac:dyDescent="0.2">
      <c r="H543" s="54">
        <v>3769</v>
      </c>
      <c r="I543" s="54">
        <v>3769</v>
      </c>
      <c r="J543" s="54">
        <v>3888</v>
      </c>
      <c r="K543" s="55">
        <f t="shared" si="23"/>
        <v>0.96939300411522633</v>
      </c>
      <c r="L543" s="56">
        <f t="shared" si="24"/>
        <v>-53.815708729709137</v>
      </c>
      <c r="M543" s="57"/>
    </row>
    <row r="544" spans="8:13" x14ac:dyDescent="0.2">
      <c r="H544" s="54">
        <v>3779</v>
      </c>
      <c r="I544" s="54">
        <v>3779</v>
      </c>
      <c r="J544" s="54">
        <v>3888</v>
      </c>
      <c r="K544" s="55">
        <f t="shared" si="23"/>
        <v>0.97196502057613166</v>
      </c>
      <c r="L544" s="56">
        <f t="shared" si="24"/>
        <v>-49.228440414983268</v>
      </c>
      <c r="M544" s="57"/>
    </row>
    <row r="545" spans="8:13" x14ac:dyDescent="0.2">
      <c r="H545" s="54">
        <v>3793</v>
      </c>
      <c r="I545" s="54">
        <v>3793</v>
      </c>
      <c r="J545" s="54">
        <v>3888</v>
      </c>
      <c r="K545" s="55">
        <f t="shared" si="23"/>
        <v>0.9755658436213992</v>
      </c>
      <c r="L545" s="56">
        <f t="shared" si="24"/>
        <v>-42.826616773852152</v>
      </c>
      <c r="M545" s="57"/>
    </row>
    <row r="546" spans="8:13" x14ac:dyDescent="0.2">
      <c r="H546" s="54">
        <v>3797</v>
      </c>
      <c r="I546" s="54">
        <v>3797</v>
      </c>
      <c r="J546" s="54">
        <v>3888</v>
      </c>
      <c r="K546" s="55">
        <f t="shared" si="23"/>
        <v>0.97659465020576131</v>
      </c>
      <c r="L546" s="56">
        <f t="shared" si="24"/>
        <v>-41.001863984030138</v>
      </c>
      <c r="M546" s="57"/>
    </row>
    <row r="547" spans="8:13" x14ac:dyDescent="0.2">
      <c r="H547" s="54">
        <v>3803</v>
      </c>
      <c r="I547" s="54">
        <v>3803</v>
      </c>
      <c r="J547" s="54">
        <v>3888</v>
      </c>
      <c r="K547" s="55">
        <f t="shared" si="23"/>
        <v>0.97813786008230452</v>
      </c>
      <c r="L547" s="56">
        <f t="shared" si="24"/>
        <v>-38.268335970227675</v>
      </c>
      <c r="M547" s="57"/>
    </row>
    <row r="548" spans="8:13" x14ac:dyDescent="0.2">
      <c r="H548" s="54">
        <v>3821</v>
      </c>
      <c r="I548" s="54">
        <v>3821</v>
      </c>
      <c r="J548" s="54">
        <v>3888</v>
      </c>
      <c r="K548" s="55">
        <f t="shared" si="23"/>
        <v>0.98276748971193417</v>
      </c>
      <c r="L548" s="56">
        <f t="shared" si="24"/>
        <v>-30.093553497923672</v>
      </c>
      <c r="M548" s="57"/>
    </row>
    <row r="549" spans="8:13" x14ac:dyDescent="0.2">
      <c r="H549" s="54">
        <v>3823</v>
      </c>
      <c r="I549" s="54">
        <v>3823</v>
      </c>
      <c r="J549" s="54">
        <v>3888</v>
      </c>
      <c r="K549" s="55">
        <f t="shared" si="23"/>
        <v>0.98328189300411528</v>
      </c>
      <c r="L549" s="56">
        <f t="shared" si="24"/>
        <v>-29.187622525358535</v>
      </c>
      <c r="M549" s="57"/>
    </row>
    <row r="550" spans="8:13" x14ac:dyDescent="0.2">
      <c r="H550" s="54">
        <v>3833</v>
      </c>
      <c r="I550" s="54">
        <v>3833</v>
      </c>
      <c r="J550" s="54">
        <v>3888</v>
      </c>
      <c r="K550" s="55">
        <f t="shared" si="23"/>
        <v>0.98585390946502061</v>
      </c>
      <c r="L550" s="56">
        <f t="shared" si="24"/>
        <v>-24.66506496631553</v>
      </c>
      <c r="M550" s="57"/>
    </row>
    <row r="551" spans="8:13" x14ac:dyDescent="0.2">
      <c r="H551" s="54">
        <v>3847</v>
      </c>
      <c r="I551" s="54">
        <v>3847</v>
      </c>
      <c r="J551" s="54">
        <v>3888</v>
      </c>
      <c r="K551" s="55">
        <f t="shared" si="23"/>
        <v>0.98945473251028804</v>
      </c>
      <c r="L551" s="56">
        <f t="shared" si="24"/>
        <v>-18.353267170999235</v>
      </c>
      <c r="M551" s="57"/>
    </row>
    <row r="552" spans="8:13" x14ac:dyDescent="0.2">
      <c r="H552" s="54">
        <v>3851</v>
      </c>
      <c r="I552" s="54">
        <v>3851</v>
      </c>
      <c r="J552" s="54">
        <v>3888</v>
      </c>
      <c r="K552" s="55">
        <f t="shared" si="23"/>
        <v>0.99048353909465026</v>
      </c>
      <c r="L552" s="56">
        <f t="shared" si="24"/>
        <v>-16.554114970554313</v>
      </c>
      <c r="M552" s="57"/>
    </row>
    <row r="553" spans="8:13" x14ac:dyDescent="0.2">
      <c r="H553" s="54">
        <v>3853</v>
      </c>
      <c r="I553" s="54">
        <v>3853</v>
      </c>
      <c r="J553" s="54">
        <v>3888</v>
      </c>
      <c r="K553" s="55">
        <f t="shared" si="23"/>
        <v>0.99099794238683125</v>
      </c>
      <c r="L553" s="56">
        <f t="shared" si="24"/>
        <v>-15.655239535477124</v>
      </c>
      <c r="M553" s="57"/>
    </row>
    <row r="554" spans="8:13" x14ac:dyDescent="0.2">
      <c r="H554" s="54">
        <v>3863</v>
      </c>
      <c r="I554" s="54">
        <v>3863</v>
      </c>
      <c r="J554" s="54">
        <v>3888</v>
      </c>
      <c r="K554" s="55">
        <f t="shared" si="23"/>
        <v>0.99356995884773658</v>
      </c>
      <c r="L554" s="56">
        <f t="shared" si="24"/>
        <v>-11.167849648619704</v>
      </c>
      <c r="M554" s="57"/>
    </row>
    <row r="555" spans="8:13" x14ac:dyDescent="0.2">
      <c r="H555" s="54">
        <v>3877</v>
      </c>
      <c r="I555" s="54">
        <v>3877</v>
      </c>
      <c r="J555" s="54">
        <v>3888</v>
      </c>
      <c r="K555" s="55">
        <f t="shared" si="23"/>
        <v>0.99717078189300412</v>
      </c>
      <c r="L555" s="56">
        <f t="shared" si="24"/>
        <v>-4.9049806255204755</v>
      </c>
      <c r="M555" s="57"/>
    </row>
    <row r="556" spans="8:13" x14ac:dyDescent="0.2">
      <c r="H556" s="54">
        <v>3881</v>
      </c>
      <c r="I556" s="54">
        <v>3881</v>
      </c>
      <c r="J556" s="54">
        <v>3888</v>
      </c>
      <c r="K556" s="55">
        <f t="shared" si="23"/>
        <v>0.99819958847736623</v>
      </c>
      <c r="L556" s="56">
        <f t="shared" si="24"/>
        <v>-3.1197429843993789</v>
      </c>
      <c r="M556" s="57"/>
    </row>
    <row r="557" spans="8:13" x14ac:dyDescent="0.2">
      <c r="H557" s="54">
        <v>3889</v>
      </c>
      <c r="I557" s="54">
        <v>3889</v>
      </c>
      <c r="J557" s="54">
        <v>3888</v>
      </c>
      <c r="K557" s="55">
        <f t="shared" si="23"/>
        <v>1.0002572016460904</v>
      </c>
      <c r="L557" s="56">
        <f t="shared" si="24"/>
        <v>0.44521899411276905</v>
      </c>
      <c r="M557" s="57"/>
    </row>
    <row r="558" spans="8:13" x14ac:dyDescent="0.2">
      <c r="H558" s="54">
        <v>3907</v>
      </c>
      <c r="I558" s="54">
        <v>3907</v>
      </c>
      <c r="J558" s="54">
        <v>3888</v>
      </c>
      <c r="K558" s="55">
        <f t="shared" si="23"/>
        <v>1.0048868312757202</v>
      </c>
      <c r="L558" s="56">
        <f t="shared" si="24"/>
        <v>8.4396438934706151</v>
      </c>
      <c r="M558" s="57"/>
    </row>
    <row r="559" spans="8:13" x14ac:dyDescent="0.2">
      <c r="H559" s="54">
        <v>3911</v>
      </c>
      <c r="I559" s="54">
        <v>3911</v>
      </c>
      <c r="J559" s="54">
        <v>3888</v>
      </c>
      <c r="K559" s="55">
        <f t="shared" si="23"/>
        <v>1.0059156378600822</v>
      </c>
      <c r="L559" s="56">
        <f t="shared" si="24"/>
        <v>10.211180552597046</v>
      </c>
      <c r="M559" s="57"/>
    </row>
    <row r="560" spans="8:13" x14ac:dyDescent="0.2">
      <c r="H560" s="54">
        <v>3917</v>
      </c>
      <c r="I560" s="54">
        <v>3917</v>
      </c>
      <c r="J560" s="54">
        <v>3888</v>
      </c>
      <c r="K560" s="55">
        <f t="shared" si="23"/>
        <v>1.0074588477366255</v>
      </c>
      <c r="L560" s="56">
        <f t="shared" si="24"/>
        <v>12.865091213958634</v>
      </c>
      <c r="M560" s="57"/>
    </row>
    <row r="561" spans="8:13" x14ac:dyDescent="0.2">
      <c r="H561" s="54">
        <v>3919</v>
      </c>
      <c r="I561" s="54">
        <v>3919</v>
      </c>
      <c r="J561" s="54">
        <v>3888</v>
      </c>
      <c r="K561" s="55">
        <f t="shared" si="23"/>
        <v>1.0079732510288066</v>
      </c>
      <c r="L561" s="56">
        <f t="shared" si="24"/>
        <v>13.748824795714517</v>
      </c>
      <c r="M561" s="57"/>
    </row>
    <row r="562" spans="8:13" x14ac:dyDescent="0.2">
      <c r="H562" s="54">
        <v>3923</v>
      </c>
      <c r="I562" s="54">
        <v>3923</v>
      </c>
      <c r="J562" s="54">
        <v>3888</v>
      </c>
      <c r="K562" s="55">
        <f t="shared" si="23"/>
        <v>1.0090020576131686</v>
      </c>
      <c r="L562" s="56">
        <f t="shared" si="24"/>
        <v>15.514939765577376</v>
      </c>
      <c r="M562" s="57"/>
    </row>
    <row r="563" spans="8:13" x14ac:dyDescent="0.2">
      <c r="H563" s="54">
        <v>3929</v>
      </c>
      <c r="I563" s="54">
        <v>3929</v>
      </c>
      <c r="J563" s="54">
        <v>3888</v>
      </c>
      <c r="K563" s="55">
        <f t="shared" si="23"/>
        <v>1.010545267489712</v>
      </c>
      <c r="L563" s="56">
        <f t="shared" si="24"/>
        <v>18.160738623486999</v>
      </c>
      <c r="M563" s="57"/>
    </row>
    <row r="564" spans="8:13" x14ac:dyDescent="0.2">
      <c r="H564" s="54">
        <v>3931</v>
      </c>
      <c r="I564" s="54">
        <v>3931</v>
      </c>
      <c r="J564" s="54">
        <v>3888</v>
      </c>
      <c r="K564" s="55">
        <f t="shared" si="23"/>
        <v>1.0110596707818931</v>
      </c>
      <c r="L564" s="56">
        <f t="shared" si="24"/>
        <v>19.041773781975831</v>
      </c>
      <c r="M564" s="57"/>
    </row>
    <row r="565" spans="8:13" x14ac:dyDescent="0.2">
      <c r="H565" s="54">
        <v>3943</v>
      </c>
      <c r="I565" s="54">
        <v>3943</v>
      </c>
      <c r="J565" s="54">
        <v>3888</v>
      </c>
      <c r="K565" s="55">
        <f t="shared" si="23"/>
        <v>1.0141460905349795</v>
      </c>
      <c r="L565" s="56">
        <f t="shared" si="24"/>
        <v>24.318589802442816</v>
      </c>
      <c r="M565" s="57"/>
    </row>
    <row r="566" spans="8:13" x14ac:dyDescent="0.2">
      <c r="H566" s="54">
        <v>3947</v>
      </c>
      <c r="I566" s="54">
        <v>3947</v>
      </c>
      <c r="J566" s="54">
        <v>3888</v>
      </c>
      <c r="K566" s="55">
        <f t="shared" si="23"/>
        <v>1.0151748971193415</v>
      </c>
      <c r="L566" s="56">
        <f t="shared" si="24"/>
        <v>26.073960344786855</v>
      </c>
      <c r="M566" s="57"/>
    </row>
    <row r="567" spans="8:13" x14ac:dyDescent="0.2">
      <c r="H567" s="54">
        <v>3967</v>
      </c>
      <c r="I567" s="54">
        <v>3967</v>
      </c>
      <c r="J567" s="54">
        <v>3888</v>
      </c>
      <c r="K567" s="55">
        <f t="shared" si="23"/>
        <v>1.0203189300411524</v>
      </c>
      <c r="L567" s="56">
        <f t="shared" si="24"/>
        <v>34.824214247399816</v>
      </c>
      <c r="M567" s="57"/>
    </row>
    <row r="568" spans="8:13" x14ac:dyDescent="0.2">
      <c r="H568" s="54">
        <v>3989</v>
      </c>
      <c r="I568" s="54">
        <v>3989</v>
      </c>
      <c r="J568" s="54">
        <v>3888</v>
      </c>
      <c r="K568" s="55">
        <f t="shared" si="23"/>
        <v>1.0259773662551441</v>
      </c>
      <c r="L568" s="56">
        <f t="shared" si="24"/>
        <v>44.398685377659035</v>
      </c>
      <c r="M568" s="57"/>
    </row>
    <row r="569" spans="8:13" x14ac:dyDescent="0.2">
      <c r="H569" s="54">
        <v>4001</v>
      </c>
      <c r="I569" s="54">
        <v>4001</v>
      </c>
      <c r="J569" s="54">
        <v>4096</v>
      </c>
      <c r="K569" s="55">
        <f t="shared" si="23"/>
        <v>0.976806640625</v>
      </c>
      <c r="L569" s="56">
        <f t="shared" si="24"/>
        <v>-40.626103985277744</v>
      </c>
      <c r="M569" s="57"/>
    </row>
    <row r="570" spans="8:13" x14ac:dyDescent="0.2">
      <c r="H570" s="54">
        <v>4003</v>
      </c>
      <c r="I570" s="54">
        <v>4003</v>
      </c>
      <c r="J570" s="54">
        <v>4096</v>
      </c>
      <c r="K570" s="55">
        <f t="shared" si="23"/>
        <v>0.977294921875</v>
      </c>
      <c r="L570" s="56">
        <f t="shared" si="24"/>
        <v>-39.760919534953857</v>
      </c>
      <c r="M570" s="57"/>
    </row>
    <row r="571" spans="8:13" x14ac:dyDescent="0.2">
      <c r="H571" s="54">
        <v>4007</v>
      </c>
      <c r="I571" s="54">
        <v>4007</v>
      </c>
      <c r="J571" s="54">
        <v>4096</v>
      </c>
      <c r="K571" s="55">
        <f t="shared" si="23"/>
        <v>0.978271484375</v>
      </c>
      <c r="L571" s="56">
        <f t="shared" si="24"/>
        <v>-38.031846683042467</v>
      </c>
      <c r="M571" s="57"/>
    </row>
    <row r="572" spans="8:13" x14ac:dyDescent="0.2">
      <c r="H572" s="54">
        <v>4013</v>
      </c>
      <c r="I572" s="54">
        <v>4013</v>
      </c>
      <c r="J572" s="54">
        <v>4096</v>
      </c>
      <c r="K572" s="55">
        <f t="shared" si="23"/>
        <v>0.979736328125</v>
      </c>
      <c r="L572" s="56">
        <f t="shared" si="24"/>
        <v>-35.441471064005626</v>
      </c>
      <c r="M572" s="57"/>
    </row>
    <row r="573" spans="8:13" x14ac:dyDescent="0.2">
      <c r="H573" s="54">
        <v>4019</v>
      </c>
      <c r="I573" s="54">
        <v>4019</v>
      </c>
      <c r="J573" s="54">
        <v>4096</v>
      </c>
      <c r="K573" s="55">
        <f t="shared" si="23"/>
        <v>0.981201171875</v>
      </c>
      <c r="L573" s="56">
        <f t="shared" si="24"/>
        <v>-32.854965529505783</v>
      </c>
      <c r="M573" s="57"/>
    </row>
    <row r="574" spans="8:13" x14ac:dyDescent="0.2">
      <c r="H574" s="54">
        <v>4021</v>
      </c>
      <c r="I574" s="54">
        <v>4021</v>
      </c>
      <c r="J574" s="54">
        <v>4096</v>
      </c>
      <c r="K574" s="55">
        <f t="shared" si="23"/>
        <v>0.981689453125</v>
      </c>
      <c r="L574" s="56">
        <f t="shared" si="24"/>
        <v>-31.9936550395674</v>
      </c>
      <c r="M574" s="57"/>
    </row>
    <row r="575" spans="8:13" x14ac:dyDescent="0.2">
      <c r="H575" s="54">
        <v>4027</v>
      </c>
      <c r="I575" s="54">
        <v>4027</v>
      </c>
      <c r="J575" s="54">
        <v>4096</v>
      </c>
      <c r="K575" s="55">
        <f t="shared" si="23"/>
        <v>0.983154296875</v>
      </c>
      <c r="L575" s="56">
        <f t="shared" si="24"/>
        <v>-29.412291665095111</v>
      </c>
      <c r="M575" s="57"/>
    </row>
    <row r="576" spans="8:13" x14ac:dyDescent="0.2">
      <c r="H576" s="54">
        <v>4049</v>
      </c>
      <c r="I576" s="54">
        <v>4049</v>
      </c>
      <c r="J576" s="54">
        <v>4096</v>
      </c>
      <c r="K576" s="55">
        <f t="shared" si="23"/>
        <v>0.988525390625</v>
      </c>
      <c r="L576" s="56">
        <f t="shared" si="24"/>
        <v>-19.98008678825088</v>
      </c>
      <c r="M576" s="57"/>
    </row>
    <row r="577" spans="8:13" x14ac:dyDescent="0.2">
      <c r="H577" s="54">
        <v>4051</v>
      </c>
      <c r="I577" s="54">
        <v>4051</v>
      </c>
      <c r="J577" s="54">
        <v>4096</v>
      </c>
      <c r="K577" s="55">
        <f t="shared" si="23"/>
        <v>0.989013671875</v>
      </c>
      <c r="L577" s="56">
        <f t="shared" si="24"/>
        <v>-19.125156376276024</v>
      </c>
      <c r="M577" s="57"/>
    </row>
    <row r="578" spans="8:13" x14ac:dyDescent="0.2">
      <c r="H578" s="54">
        <v>4057</v>
      </c>
      <c r="I578" s="54">
        <v>4057</v>
      </c>
      <c r="J578" s="54">
        <v>4096</v>
      </c>
      <c r="K578" s="55">
        <f t="shared" si="23"/>
        <v>0.990478515625</v>
      </c>
      <c r="L578" s="56">
        <f t="shared" si="24"/>
        <v>-16.562895352472559</v>
      </c>
      <c r="M578" s="57"/>
    </row>
    <row r="579" spans="8:13" x14ac:dyDescent="0.2">
      <c r="H579" s="54">
        <v>4073</v>
      </c>
      <c r="I579" s="54">
        <v>4073</v>
      </c>
      <c r="J579" s="54">
        <v>4096</v>
      </c>
      <c r="K579" s="55">
        <f t="shared" si="23"/>
        <v>0.994384765625</v>
      </c>
      <c r="L579" s="56">
        <f t="shared" si="24"/>
        <v>-9.7486811959021917</v>
      </c>
      <c r="M579" s="57"/>
    </row>
    <row r="580" spans="8:13" x14ac:dyDescent="0.2">
      <c r="H580" s="54">
        <v>4079</v>
      </c>
      <c r="I580" s="54">
        <v>4079</v>
      </c>
      <c r="J580" s="54">
        <v>4096</v>
      </c>
      <c r="K580" s="55">
        <f t="shared" si="23"/>
        <v>0.995849609375</v>
      </c>
      <c r="L580" s="56">
        <f t="shared" si="24"/>
        <v>-7.2002498489722866</v>
      </c>
      <c r="M580" s="57"/>
    </row>
    <row r="581" spans="8:13" x14ac:dyDescent="0.2">
      <c r="H581" s="54">
        <v>4091</v>
      </c>
      <c r="I581" s="54">
        <v>4091</v>
      </c>
      <c r="J581" s="54">
        <v>4096</v>
      </c>
      <c r="K581" s="55">
        <f t="shared" si="23"/>
        <v>0.998779296875</v>
      </c>
      <c r="L581" s="56">
        <f t="shared" si="24"/>
        <v>-2.1146137343444278</v>
      </c>
      <c r="M581" s="57"/>
    </row>
    <row r="582" spans="8:13" x14ac:dyDescent="0.2">
      <c r="H582" s="54">
        <v>4093</v>
      </c>
      <c r="I582" s="54">
        <v>4093</v>
      </c>
      <c r="J582" s="54">
        <v>4096</v>
      </c>
      <c r="K582" s="55">
        <f t="shared" si="23"/>
        <v>0.999267578125</v>
      </c>
      <c r="L582" s="56">
        <f t="shared" si="24"/>
        <v>-1.2684582682982075</v>
      </c>
      <c r="M582" s="57"/>
    </row>
    <row r="583" spans="8:13" x14ac:dyDescent="0.2">
      <c r="H583" s="54">
        <v>4099</v>
      </c>
      <c r="I583" s="54">
        <v>4099</v>
      </c>
      <c r="J583" s="54">
        <v>4096</v>
      </c>
      <c r="K583" s="55">
        <f t="shared" si="23"/>
        <v>1.000732421875</v>
      </c>
      <c r="L583" s="56">
        <f t="shared" si="24"/>
        <v>1.2675295617344498</v>
      </c>
      <c r="M583" s="57"/>
    </row>
    <row r="584" spans="8:13" x14ac:dyDescent="0.2">
      <c r="H584" s="54">
        <v>4111</v>
      </c>
      <c r="I584" s="54">
        <v>4111</v>
      </c>
      <c r="J584" s="54">
        <v>4096</v>
      </c>
      <c r="K584" s="55">
        <f t="shared" si="23"/>
        <v>1.003662109375</v>
      </c>
      <c r="L584" s="56">
        <f t="shared" si="24"/>
        <v>6.3283878767249497</v>
      </c>
      <c r="M584" s="57"/>
    </row>
    <row r="585" spans="8:13" x14ac:dyDescent="0.2">
      <c r="H585" s="54">
        <v>4127</v>
      </c>
      <c r="I585" s="54">
        <v>4127</v>
      </c>
      <c r="J585" s="54">
        <v>4096</v>
      </c>
      <c r="K585" s="55">
        <f t="shared" si="23"/>
        <v>1.007568359375</v>
      </c>
      <c r="L585" s="56">
        <f t="shared" si="24"/>
        <v>13.053267608441557</v>
      </c>
      <c r="M585" s="57"/>
    </row>
    <row r="586" spans="8:13" x14ac:dyDescent="0.2">
      <c r="H586" s="54">
        <v>4129</v>
      </c>
      <c r="I586" s="54">
        <v>4129</v>
      </c>
      <c r="J586" s="54">
        <v>4096</v>
      </c>
      <c r="K586" s="55">
        <f t="shared" si="23"/>
        <v>1.008056640625</v>
      </c>
      <c r="L586" s="56">
        <f t="shared" si="24"/>
        <v>13.892043811412522</v>
      </c>
      <c r="M586" s="57"/>
    </row>
    <row r="587" spans="8:13" x14ac:dyDescent="0.2">
      <c r="H587" s="54">
        <v>4133</v>
      </c>
      <c r="I587" s="54">
        <v>4133</v>
      </c>
      <c r="J587" s="54">
        <v>4096</v>
      </c>
      <c r="K587" s="55">
        <f t="shared" si="23"/>
        <v>1.009033203125</v>
      </c>
      <c r="L587" s="56">
        <f t="shared" si="24"/>
        <v>15.568378049448224</v>
      </c>
      <c r="M587" s="57"/>
    </row>
    <row r="588" spans="8:13" x14ac:dyDescent="0.2">
      <c r="H588" s="54">
        <v>4139</v>
      </c>
      <c r="I588" s="54">
        <v>4139</v>
      </c>
      <c r="J588" s="54">
        <v>4096</v>
      </c>
      <c r="K588" s="55">
        <f t="shared" si="23"/>
        <v>1.010498046875</v>
      </c>
      <c r="L588" s="56">
        <f t="shared" si="24"/>
        <v>18.079839876348782</v>
      </c>
      <c r="M588" s="57"/>
    </row>
    <row r="589" spans="8:13" x14ac:dyDescent="0.2">
      <c r="H589" s="54">
        <v>4153</v>
      </c>
      <c r="I589" s="54">
        <v>4153</v>
      </c>
      <c r="J589" s="54">
        <v>4096</v>
      </c>
      <c r="K589" s="55">
        <f t="shared" si="23"/>
        <v>1.013916015625</v>
      </c>
      <c r="L589" s="56">
        <f t="shared" si="24"/>
        <v>23.925787709754026</v>
      </c>
      <c r="M589" s="57"/>
    </row>
    <row r="590" spans="8:13" x14ac:dyDescent="0.2">
      <c r="H590" s="54">
        <v>4157</v>
      </c>
      <c r="I590" s="54">
        <v>4157</v>
      </c>
      <c r="J590" s="54">
        <v>4096</v>
      </c>
      <c r="K590" s="55">
        <f t="shared" si="23"/>
        <v>1.014892578125</v>
      </c>
      <c r="L590" s="56">
        <f t="shared" si="24"/>
        <v>25.592439149246932</v>
      </c>
      <c r="M590" s="57"/>
    </row>
    <row r="591" spans="8:13" x14ac:dyDescent="0.2">
      <c r="H591" s="54">
        <v>4159</v>
      </c>
      <c r="I591" s="54">
        <v>4159</v>
      </c>
      <c r="J591" s="54">
        <v>4096</v>
      </c>
      <c r="K591" s="55">
        <f t="shared" si="23"/>
        <v>1.015380859375</v>
      </c>
      <c r="L591" s="56">
        <f t="shared" si="24"/>
        <v>26.425163575627479</v>
      </c>
      <c r="M591" s="57"/>
    </row>
    <row r="592" spans="8:13" x14ac:dyDescent="0.2">
      <c r="H592" s="54">
        <v>4177</v>
      </c>
      <c r="I592" s="54">
        <v>4177</v>
      </c>
      <c r="J592" s="54">
        <v>4096</v>
      </c>
      <c r="K592" s="55">
        <f t="shared" si="23"/>
        <v>1.019775390625</v>
      </c>
      <c r="L592" s="56">
        <f t="shared" si="24"/>
        <v>33.901713795351284</v>
      </c>
      <c r="M592" s="57"/>
    </row>
    <row r="593" spans="8:13" x14ac:dyDescent="0.2">
      <c r="H593" s="54">
        <v>4201</v>
      </c>
      <c r="I593" s="54">
        <v>4201</v>
      </c>
      <c r="J593" s="54">
        <v>4096</v>
      </c>
      <c r="K593" s="55">
        <f t="shared" si="23"/>
        <v>1.025634765625</v>
      </c>
      <c r="L593" s="56">
        <f t="shared" si="24"/>
        <v>43.820484583820914</v>
      </c>
      <c r="M593" s="57"/>
    </row>
    <row r="594" spans="8:13" x14ac:dyDescent="0.2">
      <c r="H594" s="54">
        <v>4211</v>
      </c>
      <c r="I594" s="54">
        <v>4211</v>
      </c>
      <c r="J594" s="54">
        <v>4096</v>
      </c>
      <c r="K594" s="55">
        <f t="shared" si="23"/>
        <v>1.028076171875</v>
      </c>
      <c r="L594" s="56">
        <f t="shared" si="24"/>
        <v>47.936592202912813</v>
      </c>
      <c r="M594" s="57"/>
    </row>
    <row r="595" spans="8:13" x14ac:dyDescent="0.2">
      <c r="H595" s="54">
        <v>4217</v>
      </c>
      <c r="I595" s="54">
        <v>4217</v>
      </c>
      <c r="J595" s="54">
        <v>4096</v>
      </c>
      <c r="K595" s="55">
        <f t="shared" si="23"/>
        <v>1.029541015625</v>
      </c>
      <c r="L595" s="56">
        <f t="shared" si="24"/>
        <v>50.401567534960265</v>
      </c>
      <c r="M595" s="57"/>
    </row>
    <row r="596" spans="8:13" x14ac:dyDescent="0.2">
      <c r="H596" s="54">
        <v>4219</v>
      </c>
      <c r="I596" s="54">
        <v>4219</v>
      </c>
      <c r="J596" s="54">
        <v>4096</v>
      </c>
      <c r="K596" s="55">
        <f t="shared" si="23"/>
        <v>1.030029296875</v>
      </c>
      <c r="L596" s="56">
        <f t="shared" si="24"/>
        <v>51.222446663221206</v>
      </c>
      <c r="M596" s="57"/>
    </row>
    <row r="597" spans="8:13" x14ac:dyDescent="0.2">
      <c r="H597" s="54">
        <v>4229</v>
      </c>
      <c r="I597" s="54">
        <v>4229</v>
      </c>
      <c r="J597" s="54">
        <v>4096</v>
      </c>
      <c r="K597" s="55">
        <f t="shared" si="23"/>
        <v>1.032470703125</v>
      </c>
      <c r="L597" s="56">
        <f t="shared" si="24"/>
        <v>55.321014034562047</v>
      </c>
      <c r="M597" s="57"/>
    </row>
    <row r="598" spans="8:13" x14ac:dyDescent="0.2">
      <c r="H598" s="54">
        <v>4231</v>
      </c>
      <c r="I598" s="54">
        <v>4231</v>
      </c>
      <c r="J598" s="54">
        <v>4096</v>
      </c>
      <c r="K598" s="55">
        <f t="shared" si="23"/>
        <v>1.032958984375</v>
      </c>
      <c r="L598" s="56">
        <f t="shared" si="24"/>
        <v>56.139564427620449</v>
      </c>
      <c r="M598" s="57"/>
    </row>
    <row r="599" spans="8:13" x14ac:dyDescent="0.2">
      <c r="H599" s="54">
        <v>4241</v>
      </c>
      <c r="I599" s="54">
        <v>4241</v>
      </c>
      <c r="J599" s="54">
        <v>4374</v>
      </c>
      <c r="K599" s="55">
        <f t="shared" ref="K599:K662" si="25">I599/J599</f>
        <v>0.96959304983996342</v>
      </c>
      <c r="L599" s="56">
        <f t="shared" ref="L599:L662" si="26">1200*LOG(K599,2)</f>
        <v>-53.458484941990392</v>
      </c>
      <c r="M599" s="57"/>
    </row>
    <row r="600" spans="8:13" x14ac:dyDescent="0.2">
      <c r="H600" s="54">
        <v>4243</v>
      </c>
      <c r="I600" s="54">
        <v>4243</v>
      </c>
      <c r="J600" s="54">
        <v>4374</v>
      </c>
      <c r="K600" s="55">
        <f t="shared" si="25"/>
        <v>0.97005029721079106</v>
      </c>
      <c r="L600" s="56">
        <f t="shared" si="26"/>
        <v>-52.642250108828478</v>
      </c>
      <c r="M600" s="57"/>
    </row>
    <row r="601" spans="8:13" x14ac:dyDescent="0.2">
      <c r="H601" s="54">
        <v>4253</v>
      </c>
      <c r="I601" s="54">
        <v>4253</v>
      </c>
      <c r="J601" s="54">
        <v>4374</v>
      </c>
      <c r="K601" s="55">
        <f t="shared" si="25"/>
        <v>0.97233653406492915</v>
      </c>
      <c r="L601" s="56">
        <f t="shared" si="26"/>
        <v>-48.566838506795534</v>
      </c>
      <c r="M601" s="57"/>
    </row>
    <row r="602" spans="8:13" x14ac:dyDescent="0.2">
      <c r="H602" s="54">
        <v>4259</v>
      </c>
      <c r="I602" s="54">
        <v>4259</v>
      </c>
      <c r="J602" s="54">
        <v>4374</v>
      </c>
      <c r="K602" s="55">
        <f t="shared" si="25"/>
        <v>0.97370827617741196</v>
      </c>
      <c r="L602" s="56">
        <f t="shared" si="26"/>
        <v>-46.126188597306964</v>
      </c>
      <c r="M602" s="57"/>
    </row>
    <row r="603" spans="8:13" x14ac:dyDescent="0.2">
      <c r="H603" s="54">
        <v>4261</v>
      </c>
      <c r="I603" s="54">
        <v>4261</v>
      </c>
      <c r="J603" s="54">
        <v>4374</v>
      </c>
      <c r="K603" s="55">
        <f t="shared" si="25"/>
        <v>0.9741655235482396</v>
      </c>
      <c r="L603" s="56">
        <f t="shared" si="26"/>
        <v>-45.313402643848761</v>
      </c>
      <c r="M603" s="57"/>
    </row>
    <row r="604" spans="8:13" x14ac:dyDescent="0.2">
      <c r="H604" s="54">
        <v>4271</v>
      </c>
      <c r="I604" s="54">
        <v>4271</v>
      </c>
      <c r="J604" s="54">
        <v>4374</v>
      </c>
      <c r="K604" s="55">
        <f t="shared" si="25"/>
        <v>0.97645176040237769</v>
      </c>
      <c r="L604" s="56">
        <f t="shared" si="26"/>
        <v>-41.255186887141825</v>
      </c>
      <c r="M604" s="57"/>
    </row>
    <row r="605" spans="8:13" x14ac:dyDescent="0.2">
      <c r="H605" s="54">
        <v>4273</v>
      </c>
      <c r="I605" s="54">
        <v>4273</v>
      </c>
      <c r="J605" s="54">
        <v>4374</v>
      </c>
      <c r="K605" s="55">
        <f t="shared" si="25"/>
        <v>0.97690900777320533</v>
      </c>
      <c r="L605" s="56">
        <f t="shared" si="26"/>
        <v>-40.444684040377965</v>
      </c>
      <c r="M605" s="57"/>
    </row>
    <row r="606" spans="8:13" x14ac:dyDescent="0.2">
      <c r="H606" s="54">
        <v>4283</v>
      </c>
      <c r="I606" s="54">
        <v>4283</v>
      </c>
      <c r="J606" s="54">
        <v>4374</v>
      </c>
      <c r="K606" s="55">
        <f t="shared" si="25"/>
        <v>0.97919524462734342</v>
      </c>
      <c r="L606" s="56">
        <f t="shared" si="26"/>
        <v>-36.397851788461097</v>
      </c>
      <c r="M606" s="57"/>
    </row>
    <row r="607" spans="8:13" x14ac:dyDescent="0.2">
      <c r="H607" s="54">
        <v>4289</v>
      </c>
      <c r="I607" s="54">
        <v>4289</v>
      </c>
      <c r="J607" s="54">
        <v>4374</v>
      </c>
      <c r="K607" s="55">
        <f t="shared" si="25"/>
        <v>0.98056698673982623</v>
      </c>
      <c r="L607" s="56">
        <f t="shared" si="26"/>
        <v>-33.974285295044417</v>
      </c>
      <c r="M607" s="57"/>
    </row>
    <row r="608" spans="8:13" x14ac:dyDescent="0.2">
      <c r="H608" s="54">
        <v>4297</v>
      </c>
      <c r="I608" s="54">
        <v>4297</v>
      </c>
      <c r="J608" s="54">
        <v>4374</v>
      </c>
      <c r="K608" s="55">
        <f t="shared" si="25"/>
        <v>0.98239597622313668</v>
      </c>
      <c r="L608" s="56">
        <f t="shared" si="26"/>
        <v>-30.748131928985735</v>
      </c>
      <c r="M608" s="57"/>
    </row>
    <row r="609" spans="8:13" x14ac:dyDescent="0.2">
      <c r="H609" s="54">
        <v>4327</v>
      </c>
      <c r="I609" s="54">
        <v>4327</v>
      </c>
      <c r="J609" s="54">
        <v>4374</v>
      </c>
      <c r="K609" s="55">
        <f t="shared" si="25"/>
        <v>0.98925468678555095</v>
      </c>
      <c r="L609" s="56">
        <f t="shared" si="26"/>
        <v>-18.703319551442505</v>
      </c>
      <c r="M609" s="57"/>
    </row>
    <row r="610" spans="8:13" x14ac:dyDescent="0.2">
      <c r="H610" s="54">
        <v>4337</v>
      </c>
      <c r="I610" s="54">
        <v>4337</v>
      </c>
      <c r="J610" s="54">
        <v>4374</v>
      </c>
      <c r="K610" s="55">
        <f t="shared" si="25"/>
        <v>0.99154092363968904</v>
      </c>
      <c r="L610" s="56">
        <f t="shared" si="26"/>
        <v>-14.706932621988384</v>
      </c>
      <c r="M610" s="57"/>
    </row>
    <row r="611" spans="8:13" x14ac:dyDescent="0.2">
      <c r="H611" s="54">
        <v>4339</v>
      </c>
      <c r="I611" s="54">
        <v>4339</v>
      </c>
      <c r="J611" s="54">
        <v>4374</v>
      </c>
      <c r="K611" s="55">
        <f t="shared" si="25"/>
        <v>0.99199817101051668</v>
      </c>
      <c r="L611" s="56">
        <f t="shared" si="26"/>
        <v>-13.908761077621062</v>
      </c>
      <c r="M611" s="57"/>
    </row>
    <row r="612" spans="8:13" x14ac:dyDescent="0.2">
      <c r="H612" s="54">
        <v>4349</v>
      </c>
      <c r="I612" s="54">
        <v>4349</v>
      </c>
      <c r="J612" s="54">
        <v>4374</v>
      </c>
      <c r="K612" s="55">
        <f t="shared" si="25"/>
        <v>0.99428440786465477</v>
      </c>
      <c r="L612" s="56">
        <f t="shared" si="26"/>
        <v>-9.9234139008300293</v>
      </c>
      <c r="M612" s="57"/>
    </row>
    <row r="613" spans="8:13" x14ac:dyDescent="0.2">
      <c r="H613" s="54">
        <v>4357</v>
      </c>
      <c r="I613" s="54">
        <v>4357</v>
      </c>
      <c r="J613" s="54">
        <v>4374</v>
      </c>
      <c r="K613" s="55">
        <f t="shared" si="25"/>
        <v>0.99611339734796522</v>
      </c>
      <c r="L613" s="56">
        <f t="shared" si="26"/>
        <v>-6.7417285595106575</v>
      </c>
      <c r="M613" s="57"/>
    </row>
    <row r="614" spans="8:13" x14ac:dyDescent="0.2">
      <c r="H614" s="54">
        <v>4363</v>
      </c>
      <c r="I614" s="54">
        <v>4363</v>
      </c>
      <c r="J614" s="54">
        <v>4374</v>
      </c>
      <c r="K614" s="55">
        <f t="shared" si="25"/>
        <v>0.99748513946044814</v>
      </c>
      <c r="L614" s="56">
        <f t="shared" si="26"/>
        <v>-4.3592960059120989</v>
      </c>
      <c r="M614" s="57"/>
    </row>
    <row r="615" spans="8:13" x14ac:dyDescent="0.2">
      <c r="H615" s="54">
        <v>4373</v>
      </c>
      <c r="I615" s="54">
        <v>4373</v>
      </c>
      <c r="J615" s="54">
        <v>4374</v>
      </c>
      <c r="K615" s="55">
        <f t="shared" si="25"/>
        <v>0.99977137631458624</v>
      </c>
      <c r="L615" s="56">
        <f t="shared" si="26"/>
        <v>-0.39584636026270448</v>
      </c>
      <c r="M615" s="57"/>
    </row>
    <row r="616" spans="8:13" x14ac:dyDescent="0.2">
      <c r="H616" s="54">
        <v>4391</v>
      </c>
      <c r="I616" s="54">
        <v>4391</v>
      </c>
      <c r="J616" s="54">
        <v>4374</v>
      </c>
      <c r="K616" s="55">
        <f t="shared" si="25"/>
        <v>1.0038866026520348</v>
      </c>
      <c r="L616" s="56">
        <f t="shared" si="26"/>
        <v>6.7155768941378797</v>
      </c>
      <c r="M616" s="57"/>
    </row>
    <row r="617" spans="8:13" x14ac:dyDescent="0.2">
      <c r="H617" s="54">
        <v>4397</v>
      </c>
      <c r="I617" s="54">
        <v>4397</v>
      </c>
      <c r="J617" s="54">
        <v>4374</v>
      </c>
      <c r="K617" s="55">
        <f t="shared" si="25"/>
        <v>1.0052583447645176</v>
      </c>
      <c r="L617" s="56">
        <f t="shared" si="26"/>
        <v>9.0795745974646813</v>
      </c>
      <c r="M617" s="57"/>
    </row>
    <row r="618" spans="8:13" x14ac:dyDescent="0.2">
      <c r="H618" s="54">
        <v>4409</v>
      </c>
      <c r="I618" s="54">
        <v>4409</v>
      </c>
      <c r="J618" s="54">
        <v>4374</v>
      </c>
      <c r="K618" s="55">
        <f t="shared" si="25"/>
        <v>1.0080018289894832</v>
      </c>
      <c r="L618" s="56">
        <f t="shared" si="26"/>
        <v>13.797907881185028</v>
      </c>
      <c r="M618" s="57"/>
    </row>
    <row r="619" spans="8:13" x14ac:dyDescent="0.2">
      <c r="H619" s="54">
        <v>4421</v>
      </c>
      <c r="I619" s="54">
        <v>4421</v>
      </c>
      <c r="J619" s="54">
        <v>4374</v>
      </c>
      <c r="K619" s="55">
        <f t="shared" si="25"/>
        <v>1.010745313214449</v>
      </c>
      <c r="L619" s="56">
        <f t="shared" si="26"/>
        <v>18.503416687167654</v>
      </c>
      <c r="M619" s="57"/>
    </row>
    <row r="620" spans="8:13" x14ac:dyDescent="0.2">
      <c r="H620" s="54">
        <v>4423</v>
      </c>
      <c r="I620" s="54">
        <v>4423</v>
      </c>
      <c r="J620" s="54">
        <v>4374</v>
      </c>
      <c r="K620" s="55">
        <f t="shared" si="25"/>
        <v>1.0112025605852766</v>
      </c>
      <c r="L620" s="56">
        <f t="shared" si="26"/>
        <v>19.286426220672094</v>
      </c>
      <c r="M620" s="57"/>
    </row>
    <row r="621" spans="8:13" x14ac:dyDescent="0.2">
      <c r="H621" s="54">
        <v>4441</v>
      </c>
      <c r="I621" s="54">
        <v>4441</v>
      </c>
      <c r="J621" s="54">
        <v>4374</v>
      </c>
      <c r="K621" s="55">
        <f t="shared" si="25"/>
        <v>1.0153177869227252</v>
      </c>
      <c r="L621" s="56">
        <f t="shared" si="26"/>
        <v>26.317621102823438</v>
      </c>
      <c r="M621" s="57"/>
    </row>
    <row r="622" spans="8:13" x14ac:dyDescent="0.2">
      <c r="H622" s="54">
        <v>4447</v>
      </c>
      <c r="I622" s="54">
        <v>4447</v>
      </c>
      <c r="J622" s="54">
        <v>4374</v>
      </c>
      <c r="K622" s="55">
        <f t="shared" si="25"/>
        <v>1.016689529035208</v>
      </c>
      <c r="L622" s="56">
        <f t="shared" si="26"/>
        <v>28.6550211640978</v>
      </c>
      <c r="M622" s="57"/>
    </row>
    <row r="623" spans="8:13" x14ac:dyDescent="0.2">
      <c r="H623" s="54">
        <v>4451</v>
      </c>
      <c r="I623" s="54">
        <v>4451</v>
      </c>
      <c r="J623" s="54">
        <v>4374</v>
      </c>
      <c r="K623" s="55">
        <f t="shared" si="25"/>
        <v>1.0176040237768633</v>
      </c>
      <c r="L623" s="56">
        <f t="shared" si="26"/>
        <v>30.211536485011226</v>
      </c>
      <c r="M623" s="57"/>
    </row>
    <row r="624" spans="8:13" x14ac:dyDescent="0.2">
      <c r="H624" s="54">
        <v>4457</v>
      </c>
      <c r="I624" s="54">
        <v>4457</v>
      </c>
      <c r="J624" s="54">
        <v>4374</v>
      </c>
      <c r="K624" s="55">
        <f t="shared" si="25"/>
        <v>1.0189757658893461</v>
      </c>
      <c r="L624" s="56">
        <f t="shared" si="26"/>
        <v>32.543688677473249</v>
      </c>
      <c r="M624" s="57"/>
    </row>
    <row r="625" spans="8:13" x14ac:dyDescent="0.2">
      <c r="H625" s="54">
        <v>4463</v>
      </c>
      <c r="I625" s="54">
        <v>4463</v>
      </c>
      <c r="J625" s="54">
        <v>4374</v>
      </c>
      <c r="K625" s="55">
        <f t="shared" si="25"/>
        <v>1.0203475080018289</v>
      </c>
      <c r="L625" s="56">
        <f t="shared" si="26"/>
        <v>34.872703444514116</v>
      </c>
      <c r="M625" s="57"/>
    </row>
    <row r="626" spans="8:13" x14ac:dyDescent="0.2">
      <c r="H626" s="54">
        <v>4481</v>
      </c>
      <c r="I626" s="54">
        <v>4481</v>
      </c>
      <c r="J626" s="54">
        <v>4374</v>
      </c>
      <c r="K626" s="55">
        <f t="shared" si="25"/>
        <v>1.0244627343392776</v>
      </c>
      <c r="L626" s="56">
        <f t="shared" si="26"/>
        <v>41.841007325294498</v>
      </c>
      <c r="M626" s="57"/>
    </row>
    <row r="627" spans="8:13" x14ac:dyDescent="0.2">
      <c r="H627" s="54">
        <v>4483</v>
      </c>
      <c r="I627" s="54">
        <v>4483</v>
      </c>
      <c r="J627" s="54">
        <v>4374</v>
      </c>
      <c r="K627" s="55">
        <f t="shared" si="25"/>
        <v>1.0249199817101051</v>
      </c>
      <c r="L627" s="56">
        <f t="shared" si="26"/>
        <v>42.613534803113986</v>
      </c>
      <c r="M627" s="57"/>
    </row>
    <row r="628" spans="8:13" x14ac:dyDescent="0.2">
      <c r="H628" s="54">
        <v>4493</v>
      </c>
      <c r="I628" s="54">
        <v>4493</v>
      </c>
      <c r="J628" s="54">
        <v>4608</v>
      </c>
      <c r="K628" s="55">
        <f t="shared" si="25"/>
        <v>0.97504340277777779</v>
      </c>
      <c r="L628" s="56">
        <f t="shared" si="26"/>
        <v>-43.753985902648857</v>
      </c>
      <c r="M628" s="57"/>
    </row>
    <row r="629" spans="8:13" x14ac:dyDescent="0.2">
      <c r="H629" s="54">
        <v>4507</v>
      </c>
      <c r="I629" s="54">
        <v>4507</v>
      </c>
      <c r="J629" s="54">
        <v>4608</v>
      </c>
      <c r="K629" s="55">
        <f t="shared" si="25"/>
        <v>0.97808159722222221</v>
      </c>
      <c r="L629" s="56">
        <f t="shared" si="26"/>
        <v>-38.367920072344155</v>
      </c>
      <c r="M629" s="57"/>
    </row>
    <row r="630" spans="8:13" x14ac:dyDescent="0.2">
      <c r="H630" s="54">
        <v>4513</v>
      </c>
      <c r="I630" s="54">
        <v>4513</v>
      </c>
      <c r="J630" s="54">
        <v>4608</v>
      </c>
      <c r="K630" s="55">
        <f t="shared" si="25"/>
        <v>0.97938368055555558</v>
      </c>
      <c r="L630" s="56">
        <f t="shared" si="26"/>
        <v>-36.064725875790003</v>
      </c>
      <c r="M630" s="57"/>
    </row>
    <row r="631" spans="8:13" x14ac:dyDescent="0.2">
      <c r="H631" s="54">
        <v>4517</v>
      </c>
      <c r="I631" s="54">
        <v>4517</v>
      </c>
      <c r="J631" s="54">
        <v>4608</v>
      </c>
      <c r="K631" s="55">
        <f t="shared" si="25"/>
        <v>0.98025173611111116</v>
      </c>
      <c r="L631" s="56">
        <f t="shared" si="26"/>
        <v>-34.530963605755559</v>
      </c>
      <c r="M631" s="57"/>
    </row>
    <row r="632" spans="8:13" x14ac:dyDescent="0.2">
      <c r="H632" s="54">
        <v>4519</v>
      </c>
      <c r="I632" s="54">
        <v>4519</v>
      </c>
      <c r="J632" s="54">
        <v>4608</v>
      </c>
      <c r="K632" s="55">
        <f t="shared" si="25"/>
        <v>0.98068576388888884</v>
      </c>
      <c r="L632" s="56">
        <f t="shared" si="26"/>
        <v>-33.764591725570774</v>
      </c>
      <c r="M632" s="57"/>
    </row>
    <row r="633" spans="8:13" x14ac:dyDescent="0.2">
      <c r="H633" s="54">
        <v>4523</v>
      </c>
      <c r="I633" s="54">
        <v>4523</v>
      </c>
      <c r="J633" s="54">
        <v>4608</v>
      </c>
      <c r="K633" s="55">
        <f t="shared" si="25"/>
        <v>0.98155381944444442</v>
      </c>
      <c r="L633" s="56">
        <f t="shared" si="26"/>
        <v>-32.232864973081483</v>
      </c>
      <c r="M633" s="57"/>
    </row>
    <row r="634" spans="8:13" x14ac:dyDescent="0.2">
      <c r="H634" s="54">
        <v>4547</v>
      </c>
      <c r="I634" s="54">
        <v>4547</v>
      </c>
      <c r="J634" s="54">
        <v>4608</v>
      </c>
      <c r="K634" s="55">
        <f t="shared" si="25"/>
        <v>0.98676215277777779</v>
      </c>
      <c r="L634" s="56">
        <f t="shared" si="26"/>
        <v>-23.070855237327081</v>
      </c>
      <c r="M634" s="57"/>
    </row>
    <row r="635" spans="8:13" x14ac:dyDescent="0.2">
      <c r="H635" s="54">
        <v>4549</v>
      </c>
      <c r="I635" s="54">
        <v>4549</v>
      </c>
      <c r="J635" s="54">
        <v>4608</v>
      </c>
      <c r="K635" s="55">
        <f t="shared" si="25"/>
        <v>0.98719618055555558</v>
      </c>
      <c r="L635" s="56">
        <f t="shared" si="26"/>
        <v>-22.309538580789646</v>
      </c>
      <c r="M635" s="57"/>
    </row>
    <row r="636" spans="8:13" x14ac:dyDescent="0.2">
      <c r="H636" s="54">
        <v>4561</v>
      </c>
      <c r="I636" s="54">
        <v>4561</v>
      </c>
      <c r="J636" s="54">
        <v>4608</v>
      </c>
      <c r="K636" s="55">
        <f t="shared" si="25"/>
        <v>0.98980034722222221</v>
      </c>
      <c r="L636" s="56">
        <f t="shared" si="26"/>
        <v>-17.748655901469327</v>
      </c>
      <c r="M636" s="57"/>
    </row>
    <row r="637" spans="8:13" x14ac:dyDescent="0.2">
      <c r="H637" s="54">
        <v>4567</v>
      </c>
      <c r="I637" s="54">
        <v>4567</v>
      </c>
      <c r="J637" s="54">
        <v>4608</v>
      </c>
      <c r="K637" s="55">
        <f t="shared" si="25"/>
        <v>0.99110243055555558</v>
      </c>
      <c r="L637" s="56">
        <f t="shared" si="26"/>
        <v>-15.4727124767498</v>
      </c>
      <c r="M637" s="57"/>
    </row>
    <row r="638" spans="8:13" x14ac:dyDescent="0.2">
      <c r="H638" s="54">
        <v>4583</v>
      </c>
      <c r="I638" s="54">
        <v>4583</v>
      </c>
      <c r="J638" s="54">
        <v>4608</v>
      </c>
      <c r="K638" s="55">
        <f t="shared" si="25"/>
        <v>0.99457465277777779</v>
      </c>
      <c r="L638" s="56">
        <f t="shared" si="26"/>
        <v>-9.4181172815996845</v>
      </c>
      <c r="M638" s="57"/>
    </row>
    <row r="639" spans="8:13" x14ac:dyDescent="0.2">
      <c r="H639" s="54">
        <v>4591</v>
      </c>
      <c r="I639" s="54">
        <v>4591</v>
      </c>
      <c r="J639" s="54">
        <v>4608</v>
      </c>
      <c r="K639" s="55">
        <f t="shared" si="25"/>
        <v>0.99631076388888884</v>
      </c>
      <c r="L639" s="56">
        <f t="shared" si="26"/>
        <v>-6.398741675935633</v>
      </c>
      <c r="M639" s="57"/>
    </row>
    <row r="640" spans="8:13" x14ac:dyDescent="0.2">
      <c r="H640" s="54">
        <v>4597</v>
      </c>
      <c r="I640" s="54">
        <v>4597</v>
      </c>
      <c r="J640" s="54">
        <v>4608</v>
      </c>
      <c r="K640" s="55">
        <f t="shared" si="25"/>
        <v>0.99761284722222221</v>
      </c>
      <c r="L640" s="56">
        <f t="shared" si="26"/>
        <v>-4.1376607506102259</v>
      </c>
      <c r="M640" s="57"/>
    </row>
    <row r="641" spans="8:13" x14ac:dyDescent="0.2">
      <c r="H641" s="54">
        <v>4603</v>
      </c>
      <c r="I641" s="54">
        <v>4603</v>
      </c>
      <c r="J641" s="54">
        <v>4608</v>
      </c>
      <c r="K641" s="55">
        <f t="shared" si="25"/>
        <v>0.99891493055555558</v>
      </c>
      <c r="L641" s="56">
        <f t="shared" si="26"/>
        <v>-1.8795290621111873</v>
      </c>
      <c r="M641" s="57"/>
    </row>
    <row r="642" spans="8:13" x14ac:dyDescent="0.2">
      <c r="H642" s="54">
        <v>4621</v>
      </c>
      <c r="I642" s="54">
        <v>4621</v>
      </c>
      <c r="J642" s="54">
        <v>4608</v>
      </c>
      <c r="K642" s="55">
        <f t="shared" si="25"/>
        <v>1.0028211805555556</v>
      </c>
      <c r="L642" s="56">
        <f t="shared" si="26"/>
        <v>4.8772472690664275</v>
      </c>
      <c r="M642" s="57"/>
    </row>
    <row r="643" spans="8:13" x14ac:dyDescent="0.2">
      <c r="H643" s="54">
        <v>4637</v>
      </c>
      <c r="I643" s="54">
        <v>4637</v>
      </c>
      <c r="J643" s="54">
        <v>4608</v>
      </c>
      <c r="K643" s="55">
        <f t="shared" si="25"/>
        <v>1.0062934027777777</v>
      </c>
      <c r="L643" s="56">
        <f t="shared" si="26"/>
        <v>10.861211918655709</v>
      </c>
      <c r="M643" s="57"/>
    </row>
    <row r="644" spans="8:13" x14ac:dyDescent="0.2">
      <c r="H644" s="54">
        <v>4639</v>
      </c>
      <c r="I644" s="54">
        <v>4639</v>
      </c>
      <c r="J644" s="54">
        <v>4608</v>
      </c>
      <c r="K644" s="55">
        <f t="shared" si="25"/>
        <v>1.0067274305555556</v>
      </c>
      <c r="L644" s="56">
        <f t="shared" si="26"/>
        <v>11.607755289028415</v>
      </c>
      <c r="M644" s="57"/>
    </row>
    <row r="645" spans="8:13" x14ac:dyDescent="0.2">
      <c r="H645" s="54">
        <v>4643</v>
      </c>
      <c r="I645" s="54">
        <v>4643</v>
      </c>
      <c r="J645" s="54">
        <v>4608</v>
      </c>
      <c r="K645" s="55">
        <f t="shared" si="25"/>
        <v>1.0075954861111112</v>
      </c>
      <c r="L645" s="56">
        <f t="shared" si="26"/>
        <v>13.099876949219201</v>
      </c>
      <c r="M645" s="57"/>
    </row>
    <row r="646" spans="8:13" x14ac:dyDescent="0.2">
      <c r="H646" s="54">
        <v>4649</v>
      </c>
      <c r="I646" s="54">
        <v>4649</v>
      </c>
      <c r="J646" s="54">
        <v>4608</v>
      </c>
      <c r="K646" s="55">
        <f t="shared" si="25"/>
        <v>1.0088975694444444</v>
      </c>
      <c r="L646" s="56">
        <f t="shared" si="26"/>
        <v>15.335650891982176</v>
      </c>
      <c r="M646" s="57"/>
    </row>
    <row r="647" spans="8:13" x14ac:dyDescent="0.2">
      <c r="H647" s="54">
        <v>4651</v>
      </c>
      <c r="I647" s="54">
        <v>4651</v>
      </c>
      <c r="J647" s="54">
        <v>4608</v>
      </c>
      <c r="K647" s="55">
        <f t="shared" si="25"/>
        <v>1.0093315972222223</v>
      </c>
      <c r="L647" s="56">
        <f t="shared" si="26"/>
        <v>16.080267698758963</v>
      </c>
      <c r="M647" s="57"/>
    </row>
    <row r="648" spans="8:13" x14ac:dyDescent="0.2">
      <c r="H648" s="54">
        <v>4657</v>
      </c>
      <c r="I648" s="54">
        <v>4657</v>
      </c>
      <c r="J648" s="54">
        <v>4608</v>
      </c>
      <c r="K648" s="55">
        <f t="shared" si="25"/>
        <v>1.0106336805555556</v>
      </c>
      <c r="L648" s="56">
        <f t="shared" si="26"/>
        <v>18.312198453618826</v>
      </c>
      <c r="M648" s="57"/>
    </row>
    <row r="649" spans="8:13" x14ac:dyDescent="0.2">
      <c r="H649" s="54">
        <v>4663</v>
      </c>
      <c r="I649" s="54">
        <v>4663</v>
      </c>
      <c r="J649" s="54">
        <v>4608</v>
      </c>
      <c r="K649" s="55">
        <f t="shared" si="25"/>
        <v>1.0119357638888888</v>
      </c>
      <c r="L649" s="56">
        <f t="shared" si="26"/>
        <v>20.54125547709852</v>
      </c>
      <c r="M649" s="57"/>
    </row>
    <row r="650" spans="8:13" x14ac:dyDescent="0.2">
      <c r="H650" s="54">
        <v>4673</v>
      </c>
      <c r="I650" s="54">
        <v>4673</v>
      </c>
      <c r="J650" s="54">
        <v>4608</v>
      </c>
      <c r="K650" s="55">
        <f t="shared" si="25"/>
        <v>1.0141059027777777</v>
      </c>
      <c r="L650" s="56">
        <f t="shared" si="26"/>
        <v>24.249984506984536</v>
      </c>
      <c r="M650" s="57"/>
    </row>
    <row r="651" spans="8:13" x14ac:dyDescent="0.2">
      <c r="H651" s="54">
        <v>4679</v>
      </c>
      <c r="I651" s="54">
        <v>4679</v>
      </c>
      <c r="J651" s="54">
        <v>4608</v>
      </c>
      <c r="K651" s="55">
        <f t="shared" si="25"/>
        <v>1.0154079861111112</v>
      </c>
      <c r="L651" s="56">
        <f t="shared" si="26"/>
        <v>26.471414301598198</v>
      </c>
      <c r="M651" s="57"/>
    </row>
    <row r="652" spans="8:13" x14ac:dyDescent="0.2">
      <c r="H652" s="54">
        <v>4691</v>
      </c>
      <c r="I652" s="54">
        <v>4691</v>
      </c>
      <c r="J652" s="54">
        <v>4608</v>
      </c>
      <c r="K652" s="55">
        <f t="shared" si="25"/>
        <v>1.0180121527777777</v>
      </c>
      <c r="L652" s="56">
        <f t="shared" si="26"/>
        <v>30.905740864402556</v>
      </c>
      <c r="M652" s="57"/>
    </row>
    <row r="653" spans="8:13" x14ac:dyDescent="0.2">
      <c r="H653" s="54">
        <v>4703</v>
      </c>
      <c r="I653" s="54">
        <v>4703</v>
      </c>
      <c r="J653" s="54">
        <v>4608</v>
      </c>
      <c r="K653" s="55">
        <f t="shared" si="25"/>
        <v>1.0206163194444444</v>
      </c>
      <c r="L653" s="56">
        <f t="shared" si="26"/>
        <v>35.328738498803077</v>
      </c>
      <c r="M653" s="57"/>
    </row>
    <row r="654" spans="8:13" x14ac:dyDescent="0.2">
      <c r="H654" s="54">
        <v>4721</v>
      </c>
      <c r="I654" s="54">
        <v>4721</v>
      </c>
      <c r="J654" s="54">
        <v>4608</v>
      </c>
      <c r="K654" s="55">
        <f t="shared" si="25"/>
        <v>1.0245225694444444</v>
      </c>
      <c r="L654" s="56">
        <f t="shared" si="26"/>
        <v>41.942119394016963</v>
      </c>
      <c r="M654" s="57"/>
    </row>
    <row r="655" spans="8:13" x14ac:dyDescent="0.2">
      <c r="H655" s="54">
        <v>4723</v>
      </c>
      <c r="I655" s="54">
        <v>4723</v>
      </c>
      <c r="J655" s="54">
        <v>4608</v>
      </c>
      <c r="K655" s="55">
        <f t="shared" si="25"/>
        <v>1.0249565972222223</v>
      </c>
      <c r="L655" s="56">
        <f t="shared" si="26"/>
        <v>42.675382449903594</v>
      </c>
      <c r="M655" s="57"/>
    </row>
    <row r="656" spans="8:13" x14ac:dyDescent="0.2">
      <c r="H656" s="54">
        <v>4729</v>
      </c>
      <c r="I656" s="54">
        <v>4729</v>
      </c>
      <c r="J656" s="54">
        <v>4608</v>
      </c>
      <c r="K656" s="55">
        <f t="shared" si="25"/>
        <v>1.0262586805555556</v>
      </c>
      <c r="L656" s="56">
        <f t="shared" si="26"/>
        <v>44.873310018590516</v>
      </c>
      <c r="M656" s="57"/>
    </row>
    <row r="657" spans="8:13" x14ac:dyDescent="0.2">
      <c r="H657" s="54">
        <v>4733</v>
      </c>
      <c r="I657" s="54">
        <v>4733</v>
      </c>
      <c r="J657" s="54">
        <v>4608</v>
      </c>
      <c r="K657" s="55">
        <f t="shared" si="25"/>
        <v>1.0271267361111112</v>
      </c>
      <c r="L657" s="56">
        <f t="shared" si="26"/>
        <v>46.337046355261563</v>
      </c>
      <c r="M657" s="57"/>
    </row>
    <row r="658" spans="8:13" x14ac:dyDescent="0.2">
      <c r="H658" s="54">
        <v>4751</v>
      </c>
      <c r="I658" s="54">
        <v>4751</v>
      </c>
      <c r="J658" s="54">
        <v>4608</v>
      </c>
      <c r="K658" s="55">
        <f t="shared" si="25"/>
        <v>1.0310329861111112</v>
      </c>
      <c r="L658" s="56">
        <f t="shared" si="26"/>
        <v>52.908587962237874</v>
      </c>
      <c r="M658" s="57"/>
    </row>
    <row r="659" spans="8:13" x14ac:dyDescent="0.2">
      <c r="H659" s="54">
        <v>4759</v>
      </c>
      <c r="I659" s="54">
        <v>4759</v>
      </c>
      <c r="J659" s="54">
        <v>4608</v>
      </c>
      <c r="K659" s="55">
        <f t="shared" si="25"/>
        <v>1.0327690972222223</v>
      </c>
      <c r="L659" s="56">
        <f t="shared" si="26"/>
        <v>55.821285261815824</v>
      </c>
      <c r="M659" s="57"/>
    </row>
    <row r="660" spans="8:13" x14ac:dyDescent="0.2">
      <c r="H660" s="54">
        <v>4783</v>
      </c>
      <c r="I660" s="54">
        <v>19132</v>
      </c>
      <c r="J660" s="54">
        <v>19683</v>
      </c>
      <c r="K660" s="55">
        <f t="shared" si="25"/>
        <v>0.97200629985266473</v>
      </c>
      <c r="L660" s="56">
        <f t="shared" si="26"/>
        <v>-49.154916604920174</v>
      </c>
      <c r="M660" s="57"/>
    </row>
    <row r="661" spans="8:13" x14ac:dyDescent="0.2">
      <c r="H661" s="54">
        <v>4787</v>
      </c>
      <c r="I661" s="54">
        <v>19148</v>
      </c>
      <c r="J661" s="54">
        <v>19683</v>
      </c>
      <c r="K661" s="55">
        <f t="shared" si="25"/>
        <v>0.97281918406746937</v>
      </c>
      <c r="L661" s="56">
        <f t="shared" si="26"/>
        <v>-47.7076989247672</v>
      </c>
      <c r="M661" s="57"/>
    </row>
    <row r="662" spans="8:13" x14ac:dyDescent="0.2">
      <c r="H662" s="54">
        <v>4789</v>
      </c>
      <c r="I662" s="54">
        <v>19156</v>
      </c>
      <c r="J662" s="54">
        <v>19683</v>
      </c>
      <c r="K662" s="55">
        <f t="shared" si="25"/>
        <v>0.97322562617487174</v>
      </c>
      <c r="L662" s="56">
        <f t="shared" si="26"/>
        <v>-46.984543505285401</v>
      </c>
      <c r="M662" s="57"/>
    </row>
    <row r="663" spans="8:13" x14ac:dyDescent="0.2">
      <c r="H663" s="54">
        <v>4793</v>
      </c>
      <c r="I663" s="54">
        <v>19172</v>
      </c>
      <c r="J663" s="54">
        <v>19683</v>
      </c>
      <c r="K663" s="55">
        <f t="shared" ref="K663:K726" si="27">I663/J663</f>
        <v>0.97403851038967637</v>
      </c>
      <c r="L663" s="56">
        <f t="shared" ref="L663:L726" si="28">1200*LOG(K663,2)</f>
        <v>-45.539138245731536</v>
      </c>
      <c r="M663" s="57"/>
    </row>
    <row r="664" spans="8:13" x14ac:dyDescent="0.2">
      <c r="H664" s="54">
        <v>4799</v>
      </c>
      <c r="I664" s="54">
        <v>19196</v>
      </c>
      <c r="J664" s="54">
        <v>19683</v>
      </c>
      <c r="K664" s="55">
        <f t="shared" si="27"/>
        <v>0.97525783671188337</v>
      </c>
      <c r="L664" s="56">
        <f t="shared" si="28"/>
        <v>-43.373290529054159</v>
      </c>
      <c r="M664" s="57"/>
    </row>
    <row r="665" spans="8:13" x14ac:dyDescent="0.2">
      <c r="H665" s="54">
        <v>4801</v>
      </c>
      <c r="I665" s="54">
        <v>19204</v>
      </c>
      <c r="J665" s="54">
        <v>19683</v>
      </c>
      <c r="K665" s="55">
        <f t="shared" si="27"/>
        <v>0.97566427881928564</v>
      </c>
      <c r="L665" s="56">
        <f t="shared" si="28"/>
        <v>-42.651942998173638</v>
      </c>
      <c r="M665" s="57"/>
    </row>
    <row r="666" spans="8:13" x14ac:dyDescent="0.2">
      <c r="H666" s="54">
        <v>4813</v>
      </c>
      <c r="I666" s="54">
        <v>19252</v>
      </c>
      <c r="J666" s="54">
        <v>19683</v>
      </c>
      <c r="K666" s="55">
        <f t="shared" si="27"/>
        <v>0.97810293146369964</v>
      </c>
      <c r="L666" s="56">
        <f t="shared" si="28"/>
        <v>-38.330158230639974</v>
      </c>
      <c r="M666" s="57"/>
    </row>
    <row r="667" spans="8:13" x14ac:dyDescent="0.2">
      <c r="H667" s="54">
        <v>4817</v>
      </c>
      <c r="I667" s="54">
        <v>19268</v>
      </c>
      <c r="J667" s="54">
        <v>19683</v>
      </c>
      <c r="K667" s="55">
        <f t="shared" si="27"/>
        <v>0.97891581567850428</v>
      </c>
      <c r="L667" s="56">
        <f t="shared" si="28"/>
        <v>-36.891957484114009</v>
      </c>
      <c r="M667" s="57"/>
    </row>
    <row r="668" spans="8:13" x14ac:dyDescent="0.2">
      <c r="H668" s="54">
        <v>4831</v>
      </c>
      <c r="I668" s="54">
        <v>19324</v>
      </c>
      <c r="J668" s="54">
        <v>19683</v>
      </c>
      <c r="K668" s="55">
        <f t="shared" si="27"/>
        <v>0.98176091043032054</v>
      </c>
      <c r="L668" s="56">
        <f t="shared" si="28"/>
        <v>-31.867642869994551</v>
      </c>
      <c r="M668" s="57"/>
    </row>
    <row r="669" spans="8:13" x14ac:dyDescent="0.2">
      <c r="H669" s="54">
        <v>4861</v>
      </c>
      <c r="I669" s="54">
        <v>19444</v>
      </c>
      <c r="J669" s="54">
        <v>19683</v>
      </c>
      <c r="K669" s="55">
        <f t="shared" si="27"/>
        <v>0.98785754204135545</v>
      </c>
      <c r="L669" s="56">
        <f t="shared" si="28"/>
        <v>-21.150105242188928</v>
      </c>
      <c r="M669" s="57"/>
    </row>
    <row r="670" spans="8:13" x14ac:dyDescent="0.2">
      <c r="H670" s="54">
        <v>4871</v>
      </c>
      <c r="I670" s="54">
        <v>19484</v>
      </c>
      <c r="J670" s="54">
        <v>19683</v>
      </c>
      <c r="K670" s="55">
        <f t="shared" si="27"/>
        <v>0.98988975257836709</v>
      </c>
      <c r="L670" s="56">
        <f t="shared" si="28"/>
        <v>-17.592286379948991</v>
      </c>
      <c r="M670" s="57"/>
    </row>
    <row r="671" spans="8:13" x14ac:dyDescent="0.2">
      <c r="H671" s="54">
        <v>4877</v>
      </c>
      <c r="I671" s="54">
        <v>19508</v>
      </c>
      <c r="J671" s="54">
        <v>19683</v>
      </c>
      <c r="K671" s="55">
        <f t="shared" si="27"/>
        <v>0.99110907890057409</v>
      </c>
      <c r="L671" s="56">
        <f t="shared" si="28"/>
        <v>-15.461099345445572</v>
      </c>
      <c r="M671" s="57"/>
    </row>
    <row r="672" spans="8:13" x14ac:dyDescent="0.2">
      <c r="H672" s="54">
        <v>4889</v>
      </c>
      <c r="I672" s="54">
        <v>19556</v>
      </c>
      <c r="J672" s="54">
        <v>19683</v>
      </c>
      <c r="K672" s="55">
        <f t="shared" si="27"/>
        <v>0.9935477315449881</v>
      </c>
      <c r="L672" s="56">
        <f t="shared" si="28"/>
        <v>-11.206579778721945</v>
      </c>
      <c r="M672" s="57"/>
    </row>
    <row r="673" spans="8:13" x14ac:dyDescent="0.2">
      <c r="H673" s="54">
        <v>4903</v>
      </c>
      <c r="I673" s="54">
        <v>19612</v>
      </c>
      <c r="J673" s="54">
        <v>19683</v>
      </c>
      <c r="K673" s="55">
        <f t="shared" si="27"/>
        <v>0.99639282629680437</v>
      </c>
      <c r="L673" s="56">
        <f t="shared" si="28"/>
        <v>-6.256152245664329</v>
      </c>
      <c r="M673" s="57"/>
    </row>
    <row r="674" spans="8:13" x14ac:dyDescent="0.2">
      <c r="H674" s="54">
        <v>4909</v>
      </c>
      <c r="I674" s="54">
        <v>19636</v>
      </c>
      <c r="J674" s="54">
        <v>19683</v>
      </c>
      <c r="K674" s="55">
        <f t="shared" si="27"/>
        <v>0.99761215261901137</v>
      </c>
      <c r="L674" s="56">
        <f t="shared" si="28"/>
        <v>-4.1388661492287175</v>
      </c>
      <c r="M674" s="57"/>
    </row>
    <row r="675" spans="8:13" x14ac:dyDescent="0.2">
      <c r="H675" s="54">
        <v>4919</v>
      </c>
      <c r="I675" s="54">
        <v>19676</v>
      </c>
      <c r="J675" s="54">
        <v>19683</v>
      </c>
      <c r="K675" s="55">
        <f t="shared" si="27"/>
        <v>0.99964436315602301</v>
      </c>
      <c r="L675" s="56">
        <f t="shared" si="28"/>
        <v>-0.61580012049285904</v>
      </c>
      <c r="M675" s="57"/>
    </row>
    <row r="676" spans="8:13" x14ac:dyDescent="0.2">
      <c r="H676" s="54">
        <v>4931</v>
      </c>
      <c r="I676" s="54">
        <v>19724</v>
      </c>
      <c r="J676" s="54">
        <v>19683</v>
      </c>
      <c r="K676" s="55">
        <f t="shared" si="27"/>
        <v>1.002083015800437</v>
      </c>
      <c r="L676" s="56">
        <f t="shared" si="28"/>
        <v>3.6024372128562208</v>
      </c>
      <c r="M676" s="57"/>
    </row>
    <row r="677" spans="8:13" x14ac:dyDescent="0.2">
      <c r="H677" s="54">
        <v>4933</v>
      </c>
      <c r="I677" s="54">
        <v>19732</v>
      </c>
      <c r="J677" s="54">
        <v>19683</v>
      </c>
      <c r="K677" s="55">
        <f t="shared" si="27"/>
        <v>1.0024894579078392</v>
      </c>
      <c r="L677" s="56">
        <f t="shared" si="28"/>
        <v>4.3044786049040829</v>
      </c>
      <c r="M677" s="57"/>
    </row>
    <row r="678" spans="8:13" x14ac:dyDescent="0.2">
      <c r="H678" s="54">
        <v>4937</v>
      </c>
      <c r="I678" s="54">
        <v>19748</v>
      </c>
      <c r="J678" s="54">
        <v>19683</v>
      </c>
      <c r="K678" s="55">
        <f t="shared" si="27"/>
        <v>1.0033023421226439</v>
      </c>
      <c r="L678" s="56">
        <f t="shared" si="28"/>
        <v>5.7077079008292868</v>
      </c>
      <c r="M678" s="57"/>
    </row>
    <row r="679" spans="8:13" x14ac:dyDescent="0.2">
      <c r="H679" s="54">
        <v>4943</v>
      </c>
      <c r="I679" s="54">
        <v>19772</v>
      </c>
      <c r="J679" s="54">
        <v>19683</v>
      </c>
      <c r="K679" s="55">
        <f t="shared" si="27"/>
        <v>1.0045216684448508</v>
      </c>
      <c r="L679" s="56">
        <f t="shared" si="28"/>
        <v>7.8104215792405292</v>
      </c>
      <c r="M679" s="57"/>
    </row>
    <row r="680" spans="8:13" x14ac:dyDescent="0.2">
      <c r="H680" s="54">
        <v>4951</v>
      </c>
      <c r="I680" s="54">
        <v>19804</v>
      </c>
      <c r="J680" s="54">
        <v>19683</v>
      </c>
      <c r="K680" s="55">
        <f t="shared" si="27"/>
        <v>1.0061474368744603</v>
      </c>
      <c r="L680" s="56">
        <f t="shared" si="28"/>
        <v>10.61007296610626</v>
      </c>
      <c r="M680" s="57"/>
    </row>
    <row r="681" spans="8:13" x14ac:dyDescent="0.2">
      <c r="H681" s="54">
        <v>4957</v>
      </c>
      <c r="I681" s="54">
        <v>19828</v>
      </c>
      <c r="J681" s="54">
        <v>19683</v>
      </c>
      <c r="K681" s="55">
        <f t="shared" si="27"/>
        <v>1.0073667631966672</v>
      </c>
      <c r="L681" s="56">
        <f t="shared" si="28"/>
        <v>12.706844375905293</v>
      </c>
      <c r="M681" s="57"/>
    </row>
    <row r="682" spans="8:13" x14ac:dyDescent="0.2">
      <c r="H682" s="54">
        <v>4967</v>
      </c>
      <c r="I682" s="54">
        <v>19868</v>
      </c>
      <c r="J682" s="54">
        <v>19683</v>
      </c>
      <c r="K682" s="55">
        <f t="shared" si="27"/>
        <v>1.0093989737336788</v>
      </c>
      <c r="L682" s="56">
        <f t="shared" si="28"/>
        <v>16.195829936198997</v>
      </c>
      <c r="M682" s="57"/>
    </row>
    <row r="683" spans="8:13" x14ac:dyDescent="0.2">
      <c r="H683" s="54">
        <v>4969</v>
      </c>
      <c r="I683" s="54">
        <v>19876</v>
      </c>
      <c r="J683" s="54">
        <v>19683</v>
      </c>
      <c r="K683" s="55">
        <f t="shared" si="27"/>
        <v>1.0098054158410812</v>
      </c>
      <c r="L683" s="56">
        <f t="shared" si="28"/>
        <v>16.892784071645213</v>
      </c>
      <c r="M683" s="57"/>
    </row>
    <row r="684" spans="8:13" x14ac:dyDescent="0.2">
      <c r="H684" s="54">
        <v>4973</v>
      </c>
      <c r="I684" s="54">
        <v>19892</v>
      </c>
      <c r="J684" s="54">
        <v>19683</v>
      </c>
      <c r="K684" s="55">
        <f t="shared" si="27"/>
        <v>1.0106183000558857</v>
      </c>
      <c r="L684" s="56">
        <f t="shared" si="28"/>
        <v>18.285851174827194</v>
      </c>
      <c r="M684" s="57"/>
    </row>
    <row r="685" spans="8:13" x14ac:dyDescent="0.2">
      <c r="H685" s="54">
        <v>4987</v>
      </c>
      <c r="I685" s="54">
        <v>19948</v>
      </c>
      <c r="J685" s="54">
        <v>19683</v>
      </c>
      <c r="K685" s="55">
        <f t="shared" si="27"/>
        <v>1.0134633948077021</v>
      </c>
      <c r="L685" s="56">
        <f t="shared" si="28"/>
        <v>23.152777409650366</v>
      </c>
      <c r="M685" s="57"/>
    </row>
    <row r="686" spans="8:13" x14ac:dyDescent="0.2">
      <c r="H686" s="54">
        <v>4993</v>
      </c>
      <c r="I686" s="54">
        <v>19972</v>
      </c>
      <c r="J686" s="54">
        <v>19683</v>
      </c>
      <c r="K686" s="55">
        <f t="shared" si="27"/>
        <v>1.014682721129909</v>
      </c>
      <c r="L686" s="56">
        <f t="shared" si="28"/>
        <v>25.234421807624216</v>
      </c>
      <c r="M686" s="57"/>
    </row>
    <row r="687" spans="8:13" x14ac:dyDescent="0.2">
      <c r="H687" s="54">
        <v>4999</v>
      </c>
      <c r="I687" s="54">
        <v>19996</v>
      </c>
      <c r="J687" s="54">
        <v>19683</v>
      </c>
      <c r="K687" s="55">
        <f t="shared" si="27"/>
        <v>1.0159020474521161</v>
      </c>
      <c r="L687" s="56">
        <f t="shared" si="28"/>
        <v>27.313566231740957</v>
      </c>
      <c r="M687" s="57"/>
    </row>
    <row r="688" spans="8:13" x14ac:dyDescent="0.2">
      <c r="H688" s="54">
        <v>5003</v>
      </c>
      <c r="I688" s="54">
        <v>20012</v>
      </c>
      <c r="J688" s="54">
        <v>19683</v>
      </c>
      <c r="K688" s="55">
        <f t="shared" si="27"/>
        <v>1.0167149316669206</v>
      </c>
      <c r="L688" s="56">
        <f t="shared" si="28"/>
        <v>28.69827660275639</v>
      </c>
      <c r="M688" s="57"/>
    </row>
    <row r="689" spans="8:13" x14ac:dyDescent="0.2">
      <c r="H689" s="54">
        <v>5009</v>
      </c>
      <c r="I689" s="54">
        <v>20036</v>
      </c>
      <c r="J689" s="54">
        <v>19683</v>
      </c>
      <c r="K689" s="55">
        <f t="shared" si="27"/>
        <v>1.0179342579891277</v>
      </c>
      <c r="L689" s="56">
        <f t="shared" si="28"/>
        <v>30.77326772099536</v>
      </c>
      <c r="M689" s="57"/>
    </row>
    <row r="690" spans="8:13" x14ac:dyDescent="0.2">
      <c r="H690" s="54">
        <v>5011</v>
      </c>
      <c r="I690" s="54">
        <v>20044</v>
      </c>
      <c r="J690" s="54">
        <v>19683</v>
      </c>
      <c r="K690" s="55">
        <f t="shared" si="27"/>
        <v>1.0183407000965301</v>
      </c>
      <c r="L690" s="56">
        <f t="shared" si="28"/>
        <v>31.464379127006545</v>
      </c>
      <c r="M690" s="57"/>
    </row>
    <row r="691" spans="8:13" x14ac:dyDescent="0.2">
      <c r="H691" s="54">
        <v>5021</v>
      </c>
      <c r="I691" s="54">
        <v>20084</v>
      </c>
      <c r="J691" s="54">
        <v>19683</v>
      </c>
      <c r="K691" s="55">
        <f t="shared" si="27"/>
        <v>1.0203729106335417</v>
      </c>
      <c r="L691" s="56">
        <f t="shared" si="28"/>
        <v>34.915803812950458</v>
      </c>
      <c r="M691" s="57"/>
    </row>
    <row r="692" spans="8:13" x14ac:dyDescent="0.2">
      <c r="H692" s="54">
        <v>5023</v>
      </c>
      <c r="I692" s="54">
        <v>20092</v>
      </c>
      <c r="J692" s="54">
        <v>19683</v>
      </c>
      <c r="K692" s="55">
        <f t="shared" si="27"/>
        <v>1.0207793527409439</v>
      </c>
      <c r="L692" s="56">
        <f t="shared" si="28"/>
        <v>35.605263817708448</v>
      </c>
      <c r="M692" s="57"/>
    </row>
    <row r="693" spans="8:13" x14ac:dyDescent="0.2">
      <c r="H693" s="54">
        <v>5039</v>
      </c>
      <c r="I693" s="54">
        <v>20156</v>
      </c>
      <c r="J693" s="54">
        <v>19683</v>
      </c>
      <c r="K693" s="55">
        <f t="shared" si="27"/>
        <v>1.0240308896001626</v>
      </c>
      <c r="L693" s="56">
        <f t="shared" si="28"/>
        <v>41.111081375216592</v>
      </c>
      <c r="M693" s="57"/>
    </row>
    <row r="694" spans="8:13" x14ac:dyDescent="0.2">
      <c r="H694" s="54">
        <v>5051</v>
      </c>
      <c r="I694" s="54">
        <v>5051</v>
      </c>
      <c r="J694" s="54">
        <v>5184</v>
      </c>
      <c r="K694" s="55">
        <f t="shared" si="27"/>
        <v>0.97434413580246915</v>
      </c>
      <c r="L694" s="56">
        <f t="shared" si="28"/>
        <v>-44.996011744106553</v>
      </c>
      <c r="M694" s="57"/>
    </row>
    <row r="695" spans="8:13" x14ac:dyDescent="0.2">
      <c r="H695" s="54">
        <v>5059</v>
      </c>
      <c r="I695" s="54">
        <v>5059</v>
      </c>
      <c r="J695" s="54">
        <v>5184</v>
      </c>
      <c r="K695" s="55">
        <f t="shared" si="27"/>
        <v>0.97588734567901236</v>
      </c>
      <c r="L695" s="56">
        <f t="shared" si="28"/>
        <v>-42.256174892824731</v>
      </c>
      <c r="M695" s="57"/>
    </row>
    <row r="696" spans="8:13" x14ac:dyDescent="0.2">
      <c r="H696" s="54">
        <v>5077</v>
      </c>
      <c r="I696" s="54">
        <v>5077</v>
      </c>
      <c r="J696" s="54">
        <v>5184</v>
      </c>
      <c r="K696" s="55">
        <f t="shared" si="27"/>
        <v>0.97935956790123457</v>
      </c>
      <c r="L696" s="56">
        <f t="shared" si="28"/>
        <v>-36.107349786002736</v>
      </c>
      <c r="M696" s="57"/>
    </row>
    <row r="697" spans="8:13" x14ac:dyDescent="0.2">
      <c r="H697" s="54">
        <v>5081</v>
      </c>
      <c r="I697" s="54">
        <v>5081</v>
      </c>
      <c r="J697" s="54">
        <v>5184</v>
      </c>
      <c r="K697" s="55">
        <f t="shared" si="27"/>
        <v>0.98013117283950613</v>
      </c>
      <c r="L697" s="56">
        <f t="shared" si="28"/>
        <v>-34.743904904294418</v>
      </c>
      <c r="M697" s="57"/>
    </row>
    <row r="698" spans="8:13" x14ac:dyDescent="0.2">
      <c r="H698" s="54">
        <v>5087</v>
      </c>
      <c r="I698" s="54">
        <v>5087</v>
      </c>
      <c r="J698" s="54">
        <v>5184</v>
      </c>
      <c r="K698" s="55">
        <f t="shared" si="27"/>
        <v>0.98128858024691357</v>
      </c>
      <c r="L698" s="56">
        <f t="shared" si="28"/>
        <v>-32.700748826395149</v>
      </c>
      <c r="M698" s="57"/>
    </row>
    <row r="699" spans="8:13" x14ac:dyDescent="0.2">
      <c r="H699" s="54">
        <v>5099</v>
      </c>
      <c r="I699" s="54">
        <v>5099</v>
      </c>
      <c r="J699" s="54">
        <v>5184</v>
      </c>
      <c r="K699" s="55">
        <f t="shared" si="27"/>
        <v>0.98360339506172845</v>
      </c>
      <c r="L699" s="56">
        <f t="shared" si="28"/>
        <v>-28.621656307278403</v>
      </c>
      <c r="M699" s="57"/>
    </row>
    <row r="700" spans="8:13" x14ac:dyDescent="0.2">
      <c r="H700" s="54">
        <v>5101</v>
      </c>
      <c r="I700" s="54">
        <v>5101</v>
      </c>
      <c r="J700" s="54">
        <v>5184</v>
      </c>
      <c r="K700" s="55">
        <f t="shared" si="27"/>
        <v>0.98398919753086422</v>
      </c>
      <c r="L700" s="56">
        <f t="shared" si="28"/>
        <v>-27.942740985218244</v>
      </c>
      <c r="M700" s="57"/>
    </row>
    <row r="701" spans="8:13" x14ac:dyDescent="0.2">
      <c r="H701" s="54">
        <v>5107</v>
      </c>
      <c r="I701" s="54">
        <v>5107</v>
      </c>
      <c r="J701" s="54">
        <v>5184</v>
      </c>
      <c r="K701" s="55">
        <f t="shared" si="27"/>
        <v>0.98514660493827155</v>
      </c>
      <c r="L701" s="56">
        <f t="shared" si="28"/>
        <v>-25.907591006650691</v>
      </c>
      <c r="M701" s="57"/>
    </row>
    <row r="702" spans="8:13" x14ac:dyDescent="0.2">
      <c r="H702" s="54">
        <v>5113</v>
      </c>
      <c r="I702" s="54">
        <v>5113</v>
      </c>
      <c r="J702" s="54">
        <v>5184</v>
      </c>
      <c r="K702" s="55">
        <f t="shared" si="27"/>
        <v>0.98630401234567899</v>
      </c>
      <c r="L702" s="56">
        <f t="shared" si="28"/>
        <v>-23.874830637217745</v>
      </c>
      <c r="M702" s="57"/>
    </row>
    <row r="703" spans="8:13" x14ac:dyDescent="0.2">
      <c r="H703" s="54">
        <v>5119</v>
      </c>
      <c r="I703" s="54">
        <v>5119</v>
      </c>
      <c r="J703" s="54">
        <v>5184</v>
      </c>
      <c r="K703" s="55">
        <f t="shared" si="27"/>
        <v>0.98746141975308643</v>
      </c>
      <c r="L703" s="56">
        <f t="shared" si="28"/>
        <v>-21.844454271892342</v>
      </c>
      <c r="M703" s="57"/>
    </row>
    <row r="704" spans="8:13" x14ac:dyDescent="0.2">
      <c r="H704" s="54">
        <v>5147</v>
      </c>
      <c r="I704" s="54">
        <v>5147</v>
      </c>
      <c r="J704" s="54">
        <v>5184</v>
      </c>
      <c r="K704" s="55">
        <f t="shared" si="27"/>
        <v>0.99286265432098764</v>
      </c>
      <c r="L704" s="56">
        <f t="shared" si="28"/>
        <v>-12.400722813708356</v>
      </c>
      <c r="M704" s="57"/>
    </row>
    <row r="705" spans="8:13" x14ac:dyDescent="0.2">
      <c r="H705" s="54">
        <v>5153</v>
      </c>
      <c r="I705" s="54">
        <v>5153</v>
      </c>
      <c r="J705" s="54">
        <v>5184</v>
      </c>
      <c r="K705" s="55">
        <f t="shared" si="27"/>
        <v>0.99402006172839508</v>
      </c>
      <c r="L705" s="56">
        <f t="shared" si="28"/>
        <v>-10.383750877914949</v>
      </c>
      <c r="M705" s="57"/>
    </row>
    <row r="706" spans="8:13" x14ac:dyDescent="0.2">
      <c r="H706" s="54">
        <v>5167</v>
      </c>
      <c r="I706" s="54">
        <v>5167</v>
      </c>
      <c r="J706" s="54">
        <v>5184</v>
      </c>
      <c r="K706" s="55">
        <f t="shared" si="27"/>
        <v>0.99672067901234573</v>
      </c>
      <c r="L706" s="56">
        <f t="shared" si="28"/>
        <v>-5.6866013517171945</v>
      </c>
      <c r="M706" s="57"/>
    </row>
    <row r="707" spans="8:13" x14ac:dyDescent="0.2">
      <c r="H707" s="54">
        <v>5171</v>
      </c>
      <c r="I707" s="54">
        <v>5171</v>
      </c>
      <c r="J707" s="54">
        <v>5184</v>
      </c>
      <c r="K707" s="55">
        <f t="shared" si="27"/>
        <v>0.99749228395061729</v>
      </c>
      <c r="L707" s="56">
        <f t="shared" si="28"/>
        <v>-4.3468960814829343</v>
      </c>
      <c r="M707" s="57"/>
    </row>
    <row r="708" spans="8:13" x14ac:dyDescent="0.2">
      <c r="H708" s="54">
        <v>5179</v>
      </c>
      <c r="I708" s="54">
        <v>5179</v>
      </c>
      <c r="J708" s="54">
        <v>5184</v>
      </c>
      <c r="K708" s="55">
        <f t="shared" si="27"/>
        <v>0.9990354938271605</v>
      </c>
      <c r="L708" s="56">
        <f t="shared" si="28"/>
        <v>-1.6705917045316998</v>
      </c>
      <c r="M708" s="57"/>
    </row>
    <row r="709" spans="8:13" x14ac:dyDescent="0.2">
      <c r="H709" s="54">
        <v>5189</v>
      </c>
      <c r="I709" s="54">
        <v>5189</v>
      </c>
      <c r="J709" s="54">
        <v>5184</v>
      </c>
      <c r="K709" s="55">
        <f t="shared" si="27"/>
        <v>1.0009645061728396</v>
      </c>
      <c r="L709" s="56">
        <f t="shared" si="28"/>
        <v>1.6689811849489125</v>
      </c>
      <c r="M709" s="57"/>
    </row>
    <row r="710" spans="8:13" x14ac:dyDescent="0.2">
      <c r="H710" s="54">
        <v>5197</v>
      </c>
      <c r="I710" s="54">
        <v>5197</v>
      </c>
      <c r="J710" s="54">
        <v>5184</v>
      </c>
      <c r="K710" s="55">
        <f t="shared" si="27"/>
        <v>1.0025077160493827</v>
      </c>
      <c r="L710" s="56">
        <f t="shared" si="28"/>
        <v>4.3360089399332908</v>
      </c>
      <c r="M710" s="57"/>
    </row>
    <row r="711" spans="8:13" x14ac:dyDescent="0.2">
      <c r="H711" s="54">
        <v>5209</v>
      </c>
      <c r="I711" s="54">
        <v>5209</v>
      </c>
      <c r="J711" s="54">
        <v>5184</v>
      </c>
      <c r="K711" s="55">
        <f t="shared" si="27"/>
        <v>1.0048225308641976</v>
      </c>
      <c r="L711" s="56">
        <f t="shared" si="28"/>
        <v>8.328862639293245</v>
      </c>
      <c r="M711" s="57"/>
    </row>
    <row r="712" spans="8:13" x14ac:dyDescent="0.2">
      <c r="H712" s="54">
        <v>5227</v>
      </c>
      <c r="I712" s="54">
        <v>5227</v>
      </c>
      <c r="J712" s="54">
        <v>5184</v>
      </c>
      <c r="K712" s="55">
        <f t="shared" si="27"/>
        <v>1.0082947530864197</v>
      </c>
      <c r="L712" s="56">
        <f t="shared" si="28"/>
        <v>14.300929290321362</v>
      </c>
      <c r="M712" s="57"/>
    </row>
    <row r="713" spans="8:13" x14ac:dyDescent="0.2">
      <c r="H713" s="54">
        <v>5231</v>
      </c>
      <c r="I713" s="54">
        <v>5231</v>
      </c>
      <c r="J713" s="54">
        <v>5184</v>
      </c>
      <c r="K713" s="55">
        <f t="shared" si="27"/>
        <v>1.0090663580246915</v>
      </c>
      <c r="L713" s="56">
        <f t="shared" si="28"/>
        <v>15.625262152045943</v>
      </c>
      <c r="M713" s="57"/>
    </row>
    <row r="714" spans="8:13" x14ac:dyDescent="0.2">
      <c r="H714" s="54">
        <v>5233</v>
      </c>
      <c r="I714" s="54">
        <v>5233</v>
      </c>
      <c r="J714" s="54">
        <v>5184</v>
      </c>
      <c r="K714" s="55">
        <f t="shared" si="27"/>
        <v>1.0094521604938271</v>
      </c>
      <c r="L714" s="56">
        <f t="shared" si="28"/>
        <v>16.28704887610845</v>
      </c>
      <c r="M714" s="57"/>
    </row>
    <row r="715" spans="8:13" x14ac:dyDescent="0.2">
      <c r="H715" s="54">
        <v>5237</v>
      </c>
      <c r="I715" s="54">
        <v>5237</v>
      </c>
      <c r="J715" s="54">
        <v>5184</v>
      </c>
      <c r="K715" s="55">
        <f t="shared" si="27"/>
        <v>1.0102237654320987</v>
      </c>
      <c r="L715" s="56">
        <f t="shared" si="28"/>
        <v>17.60986387767143</v>
      </c>
      <c r="M715" s="57"/>
    </row>
    <row r="716" spans="8:13" x14ac:dyDescent="0.2">
      <c r="H716" s="54">
        <v>5261</v>
      </c>
      <c r="I716" s="54">
        <v>5261</v>
      </c>
      <c r="J716" s="54">
        <v>5184</v>
      </c>
      <c r="K716" s="55">
        <f t="shared" si="27"/>
        <v>1.0148533950617284</v>
      </c>
      <c r="L716" s="56">
        <f t="shared" si="28"/>
        <v>25.52559822019769</v>
      </c>
      <c r="M716" s="57"/>
    </row>
    <row r="717" spans="8:13" x14ac:dyDescent="0.2">
      <c r="H717" s="54">
        <v>5273</v>
      </c>
      <c r="I717" s="54">
        <v>5273</v>
      </c>
      <c r="J717" s="54">
        <v>5184</v>
      </c>
      <c r="K717" s="55">
        <f t="shared" si="27"/>
        <v>1.0171682098765431</v>
      </c>
      <c r="L717" s="56">
        <f t="shared" si="28"/>
        <v>29.469934194249074</v>
      </c>
      <c r="M717" s="57"/>
    </row>
    <row r="718" spans="8:13" x14ac:dyDescent="0.2">
      <c r="H718" s="54">
        <v>5279</v>
      </c>
      <c r="I718" s="54">
        <v>5279</v>
      </c>
      <c r="J718" s="54">
        <v>5184</v>
      </c>
      <c r="K718" s="55">
        <f t="shared" si="27"/>
        <v>1.0183256172839505</v>
      </c>
      <c r="L718" s="56">
        <f t="shared" si="28"/>
        <v>31.438737343204185</v>
      </c>
      <c r="M718" s="57"/>
    </row>
    <row r="719" spans="8:13" x14ac:dyDescent="0.2">
      <c r="H719" s="54">
        <v>5281</v>
      </c>
      <c r="I719" s="54">
        <v>5281</v>
      </c>
      <c r="J719" s="54">
        <v>5184</v>
      </c>
      <c r="K719" s="55">
        <f t="shared" si="27"/>
        <v>1.0187114197530864</v>
      </c>
      <c r="L719" s="56">
        <f t="shared" si="28"/>
        <v>32.094507824176524</v>
      </c>
      <c r="M719" s="57"/>
    </row>
    <row r="720" spans="8:13" x14ac:dyDescent="0.2">
      <c r="H720" s="54">
        <v>5297</v>
      </c>
      <c r="I720" s="54">
        <v>5297</v>
      </c>
      <c r="J720" s="54">
        <v>5184</v>
      </c>
      <c r="K720" s="55">
        <f t="shared" si="27"/>
        <v>1.0217978395061729</v>
      </c>
      <c r="L720" s="56">
        <f t="shared" si="28"/>
        <v>37.331748495313171</v>
      </c>
      <c r="M720" s="57"/>
    </row>
    <row r="721" spans="8:13" x14ac:dyDescent="0.2">
      <c r="H721" s="54">
        <v>5303</v>
      </c>
      <c r="I721" s="54">
        <v>5303</v>
      </c>
      <c r="J721" s="54">
        <v>5184</v>
      </c>
      <c r="K721" s="55">
        <f t="shared" si="27"/>
        <v>1.0229552469135803</v>
      </c>
      <c r="L721" s="56">
        <f t="shared" si="28"/>
        <v>39.291636307345506</v>
      </c>
      <c r="M721" s="57"/>
    </row>
    <row r="722" spans="8:13" x14ac:dyDescent="0.2">
      <c r="H722" s="54">
        <v>5309</v>
      </c>
      <c r="I722" s="54">
        <v>5309</v>
      </c>
      <c r="J722" s="54">
        <v>5184</v>
      </c>
      <c r="K722" s="55">
        <f t="shared" si="27"/>
        <v>1.0241126543209877</v>
      </c>
      <c r="L722" s="56">
        <f t="shared" si="28"/>
        <v>41.249307886927831</v>
      </c>
      <c r="M722" s="57"/>
    </row>
    <row r="723" spans="8:13" x14ac:dyDescent="0.2">
      <c r="H723" s="54">
        <v>5323</v>
      </c>
      <c r="I723" s="54">
        <v>5323</v>
      </c>
      <c r="J723" s="54">
        <v>5184</v>
      </c>
      <c r="K723" s="55">
        <f t="shared" si="27"/>
        <v>1.0268132716049383</v>
      </c>
      <c r="L723" s="56">
        <f t="shared" si="28"/>
        <v>45.808617649033536</v>
      </c>
      <c r="M723" s="57"/>
    </row>
    <row r="724" spans="8:13" x14ac:dyDescent="0.2">
      <c r="H724" s="54">
        <v>5333</v>
      </c>
      <c r="I724" s="54">
        <v>15999</v>
      </c>
      <c r="J724" s="54">
        <v>16384</v>
      </c>
      <c r="K724" s="55">
        <f t="shared" si="27"/>
        <v>0.97650146484375</v>
      </c>
      <c r="L724" s="56">
        <f t="shared" si="28"/>
        <v>-41.167063915019618</v>
      </c>
      <c r="M724" s="57"/>
    </row>
    <row r="725" spans="8:13" x14ac:dyDescent="0.2">
      <c r="H725" s="54">
        <v>5347</v>
      </c>
      <c r="I725" s="54">
        <v>16041</v>
      </c>
      <c r="J725" s="54">
        <v>16384</v>
      </c>
      <c r="K725" s="55">
        <f t="shared" si="27"/>
        <v>0.97906494140625</v>
      </c>
      <c r="L725" s="56">
        <f t="shared" si="28"/>
        <v>-36.62824545627074</v>
      </c>
      <c r="M725" s="57"/>
    </row>
    <row r="726" spans="8:13" x14ac:dyDescent="0.2">
      <c r="H726" s="54">
        <v>5351</v>
      </c>
      <c r="I726" s="54">
        <v>16053</v>
      </c>
      <c r="J726" s="54">
        <v>16384</v>
      </c>
      <c r="K726" s="55">
        <f t="shared" si="27"/>
        <v>0.97979736328125</v>
      </c>
      <c r="L726" s="56">
        <f t="shared" si="28"/>
        <v>-35.333622812977652</v>
      </c>
      <c r="M726" s="57"/>
    </row>
    <row r="727" spans="8:13" x14ac:dyDescent="0.2">
      <c r="H727" s="54">
        <v>5381</v>
      </c>
      <c r="I727" s="54">
        <v>16143</v>
      </c>
      <c r="J727" s="54">
        <v>16384</v>
      </c>
      <c r="K727" s="55">
        <f t="shared" ref="K727:K790" si="29">I727/J727</f>
        <v>0.98529052734375</v>
      </c>
      <c r="L727" s="56">
        <f t="shared" ref="L727:L790" si="30">1200*LOG(K727,2)</f>
        <v>-25.65468938888386</v>
      </c>
      <c r="M727" s="57"/>
    </row>
    <row r="728" spans="8:13" x14ac:dyDescent="0.2">
      <c r="H728" s="54">
        <v>5387</v>
      </c>
      <c r="I728" s="54">
        <v>16161</v>
      </c>
      <c r="J728" s="54">
        <v>16384</v>
      </c>
      <c r="K728" s="55">
        <f t="shared" si="29"/>
        <v>0.98638916015625</v>
      </c>
      <c r="L728" s="56">
        <f t="shared" si="30"/>
        <v>-23.725379327697976</v>
      </c>
      <c r="M728" s="57"/>
    </row>
    <row r="729" spans="8:13" x14ac:dyDescent="0.2">
      <c r="H729" s="54">
        <v>5393</v>
      </c>
      <c r="I729" s="54">
        <v>16179</v>
      </c>
      <c r="J729" s="54">
        <v>16384</v>
      </c>
      <c r="K729" s="55">
        <f t="shared" si="29"/>
        <v>0.98748779296875</v>
      </c>
      <c r="L729" s="56">
        <f t="shared" si="30"/>
        <v>-21.798216921940508</v>
      </c>
      <c r="M729" s="57"/>
    </row>
    <row r="730" spans="8:13" x14ac:dyDescent="0.2">
      <c r="H730" s="54">
        <v>5399</v>
      </c>
      <c r="I730" s="54">
        <v>16197</v>
      </c>
      <c r="J730" s="54">
        <v>16384</v>
      </c>
      <c r="K730" s="55">
        <f t="shared" si="29"/>
        <v>0.98858642578125</v>
      </c>
      <c r="L730" s="56">
        <f t="shared" si="30"/>
        <v>-19.873197395504501</v>
      </c>
      <c r="M730" s="57"/>
    </row>
    <row r="731" spans="8:13" x14ac:dyDescent="0.2">
      <c r="H731" s="54">
        <v>5407</v>
      </c>
      <c r="I731" s="54">
        <v>16221</v>
      </c>
      <c r="J731" s="54">
        <v>16384</v>
      </c>
      <c r="K731" s="55">
        <f t="shared" si="29"/>
        <v>0.99005126953125</v>
      </c>
      <c r="L731" s="56">
        <f t="shared" si="30"/>
        <v>-17.309829836213414</v>
      </c>
      <c r="M731" s="57"/>
    </row>
    <row r="732" spans="8:13" x14ac:dyDescent="0.2">
      <c r="H732" s="54">
        <v>5413</v>
      </c>
      <c r="I732" s="54">
        <v>16239</v>
      </c>
      <c r="J732" s="54">
        <v>16384</v>
      </c>
      <c r="K732" s="55">
        <f t="shared" si="29"/>
        <v>0.99114990234375</v>
      </c>
      <c r="L732" s="56">
        <f t="shared" si="30"/>
        <v>-15.389791877042123</v>
      </c>
      <c r="M732" s="57"/>
    </row>
    <row r="733" spans="8:13" x14ac:dyDescent="0.2">
      <c r="H733" s="54">
        <v>5417</v>
      </c>
      <c r="I733" s="54">
        <v>16251</v>
      </c>
      <c r="J733" s="54">
        <v>16384</v>
      </c>
      <c r="K733" s="55">
        <f t="shared" si="29"/>
        <v>0.99188232421875</v>
      </c>
      <c r="L733" s="56">
        <f t="shared" si="30"/>
        <v>-14.110948569349397</v>
      </c>
      <c r="M733" s="57"/>
    </row>
    <row r="734" spans="8:13" x14ac:dyDescent="0.2">
      <c r="H734" s="54">
        <v>5419</v>
      </c>
      <c r="I734" s="54">
        <v>16257</v>
      </c>
      <c r="J734" s="54">
        <v>16384</v>
      </c>
      <c r="K734" s="55">
        <f t="shared" si="29"/>
        <v>0.99224853515625</v>
      </c>
      <c r="L734" s="56">
        <f t="shared" si="30"/>
        <v>-13.471880991377622</v>
      </c>
      <c r="M734" s="57"/>
    </row>
    <row r="735" spans="8:13" x14ac:dyDescent="0.2">
      <c r="H735" s="54">
        <v>5431</v>
      </c>
      <c r="I735" s="54">
        <v>16293</v>
      </c>
      <c r="J735" s="54">
        <v>16384</v>
      </c>
      <c r="K735" s="55">
        <f t="shared" si="29"/>
        <v>0.99444580078125</v>
      </c>
      <c r="L735" s="56">
        <f t="shared" si="30"/>
        <v>-9.6424216255716537</v>
      </c>
      <c r="M735" s="57"/>
    </row>
    <row r="736" spans="8:13" x14ac:dyDescent="0.2">
      <c r="H736" s="54">
        <v>5437</v>
      </c>
      <c r="I736" s="54">
        <v>16311</v>
      </c>
      <c r="J736" s="54">
        <v>16384</v>
      </c>
      <c r="K736" s="55">
        <f t="shared" si="29"/>
        <v>0.99554443359375</v>
      </c>
      <c r="L736" s="56">
        <f t="shared" si="30"/>
        <v>-7.7308637768906605</v>
      </c>
      <c r="M736" s="57"/>
    </row>
    <row r="737" spans="8:13" x14ac:dyDescent="0.2">
      <c r="H737" s="54">
        <v>5441</v>
      </c>
      <c r="I737" s="54">
        <v>16323</v>
      </c>
      <c r="J737" s="54">
        <v>16384</v>
      </c>
      <c r="K737" s="55">
        <f t="shared" si="29"/>
        <v>0.99627685546875</v>
      </c>
      <c r="L737" s="56">
        <f t="shared" si="30"/>
        <v>-6.4576634627918725</v>
      </c>
      <c r="M737" s="57"/>
    </row>
    <row r="738" spans="8:13" x14ac:dyDescent="0.2">
      <c r="H738" s="54">
        <v>5443</v>
      </c>
      <c r="I738" s="54">
        <v>16329</v>
      </c>
      <c r="J738" s="54">
        <v>16384</v>
      </c>
      <c r="K738" s="55">
        <f t="shared" si="29"/>
        <v>0.99664306640625</v>
      </c>
      <c r="L738" s="56">
        <f t="shared" si="30"/>
        <v>-5.821414264499877</v>
      </c>
      <c r="M738" s="57"/>
    </row>
    <row r="739" spans="8:13" x14ac:dyDescent="0.2">
      <c r="H739" s="54">
        <v>5449</v>
      </c>
      <c r="I739" s="54">
        <v>16347</v>
      </c>
      <c r="J739" s="54">
        <v>16384</v>
      </c>
      <c r="K739" s="55">
        <f t="shared" si="29"/>
        <v>0.99774169921875</v>
      </c>
      <c r="L739" s="56">
        <f t="shared" si="30"/>
        <v>-3.9140684427799175</v>
      </c>
      <c r="M739" s="57"/>
    </row>
    <row r="740" spans="8:13" x14ac:dyDescent="0.2">
      <c r="H740" s="54">
        <v>5471</v>
      </c>
      <c r="I740" s="54">
        <v>16413</v>
      </c>
      <c r="J740" s="54">
        <v>16384</v>
      </c>
      <c r="K740" s="55">
        <f t="shared" si="29"/>
        <v>1.00177001953125</v>
      </c>
      <c r="L740" s="56">
        <f t="shared" si="30"/>
        <v>3.061609324483157</v>
      </c>
      <c r="M740" s="57"/>
    </row>
    <row r="741" spans="8:13" x14ac:dyDescent="0.2">
      <c r="H741" s="54">
        <v>5477</v>
      </c>
      <c r="I741" s="54">
        <v>16431</v>
      </c>
      <c r="J741" s="54">
        <v>16384</v>
      </c>
      <c r="K741" s="55">
        <f t="shared" si="29"/>
        <v>1.00286865234375</v>
      </c>
      <c r="L741" s="56">
        <f t="shared" si="30"/>
        <v>4.9591988996321676</v>
      </c>
      <c r="M741" s="57"/>
    </row>
    <row r="742" spans="8:13" x14ac:dyDescent="0.2">
      <c r="H742" s="54">
        <v>5479</v>
      </c>
      <c r="I742" s="54">
        <v>16437</v>
      </c>
      <c r="J742" s="54">
        <v>16384</v>
      </c>
      <c r="K742" s="55">
        <f t="shared" si="29"/>
        <v>1.00323486328125</v>
      </c>
      <c r="L742" s="56">
        <f t="shared" si="30"/>
        <v>5.5912668325628907</v>
      </c>
      <c r="M742" s="57"/>
    </row>
    <row r="743" spans="8:13" x14ac:dyDescent="0.2">
      <c r="H743" s="54">
        <v>5483</v>
      </c>
      <c r="I743" s="54">
        <v>16449</v>
      </c>
      <c r="J743" s="54">
        <v>16384</v>
      </c>
      <c r="K743" s="55">
        <f t="shared" si="29"/>
        <v>1.00396728515625</v>
      </c>
      <c r="L743" s="56">
        <f t="shared" si="30"/>
        <v>6.8547108215463322</v>
      </c>
      <c r="M743" s="57"/>
    </row>
    <row r="744" spans="8:13" x14ac:dyDescent="0.2">
      <c r="H744" s="54">
        <v>5501</v>
      </c>
      <c r="I744" s="54">
        <v>16503</v>
      </c>
      <c r="J744" s="54">
        <v>16384</v>
      </c>
      <c r="K744" s="55">
        <f t="shared" si="29"/>
        <v>1.00726318359375</v>
      </c>
      <c r="L744" s="56">
        <f t="shared" si="30"/>
        <v>12.528826039780862</v>
      </c>
      <c r="M744" s="57"/>
    </row>
    <row r="745" spans="8:13" x14ac:dyDescent="0.2">
      <c r="H745" s="54">
        <v>5503</v>
      </c>
      <c r="I745" s="54">
        <v>16509</v>
      </c>
      <c r="J745" s="54">
        <v>16384</v>
      </c>
      <c r="K745" s="55">
        <f t="shared" si="29"/>
        <v>1.00762939453125</v>
      </c>
      <c r="L745" s="56">
        <f t="shared" si="30"/>
        <v>13.158136860620502</v>
      </c>
      <c r="M745" s="57"/>
    </row>
    <row r="746" spans="8:13" x14ac:dyDescent="0.2">
      <c r="H746" s="54">
        <v>5507</v>
      </c>
      <c r="I746" s="54">
        <v>16521</v>
      </c>
      <c r="J746" s="54">
        <v>16384</v>
      </c>
      <c r="K746" s="55">
        <f t="shared" si="29"/>
        <v>1.00836181640625</v>
      </c>
      <c r="L746" s="56">
        <f t="shared" si="30"/>
        <v>14.416072646441426</v>
      </c>
      <c r="M746" s="57"/>
    </row>
    <row r="747" spans="8:13" x14ac:dyDescent="0.2">
      <c r="H747" s="54">
        <v>5519</v>
      </c>
      <c r="I747" s="54">
        <v>16557</v>
      </c>
      <c r="J747" s="54">
        <v>16384</v>
      </c>
      <c r="K747" s="55">
        <f t="shared" si="29"/>
        <v>1.01055908203125</v>
      </c>
      <c r="L747" s="56">
        <f t="shared" si="30"/>
        <v>18.184405095422445</v>
      </c>
      <c r="M747" s="57"/>
    </row>
    <row r="748" spans="8:13" x14ac:dyDescent="0.2">
      <c r="H748" s="54">
        <v>5521</v>
      </c>
      <c r="I748" s="54">
        <v>16563</v>
      </c>
      <c r="J748" s="54">
        <v>16384</v>
      </c>
      <c r="K748" s="55">
        <f t="shared" si="29"/>
        <v>1.01092529296875</v>
      </c>
      <c r="L748" s="56">
        <f t="shared" si="30"/>
        <v>18.811663815714375</v>
      </c>
      <c r="M748" s="57"/>
    </row>
    <row r="749" spans="8:13" x14ac:dyDescent="0.2">
      <c r="H749" s="54">
        <v>5527</v>
      </c>
      <c r="I749" s="54">
        <v>16581</v>
      </c>
      <c r="J749" s="54">
        <v>16384</v>
      </c>
      <c r="K749" s="55">
        <f t="shared" si="29"/>
        <v>1.01202392578125</v>
      </c>
      <c r="L749" s="56">
        <f t="shared" si="30"/>
        <v>20.692077522380661</v>
      </c>
      <c r="M749" s="57"/>
    </row>
    <row r="750" spans="8:13" x14ac:dyDescent="0.2">
      <c r="H750" s="54">
        <v>5531</v>
      </c>
      <c r="I750" s="54">
        <v>16593</v>
      </c>
      <c r="J750" s="54">
        <v>16384</v>
      </c>
      <c r="K750" s="55">
        <f t="shared" si="29"/>
        <v>1.01275634765625</v>
      </c>
      <c r="L750" s="56">
        <f t="shared" si="30"/>
        <v>21.944552924497657</v>
      </c>
      <c r="M750" s="57"/>
    </row>
    <row r="751" spans="8:13" x14ac:dyDescent="0.2">
      <c r="H751" s="54">
        <v>5557</v>
      </c>
      <c r="I751" s="54">
        <v>16671</v>
      </c>
      <c r="J751" s="54">
        <v>16384</v>
      </c>
      <c r="K751" s="55">
        <f t="shared" si="29"/>
        <v>1.01751708984375</v>
      </c>
      <c r="L751" s="56">
        <f t="shared" si="30"/>
        <v>30.063630805973915</v>
      </c>
      <c r="M751" s="57"/>
    </row>
    <row r="752" spans="8:13" x14ac:dyDescent="0.2">
      <c r="H752" s="54">
        <v>5563</v>
      </c>
      <c r="I752" s="54">
        <v>16689</v>
      </c>
      <c r="J752" s="54">
        <v>16384</v>
      </c>
      <c r="K752" s="55">
        <f t="shared" si="29"/>
        <v>1.01861572265625</v>
      </c>
      <c r="L752" s="56">
        <f t="shared" si="30"/>
        <v>31.931869169722642</v>
      </c>
      <c r="M752" s="57"/>
    </row>
    <row r="753" spans="8:13" x14ac:dyDescent="0.2">
      <c r="H753" s="54">
        <v>5569</v>
      </c>
      <c r="I753" s="54">
        <v>16707</v>
      </c>
      <c r="J753" s="54">
        <v>16384</v>
      </c>
      <c r="K753" s="55">
        <f t="shared" si="29"/>
        <v>1.01971435546875</v>
      </c>
      <c r="L753" s="56">
        <f t="shared" si="30"/>
        <v>33.79809362180147</v>
      </c>
      <c r="M753" s="57"/>
    </row>
    <row r="754" spans="8:13" x14ac:dyDescent="0.2">
      <c r="H754" s="54">
        <v>5573</v>
      </c>
      <c r="I754" s="54">
        <v>16719</v>
      </c>
      <c r="J754" s="54">
        <v>16384</v>
      </c>
      <c r="K754" s="55">
        <f t="shared" si="29"/>
        <v>1.02044677734375</v>
      </c>
      <c r="L754" s="56">
        <f t="shared" si="30"/>
        <v>35.041126559113962</v>
      </c>
      <c r="M754" s="57"/>
    </row>
    <row r="755" spans="8:13" x14ac:dyDescent="0.2">
      <c r="H755" s="54">
        <v>5581</v>
      </c>
      <c r="I755" s="54">
        <v>16743</v>
      </c>
      <c r="J755" s="54">
        <v>16384</v>
      </c>
      <c r="K755" s="55">
        <f t="shared" si="29"/>
        <v>1.02191162109375</v>
      </c>
      <c r="L755" s="56">
        <f t="shared" si="30"/>
        <v>37.524518125802722</v>
      </c>
      <c r="M755" s="57"/>
    </row>
    <row r="756" spans="8:13" x14ac:dyDescent="0.2">
      <c r="H756" s="54">
        <v>5591</v>
      </c>
      <c r="I756" s="54">
        <v>16773</v>
      </c>
      <c r="J756" s="54">
        <v>16384</v>
      </c>
      <c r="K756" s="55">
        <f t="shared" si="29"/>
        <v>1.02374267578125</v>
      </c>
      <c r="L756" s="56">
        <f t="shared" si="30"/>
        <v>40.623756420501813</v>
      </c>
      <c r="M756" s="57"/>
    </row>
    <row r="757" spans="8:13" x14ac:dyDescent="0.2">
      <c r="H757" s="54">
        <v>5623</v>
      </c>
      <c r="I757" s="54">
        <v>16869</v>
      </c>
      <c r="J757" s="54">
        <v>16384</v>
      </c>
      <c r="K757" s="55">
        <f t="shared" si="29"/>
        <v>1.02960205078125</v>
      </c>
      <c r="L757" s="56">
        <f t="shared" si="30"/>
        <v>50.504198714352249</v>
      </c>
      <c r="M757" s="57"/>
    </row>
    <row r="758" spans="8:13" x14ac:dyDescent="0.2">
      <c r="H758" s="54">
        <v>5639</v>
      </c>
      <c r="I758" s="54">
        <v>5639</v>
      </c>
      <c r="J758" s="54">
        <v>5832</v>
      </c>
      <c r="K758" s="55">
        <f t="shared" si="29"/>
        <v>0.96690672153635115</v>
      </c>
      <c r="L758" s="56">
        <f t="shared" si="30"/>
        <v>-58.261652056279054</v>
      </c>
      <c r="M758" s="57"/>
    </row>
    <row r="759" spans="8:13" x14ac:dyDescent="0.2">
      <c r="H759" s="54">
        <v>5641</v>
      </c>
      <c r="I759" s="54">
        <v>5641</v>
      </c>
      <c r="J759" s="54">
        <v>5832</v>
      </c>
      <c r="K759" s="55">
        <f t="shared" si="29"/>
        <v>0.96724965706447186</v>
      </c>
      <c r="L759" s="56">
        <f t="shared" si="30"/>
        <v>-57.64773926648887</v>
      </c>
      <c r="M759" s="57"/>
    </row>
    <row r="760" spans="8:13" x14ac:dyDescent="0.2">
      <c r="H760" s="54">
        <v>5647</v>
      </c>
      <c r="I760" s="54">
        <v>5647</v>
      </c>
      <c r="J760" s="54">
        <v>5832</v>
      </c>
      <c r="K760" s="55">
        <f t="shared" si="29"/>
        <v>0.96827846364883396</v>
      </c>
      <c r="L760" s="56">
        <f t="shared" si="30"/>
        <v>-55.80730601477724</v>
      </c>
      <c r="M760" s="57"/>
    </row>
    <row r="761" spans="8:13" x14ac:dyDescent="0.2">
      <c r="H761" s="54">
        <v>5651</v>
      </c>
      <c r="I761" s="54">
        <v>5651</v>
      </c>
      <c r="J761" s="54">
        <v>5832</v>
      </c>
      <c r="K761" s="55">
        <f t="shared" si="29"/>
        <v>0.96896433470507548</v>
      </c>
      <c r="L761" s="56">
        <f t="shared" si="30"/>
        <v>-54.581436571404993</v>
      </c>
      <c r="M761" s="57"/>
    </row>
    <row r="762" spans="8:13" x14ac:dyDescent="0.2">
      <c r="H762" s="54">
        <v>5653</v>
      </c>
      <c r="I762" s="54">
        <v>5653</v>
      </c>
      <c r="J762" s="54">
        <v>5832</v>
      </c>
      <c r="K762" s="55">
        <f t="shared" si="29"/>
        <v>0.96930727023319618</v>
      </c>
      <c r="L762" s="56">
        <f t="shared" si="30"/>
        <v>-53.968827205824176</v>
      </c>
      <c r="M762" s="57"/>
    </row>
    <row r="763" spans="8:13" x14ac:dyDescent="0.2">
      <c r="H763" s="54">
        <v>5657</v>
      </c>
      <c r="I763" s="54">
        <v>5657</v>
      </c>
      <c r="J763" s="54">
        <v>5832</v>
      </c>
      <c r="K763" s="55">
        <f t="shared" si="29"/>
        <v>0.96999314128943759</v>
      </c>
      <c r="L763" s="56">
        <f t="shared" si="30"/>
        <v>-52.744258419794981</v>
      </c>
      <c r="M763" s="57"/>
    </row>
    <row r="764" spans="8:13" x14ac:dyDescent="0.2">
      <c r="H764" s="54">
        <v>5659</v>
      </c>
      <c r="I764" s="54">
        <v>5659</v>
      </c>
      <c r="J764" s="54">
        <v>5832</v>
      </c>
      <c r="K764" s="55">
        <f t="shared" si="29"/>
        <v>0.97033607681755829</v>
      </c>
      <c r="L764" s="56">
        <f t="shared" si="30"/>
        <v>-52.132298693003506</v>
      </c>
      <c r="M764" s="57"/>
    </row>
    <row r="765" spans="8:13" x14ac:dyDescent="0.2">
      <c r="H765" s="54">
        <v>5669</v>
      </c>
      <c r="I765" s="54">
        <v>5669</v>
      </c>
      <c r="J765" s="54">
        <v>5832</v>
      </c>
      <c r="K765" s="55">
        <f t="shared" si="29"/>
        <v>0.97205075445816191</v>
      </c>
      <c r="L765" s="56">
        <f t="shared" si="30"/>
        <v>-49.07574060901274</v>
      </c>
      <c r="M765" s="57"/>
    </row>
    <row r="766" spans="8:13" x14ac:dyDescent="0.2">
      <c r="H766" s="54">
        <v>5683</v>
      </c>
      <c r="I766" s="54">
        <v>5683</v>
      </c>
      <c r="J766" s="54">
        <v>5832</v>
      </c>
      <c r="K766" s="55">
        <f t="shared" si="29"/>
        <v>0.97445130315500683</v>
      </c>
      <c r="L766" s="56">
        <f t="shared" si="30"/>
        <v>-44.805605130729155</v>
      </c>
      <c r="M766" s="57"/>
    </row>
    <row r="767" spans="8:13" x14ac:dyDescent="0.2">
      <c r="H767" s="54">
        <v>5689</v>
      </c>
      <c r="I767" s="54">
        <v>5689</v>
      </c>
      <c r="J767" s="54">
        <v>5832</v>
      </c>
      <c r="K767" s="55">
        <f t="shared" si="29"/>
        <v>0.97548010973936905</v>
      </c>
      <c r="L767" s="56">
        <f t="shared" si="30"/>
        <v>-42.978766358611168</v>
      </c>
      <c r="M767" s="57"/>
    </row>
    <row r="768" spans="8:13" x14ac:dyDescent="0.2">
      <c r="H768" s="54">
        <v>5693</v>
      </c>
      <c r="I768" s="54">
        <v>5693</v>
      </c>
      <c r="J768" s="54">
        <v>5832</v>
      </c>
      <c r="K768" s="55">
        <f t="shared" si="29"/>
        <v>0.97616598079561046</v>
      </c>
      <c r="L768" s="56">
        <f t="shared" si="30"/>
        <v>-41.761943922948944</v>
      </c>
      <c r="M768" s="57"/>
    </row>
    <row r="769" spans="8:13" x14ac:dyDescent="0.2">
      <c r="H769" s="54">
        <v>5701</v>
      </c>
      <c r="I769" s="54">
        <v>5701</v>
      </c>
      <c r="J769" s="54">
        <v>5832</v>
      </c>
      <c r="K769" s="55">
        <f t="shared" si="29"/>
        <v>0.97753772290809327</v>
      </c>
      <c r="L769" s="56">
        <f t="shared" si="30"/>
        <v>-39.330861832650811</v>
      </c>
      <c r="M769" s="57"/>
    </row>
    <row r="770" spans="8:13" x14ac:dyDescent="0.2">
      <c r="H770" s="54">
        <v>5711</v>
      </c>
      <c r="I770" s="54">
        <v>5711</v>
      </c>
      <c r="J770" s="54">
        <v>5832</v>
      </c>
      <c r="K770" s="55">
        <f t="shared" si="29"/>
        <v>0.97925240054869689</v>
      </c>
      <c r="L770" s="56">
        <f t="shared" si="30"/>
        <v>-36.296802084707487</v>
      </c>
      <c r="M770" s="57"/>
    </row>
    <row r="771" spans="8:13" x14ac:dyDescent="0.2">
      <c r="H771" s="54">
        <v>5717</v>
      </c>
      <c r="I771" s="54">
        <v>5717</v>
      </c>
      <c r="J771" s="54">
        <v>5832</v>
      </c>
      <c r="K771" s="55">
        <f t="shared" si="29"/>
        <v>0.980281207133059</v>
      </c>
      <c r="L771" s="56">
        <f t="shared" si="30"/>
        <v>-34.478915271820085</v>
      </c>
      <c r="M771" s="57"/>
    </row>
    <row r="772" spans="8:13" x14ac:dyDescent="0.2">
      <c r="H772" s="54">
        <v>5737</v>
      </c>
      <c r="I772" s="54">
        <v>5737</v>
      </c>
      <c r="J772" s="54">
        <v>5832</v>
      </c>
      <c r="K772" s="55">
        <f t="shared" si="29"/>
        <v>0.98371056241426613</v>
      </c>
      <c r="L772" s="56">
        <f t="shared" si="30"/>
        <v>-28.433042009961941</v>
      </c>
      <c r="M772" s="57"/>
    </row>
    <row r="773" spans="8:13" x14ac:dyDescent="0.2">
      <c r="H773" s="54">
        <v>5741</v>
      </c>
      <c r="I773" s="54">
        <v>5741</v>
      </c>
      <c r="J773" s="54">
        <v>5832</v>
      </c>
      <c r="K773" s="55">
        <f t="shared" si="29"/>
        <v>0.98439643347050754</v>
      </c>
      <c r="L773" s="56">
        <f t="shared" si="30"/>
        <v>-27.226396866800265</v>
      </c>
      <c r="M773" s="57"/>
    </row>
    <row r="774" spans="8:13" x14ac:dyDescent="0.2">
      <c r="H774" s="54">
        <v>5743</v>
      </c>
      <c r="I774" s="54">
        <v>5743</v>
      </c>
      <c r="J774" s="54">
        <v>5832</v>
      </c>
      <c r="K774" s="55">
        <f t="shared" si="29"/>
        <v>0.98473936899862824</v>
      </c>
      <c r="L774" s="56">
        <f t="shared" si="30"/>
        <v>-26.623389529088829</v>
      </c>
      <c r="M774" s="57"/>
    </row>
    <row r="775" spans="8:13" x14ac:dyDescent="0.2">
      <c r="H775" s="54">
        <v>5749</v>
      </c>
      <c r="I775" s="54">
        <v>5749</v>
      </c>
      <c r="J775" s="54">
        <v>5832</v>
      </c>
      <c r="K775" s="55">
        <f t="shared" si="29"/>
        <v>0.98576817558299035</v>
      </c>
      <c r="L775" s="56">
        <f t="shared" si="30"/>
        <v>-24.815626696120248</v>
      </c>
      <c r="M775" s="57"/>
    </row>
    <row r="776" spans="8:13" x14ac:dyDescent="0.2">
      <c r="H776" s="54">
        <v>5779</v>
      </c>
      <c r="I776" s="54">
        <v>5779</v>
      </c>
      <c r="J776" s="54">
        <v>5832</v>
      </c>
      <c r="K776" s="55">
        <f t="shared" si="29"/>
        <v>0.99091220850480111</v>
      </c>
      <c r="L776" s="56">
        <f t="shared" si="30"/>
        <v>-15.805019701601275</v>
      </c>
      <c r="M776" s="57"/>
    </row>
    <row r="777" spans="8:13" x14ac:dyDescent="0.2">
      <c r="H777" s="54">
        <v>5783</v>
      </c>
      <c r="I777" s="54">
        <v>5783</v>
      </c>
      <c r="J777" s="54">
        <v>5832</v>
      </c>
      <c r="K777" s="55">
        <f t="shared" si="29"/>
        <v>0.99159807956104251</v>
      </c>
      <c r="L777" s="56">
        <f t="shared" si="30"/>
        <v>-14.607141052138161</v>
      </c>
      <c r="M777" s="57"/>
    </row>
    <row r="778" spans="8:13" x14ac:dyDescent="0.2">
      <c r="H778" s="54">
        <v>5791</v>
      </c>
      <c r="I778" s="54">
        <v>5791</v>
      </c>
      <c r="J778" s="54">
        <v>5832</v>
      </c>
      <c r="K778" s="55">
        <f t="shared" si="29"/>
        <v>0.99296982167352543</v>
      </c>
      <c r="L778" s="56">
        <f t="shared" si="30"/>
        <v>-12.213867404619561</v>
      </c>
      <c r="M778" s="57"/>
    </row>
    <row r="779" spans="8:13" x14ac:dyDescent="0.2">
      <c r="H779" s="54">
        <v>5801</v>
      </c>
      <c r="I779" s="54">
        <v>5801</v>
      </c>
      <c r="J779" s="54">
        <v>5832</v>
      </c>
      <c r="K779" s="55">
        <f t="shared" si="29"/>
        <v>0.99468449931412894</v>
      </c>
      <c r="L779" s="56">
        <f t="shared" si="30"/>
        <v>-9.2269204092399661</v>
      </c>
      <c r="M779" s="57"/>
    </row>
    <row r="780" spans="8:13" x14ac:dyDescent="0.2">
      <c r="H780" s="54">
        <v>5807</v>
      </c>
      <c r="I780" s="54">
        <v>5807</v>
      </c>
      <c r="J780" s="54">
        <v>5832</v>
      </c>
      <c r="K780" s="55">
        <f t="shared" si="29"/>
        <v>0.99571330589849105</v>
      </c>
      <c r="L780" s="56">
        <f t="shared" si="30"/>
        <v>-7.4372227490973088</v>
      </c>
      <c r="M780" s="57"/>
    </row>
    <row r="781" spans="8:13" x14ac:dyDescent="0.2">
      <c r="H781" s="54">
        <v>5813</v>
      </c>
      <c r="I781" s="54">
        <v>5813</v>
      </c>
      <c r="J781" s="54">
        <v>5832</v>
      </c>
      <c r="K781" s="55">
        <f t="shared" si="29"/>
        <v>0.99674211248285327</v>
      </c>
      <c r="L781" s="56">
        <f t="shared" si="30"/>
        <v>-5.6493733140612585</v>
      </c>
      <c r="M781" s="57"/>
    </row>
    <row r="782" spans="8:13" x14ac:dyDescent="0.2">
      <c r="H782" s="54">
        <v>5821</v>
      </c>
      <c r="I782" s="54">
        <v>5821</v>
      </c>
      <c r="J782" s="54">
        <v>5832</v>
      </c>
      <c r="K782" s="55">
        <f t="shared" si="29"/>
        <v>0.99811385459533608</v>
      </c>
      <c r="L782" s="56">
        <f t="shared" si="30"/>
        <v>-3.2684424948250168</v>
      </c>
      <c r="M782" s="57"/>
    </row>
    <row r="783" spans="8:13" x14ac:dyDescent="0.2">
      <c r="H783" s="54">
        <v>5827</v>
      </c>
      <c r="I783" s="54">
        <v>5827</v>
      </c>
      <c r="J783" s="54">
        <v>5832</v>
      </c>
      <c r="K783" s="55">
        <f t="shared" si="29"/>
        <v>0.99914266117969819</v>
      </c>
      <c r="L783" s="56">
        <f t="shared" si="30"/>
        <v>-1.4848907755383742</v>
      </c>
      <c r="M783" s="57"/>
    </row>
    <row r="784" spans="8:13" x14ac:dyDescent="0.2">
      <c r="H784" s="54">
        <v>5839</v>
      </c>
      <c r="I784" s="54">
        <v>5839</v>
      </c>
      <c r="J784" s="54">
        <v>5832</v>
      </c>
      <c r="K784" s="55">
        <f t="shared" si="29"/>
        <v>1.0012002743484225</v>
      </c>
      <c r="L784" s="56">
        <f t="shared" si="30"/>
        <v>2.0767097586538767</v>
      </c>
      <c r="M784" s="57"/>
    </row>
    <row r="785" spans="8:13" x14ac:dyDescent="0.2">
      <c r="H785" s="54">
        <v>5843</v>
      </c>
      <c r="I785" s="54">
        <v>5843</v>
      </c>
      <c r="J785" s="54">
        <v>5832</v>
      </c>
      <c r="K785" s="55">
        <f t="shared" si="29"/>
        <v>1.0018861454046639</v>
      </c>
      <c r="L785" s="56">
        <f t="shared" si="30"/>
        <v>3.2622835417217453</v>
      </c>
      <c r="M785" s="57"/>
    </row>
    <row r="786" spans="8:13" x14ac:dyDescent="0.2">
      <c r="H786" s="54">
        <v>5849</v>
      </c>
      <c r="I786" s="54">
        <v>5849</v>
      </c>
      <c r="J786" s="54">
        <v>5832</v>
      </c>
      <c r="K786" s="55">
        <f t="shared" si="29"/>
        <v>1.0029149519890261</v>
      </c>
      <c r="L786" s="56">
        <f t="shared" si="30"/>
        <v>5.0391232964642585</v>
      </c>
      <c r="M786" s="57"/>
    </row>
    <row r="787" spans="8:13" x14ac:dyDescent="0.2">
      <c r="H787" s="54">
        <v>5851</v>
      </c>
      <c r="I787" s="54">
        <v>5851</v>
      </c>
      <c r="J787" s="54">
        <v>5832</v>
      </c>
      <c r="K787" s="55">
        <f t="shared" si="29"/>
        <v>1.0032578875171467</v>
      </c>
      <c r="L787" s="56">
        <f t="shared" si="30"/>
        <v>5.6309981907988478</v>
      </c>
      <c r="M787" s="57"/>
    </row>
    <row r="788" spans="8:13" x14ac:dyDescent="0.2">
      <c r="H788" s="54">
        <v>5857</v>
      </c>
      <c r="I788" s="54">
        <v>5857</v>
      </c>
      <c r="J788" s="54">
        <v>5832</v>
      </c>
      <c r="K788" s="55">
        <f t="shared" si="29"/>
        <v>1.0042866941015089</v>
      </c>
      <c r="L788" s="56">
        <f t="shared" si="30"/>
        <v>7.4054097390964682</v>
      </c>
      <c r="M788" s="57"/>
    </row>
    <row r="789" spans="8:13" x14ac:dyDescent="0.2">
      <c r="H789" s="54">
        <v>5861</v>
      </c>
      <c r="I789" s="54">
        <v>5861</v>
      </c>
      <c r="J789" s="54">
        <v>5832</v>
      </c>
      <c r="K789" s="55">
        <f t="shared" si="29"/>
        <v>1.0049725651577504</v>
      </c>
      <c r="L789" s="56">
        <f t="shared" si="30"/>
        <v>8.587341206111164</v>
      </c>
      <c r="M789" s="57"/>
    </row>
    <row r="790" spans="8:13" x14ac:dyDescent="0.2">
      <c r="H790" s="54">
        <v>5867</v>
      </c>
      <c r="I790" s="54">
        <v>5867</v>
      </c>
      <c r="J790" s="54">
        <v>5832</v>
      </c>
      <c r="K790" s="55">
        <f t="shared" si="29"/>
        <v>1.0060013717421126</v>
      </c>
      <c r="L790" s="56">
        <f t="shared" si="30"/>
        <v>10.358726813313671</v>
      </c>
      <c r="M790" s="57"/>
    </row>
    <row r="791" spans="8:13" x14ac:dyDescent="0.2">
      <c r="H791" s="54">
        <v>5869</v>
      </c>
      <c r="I791" s="54">
        <v>5869</v>
      </c>
      <c r="J791" s="54">
        <v>5832</v>
      </c>
      <c r="K791" s="55">
        <f t="shared" ref="K791:K854" si="31">I791/J791</f>
        <v>1.0063443072702332</v>
      </c>
      <c r="L791" s="56">
        <f t="shared" ref="L791:L854" si="32">1200*LOG(K791,2)</f>
        <v>10.948786140452519</v>
      </c>
      <c r="M791" s="57"/>
    </row>
    <row r="792" spans="8:13" x14ac:dyDescent="0.2">
      <c r="H792" s="54">
        <v>5879</v>
      </c>
      <c r="I792" s="54">
        <v>5879</v>
      </c>
      <c r="J792" s="54">
        <v>5832</v>
      </c>
      <c r="K792" s="55">
        <f t="shared" si="31"/>
        <v>1.0080589849108368</v>
      </c>
      <c r="L792" s="56">
        <f t="shared" si="32"/>
        <v>13.896069877586491</v>
      </c>
      <c r="M792" s="57"/>
    </row>
    <row r="793" spans="8:13" x14ac:dyDescent="0.2">
      <c r="H793" s="54">
        <v>5881</v>
      </c>
      <c r="I793" s="54">
        <v>5881</v>
      </c>
      <c r="J793" s="54">
        <v>5832</v>
      </c>
      <c r="K793" s="55">
        <f t="shared" si="31"/>
        <v>1.0084019204389574</v>
      </c>
      <c r="L793" s="56">
        <f t="shared" si="32"/>
        <v>14.484925001993652</v>
      </c>
      <c r="M793" s="57"/>
    </row>
    <row r="794" spans="8:13" x14ac:dyDescent="0.2">
      <c r="H794" s="54">
        <v>5897</v>
      </c>
      <c r="I794" s="54">
        <v>5897</v>
      </c>
      <c r="J794" s="54">
        <v>5832</v>
      </c>
      <c r="K794" s="55">
        <f t="shared" si="31"/>
        <v>1.0111454046639232</v>
      </c>
      <c r="L794" s="56">
        <f t="shared" si="32"/>
        <v>19.188569393974255</v>
      </c>
      <c r="M794" s="57"/>
    </row>
    <row r="795" spans="8:13" x14ac:dyDescent="0.2">
      <c r="H795" s="54">
        <v>5903</v>
      </c>
      <c r="I795" s="54">
        <v>5903</v>
      </c>
      <c r="J795" s="54">
        <v>5832</v>
      </c>
      <c r="K795" s="55">
        <f t="shared" si="31"/>
        <v>1.0121742112482852</v>
      </c>
      <c r="L795" s="56">
        <f t="shared" si="32"/>
        <v>20.949146544755248</v>
      </c>
      <c r="M795" s="57"/>
    </row>
    <row r="796" spans="8:13" x14ac:dyDescent="0.2">
      <c r="H796" s="54">
        <v>5923</v>
      </c>
      <c r="I796" s="54">
        <v>5923</v>
      </c>
      <c r="J796" s="54">
        <v>5832</v>
      </c>
      <c r="K796" s="55">
        <f t="shared" si="31"/>
        <v>1.0156035665294925</v>
      </c>
      <c r="L796" s="56">
        <f t="shared" si="32"/>
        <v>26.804839761673819</v>
      </c>
      <c r="M796" s="57"/>
    </row>
    <row r="797" spans="8:13" x14ac:dyDescent="0.2">
      <c r="H797" s="54">
        <v>5927</v>
      </c>
      <c r="I797" s="54">
        <v>5927</v>
      </c>
      <c r="J797" s="54">
        <v>5832</v>
      </c>
      <c r="K797" s="55">
        <f t="shared" si="31"/>
        <v>1.0162894375857339</v>
      </c>
      <c r="L797" s="56">
        <f t="shared" si="32"/>
        <v>27.973605408809707</v>
      </c>
      <c r="M797" s="57"/>
    </row>
    <row r="798" spans="8:13" x14ac:dyDescent="0.2">
      <c r="H798" s="54">
        <v>5939</v>
      </c>
      <c r="I798" s="54">
        <v>5939</v>
      </c>
      <c r="J798" s="54">
        <v>5832</v>
      </c>
      <c r="K798" s="55">
        <f t="shared" si="31"/>
        <v>1.0183470507544581</v>
      </c>
      <c r="L798" s="56">
        <f t="shared" si="32"/>
        <v>31.475175553934854</v>
      </c>
      <c r="M798" s="57"/>
    </row>
    <row r="799" spans="8:13" x14ac:dyDescent="0.2">
      <c r="H799" s="54">
        <v>5953</v>
      </c>
      <c r="I799" s="54">
        <v>5953</v>
      </c>
      <c r="J799" s="54">
        <v>5832</v>
      </c>
      <c r="K799" s="55">
        <f t="shared" si="31"/>
        <v>1.0207475994513031</v>
      </c>
      <c r="L799" s="56">
        <f t="shared" si="32"/>
        <v>35.551409641410267</v>
      </c>
      <c r="M799" s="57"/>
    </row>
    <row r="800" spans="8:13" x14ac:dyDescent="0.2">
      <c r="H800" s="54">
        <v>5981</v>
      </c>
      <c r="I800" s="54">
        <v>5981</v>
      </c>
      <c r="J800" s="54">
        <v>5832</v>
      </c>
      <c r="K800" s="55">
        <f t="shared" si="31"/>
        <v>1.0255486968449932</v>
      </c>
      <c r="L800" s="56">
        <f t="shared" si="32"/>
        <v>43.675197528495815</v>
      </c>
      <c r="M800" s="57"/>
    </row>
    <row r="801" spans="8:13" x14ac:dyDescent="0.2">
      <c r="H801" s="54">
        <v>5987</v>
      </c>
      <c r="I801" s="54">
        <v>5987</v>
      </c>
      <c r="J801" s="54">
        <v>6144</v>
      </c>
      <c r="K801" s="55">
        <f t="shared" si="31"/>
        <v>0.97444661458333337</v>
      </c>
      <c r="L801" s="56">
        <f t="shared" si="32"/>
        <v>-44.813934982024826</v>
      </c>
      <c r="M801" s="57"/>
    </row>
    <row r="802" spans="8:13" x14ac:dyDescent="0.2">
      <c r="H802" s="54">
        <v>6007</v>
      </c>
      <c r="I802" s="54">
        <v>6007</v>
      </c>
      <c r="J802" s="54">
        <v>6144</v>
      </c>
      <c r="K802" s="55">
        <f t="shared" si="31"/>
        <v>0.97770182291666663</v>
      </c>
      <c r="L802" s="56">
        <f t="shared" si="32"/>
        <v>-39.040262633623691</v>
      </c>
      <c r="M802" s="57"/>
    </row>
    <row r="803" spans="8:13" x14ac:dyDescent="0.2">
      <c r="H803" s="54">
        <v>6011</v>
      </c>
      <c r="I803" s="54">
        <v>6011</v>
      </c>
      <c r="J803" s="54">
        <v>6144</v>
      </c>
      <c r="K803" s="55">
        <f t="shared" si="31"/>
        <v>0.97835286458333337</v>
      </c>
      <c r="L803" s="56">
        <f t="shared" si="32"/>
        <v>-37.887835199445085</v>
      </c>
      <c r="M803" s="57"/>
    </row>
    <row r="804" spans="8:13" x14ac:dyDescent="0.2">
      <c r="H804" s="54">
        <v>6029</v>
      </c>
      <c r="I804" s="54">
        <v>6029</v>
      </c>
      <c r="J804" s="54">
        <v>6144</v>
      </c>
      <c r="K804" s="55">
        <f t="shared" si="31"/>
        <v>0.98128255208333337</v>
      </c>
      <c r="L804" s="56">
        <f t="shared" si="32"/>
        <v>-32.711384020066852</v>
      </c>
      <c r="M804" s="57"/>
    </row>
    <row r="805" spans="8:13" x14ac:dyDescent="0.2">
      <c r="H805" s="54">
        <v>6037</v>
      </c>
      <c r="I805" s="54">
        <v>6037</v>
      </c>
      <c r="J805" s="54">
        <v>6144</v>
      </c>
      <c r="K805" s="55">
        <f t="shared" si="31"/>
        <v>0.98258463541666663</v>
      </c>
      <c r="L805" s="56">
        <f t="shared" si="32"/>
        <v>-30.415697890118</v>
      </c>
      <c r="M805" s="57"/>
    </row>
    <row r="806" spans="8:13" x14ac:dyDescent="0.2">
      <c r="H806" s="54">
        <v>6043</v>
      </c>
      <c r="I806" s="54">
        <v>6043</v>
      </c>
      <c r="J806" s="54">
        <v>6144</v>
      </c>
      <c r="K806" s="55">
        <f t="shared" si="31"/>
        <v>0.98356119791666663</v>
      </c>
      <c r="L806" s="56">
        <f t="shared" si="32"/>
        <v>-28.695928825781824</v>
      </c>
      <c r="M806" s="57"/>
    </row>
    <row r="807" spans="8:13" x14ac:dyDescent="0.2">
      <c r="H807" s="54">
        <v>6047</v>
      </c>
      <c r="I807" s="54">
        <v>6047</v>
      </c>
      <c r="J807" s="54">
        <v>6144</v>
      </c>
      <c r="K807" s="55">
        <f t="shared" si="31"/>
        <v>0.98421223958333337</v>
      </c>
      <c r="L807" s="56">
        <f t="shared" si="32"/>
        <v>-27.55036448352498</v>
      </c>
      <c r="M807" s="57"/>
    </row>
    <row r="808" spans="8:13" x14ac:dyDescent="0.2">
      <c r="H808" s="54">
        <v>6053</v>
      </c>
      <c r="I808" s="54">
        <v>6053</v>
      </c>
      <c r="J808" s="54">
        <v>6144</v>
      </c>
      <c r="K808" s="55">
        <f t="shared" si="31"/>
        <v>0.98518880208333337</v>
      </c>
      <c r="L808" s="56">
        <f t="shared" si="32"/>
        <v>-25.833438013149923</v>
      </c>
      <c r="M808" s="57"/>
    </row>
    <row r="809" spans="8:13" x14ac:dyDescent="0.2">
      <c r="H809" s="54">
        <v>6067</v>
      </c>
      <c r="I809" s="54">
        <v>6067</v>
      </c>
      <c r="J809" s="54">
        <v>6144</v>
      </c>
      <c r="K809" s="55">
        <f t="shared" si="31"/>
        <v>0.98746744791666663</v>
      </c>
      <c r="L809" s="56">
        <f t="shared" si="32"/>
        <v>-21.833885625887664</v>
      </c>
      <c r="M809" s="57"/>
    </row>
    <row r="810" spans="8:13" x14ac:dyDescent="0.2">
      <c r="H810" s="54">
        <v>6073</v>
      </c>
      <c r="I810" s="54">
        <v>6073</v>
      </c>
      <c r="J810" s="54">
        <v>6144</v>
      </c>
      <c r="K810" s="55">
        <f t="shared" si="31"/>
        <v>0.98844401041666663</v>
      </c>
      <c r="L810" s="56">
        <f t="shared" si="32"/>
        <v>-20.122616245299856</v>
      </c>
      <c r="M810" s="57"/>
    </row>
    <row r="811" spans="8:13" x14ac:dyDescent="0.2">
      <c r="H811" s="54">
        <v>6079</v>
      </c>
      <c r="I811" s="54">
        <v>6079</v>
      </c>
      <c r="J811" s="54">
        <v>6144</v>
      </c>
      <c r="K811" s="55">
        <f t="shared" si="31"/>
        <v>0.98942057291666663</v>
      </c>
      <c r="L811" s="56">
        <f t="shared" si="32"/>
        <v>-18.413036729417954</v>
      </c>
      <c r="M811" s="57"/>
    </row>
    <row r="812" spans="8:13" x14ac:dyDescent="0.2">
      <c r="H812" s="54">
        <v>6089</v>
      </c>
      <c r="I812" s="54">
        <v>6089</v>
      </c>
      <c r="J812" s="54">
        <v>6144</v>
      </c>
      <c r="K812" s="55">
        <f t="shared" si="31"/>
        <v>0.99104817708333337</v>
      </c>
      <c r="L812" s="56">
        <f t="shared" si="32"/>
        <v>-15.567483739894657</v>
      </c>
      <c r="M812" s="57"/>
    </row>
    <row r="813" spans="8:13" x14ac:dyDescent="0.2">
      <c r="H813" s="54">
        <v>6091</v>
      </c>
      <c r="I813" s="54">
        <v>6091</v>
      </c>
      <c r="J813" s="54">
        <v>6144</v>
      </c>
      <c r="K813" s="55">
        <f t="shared" si="31"/>
        <v>0.99137369791666663</v>
      </c>
      <c r="L813" s="56">
        <f t="shared" si="32"/>
        <v>-14.998933964976427</v>
      </c>
      <c r="M813" s="57"/>
    </row>
    <row r="814" spans="8:13" x14ac:dyDescent="0.2">
      <c r="H814" s="54">
        <v>6101</v>
      </c>
      <c r="I814" s="54">
        <v>6101</v>
      </c>
      <c r="J814" s="54">
        <v>6144</v>
      </c>
      <c r="K814" s="55">
        <f t="shared" si="31"/>
        <v>0.99300130208333337</v>
      </c>
      <c r="L814" s="56">
        <f t="shared" si="32"/>
        <v>-12.158982460230698</v>
      </c>
      <c r="M814" s="57"/>
    </row>
    <row r="815" spans="8:13" x14ac:dyDescent="0.2">
      <c r="H815" s="54">
        <v>6113</v>
      </c>
      <c r="I815" s="54">
        <v>6113</v>
      </c>
      <c r="J815" s="54">
        <v>6144</v>
      </c>
      <c r="K815" s="55">
        <f t="shared" si="31"/>
        <v>0.99495442708333337</v>
      </c>
      <c r="L815" s="56">
        <f t="shared" si="32"/>
        <v>-8.7571787475722651</v>
      </c>
      <c r="M815" s="57"/>
    </row>
    <row r="816" spans="8:13" x14ac:dyDescent="0.2">
      <c r="H816" s="54">
        <v>6121</v>
      </c>
      <c r="I816" s="54">
        <v>6121</v>
      </c>
      <c r="J816" s="54">
        <v>6144</v>
      </c>
      <c r="K816" s="55">
        <f t="shared" si="31"/>
        <v>0.99625651041666663</v>
      </c>
      <c r="L816" s="56">
        <f t="shared" si="32"/>
        <v>-6.4930174975107251</v>
      </c>
      <c r="M816" s="57"/>
    </row>
    <row r="817" spans="8:13" x14ac:dyDescent="0.2">
      <c r="H817" s="54">
        <v>6131</v>
      </c>
      <c r="I817" s="54">
        <v>6131</v>
      </c>
      <c r="J817" s="54">
        <v>6144</v>
      </c>
      <c r="K817" s="55">
        <f t="shared" si="31"/>
        <v>0.99788411458333337</v>
      </c>
      <c r="L817" s="56">
        <f t="shared" si="32"/>
        <v>-3.6669736948664315</v>
      </c>
      <c r="M817" s="57"/>
    </row>
    <row r="818" spans="8:13" x14ac:dyDescent="0.2">
      <c r="H818" s="54">
        <v>6133</v>
      </c>
      <c r="I818" s="54">
        <v>6133</v>
      </c>
      <c r="J818" s="54">
        <v>6144</v>
      </c>
      <c r="K818" s="55">
        <f t="shared" si="31"/>
        <v>0.99820963541666663</v>
      </c>
      <c r="L818" s="56">
        <f t="shared" si="32"/>
        <v>-3.1023180965580162</v>
      </c>
      <c r="M818" s="57"/>
    </row>
    <row r="819" spans="8:13" x14ac:dyDescent="0.2">
      <c r="H819" s="54">
        <v>6143</v>
      </c>
      <c r="I819" s="54">
        <v>6143</v>
      </c>
      <c r="J819" s="54">
        <v>6144</v>
      </c>
      <c r="K819" s="55">
        <f t="shared" si="31"/>
        <v>0.99983723958333337</v>
      </c>
      <c r="L819" s="56">
        <f t="shared" si="32"/>
        <v>-0.28179930868215536</v>
      </c>
      <c r="M819" s="57"/>
    </row>
    <row r="820" spans="8:13" x14ac:dyDescent="0.2">
      <c r="H820" s="54">
        <v>6151</v>
      </c>
      <c r="I820" s="54">
        <v>6151</v>
      </c>
      <c r="J820" s="54">
        <v>6144</v>
      </c>
      <c r="K820" s="55">
        <f t="shared" si="31"/>
        <v>1.0011393229166667</v>
      </c>
      <c r="L820" s="56">
        <f t="shared" si="32"/>
        <v>1.9713118589452734</v>
      </c>
      <c r="M820" s="57"/>
    </row>
    <row r="821" spans="8:13" x14ac:dyDescent="0.2">
      <c r="H821" s="54">
        <v>6163</v>
      </c>
      <c r="I821" s="54">
        <v>6163</v>
      </c>
      <c r="J821" s="54">
        <v>6144</v>
      </c>
      <c r="K821" s="55">
        <f t="shared" si="31"/>
        <v>1.0030924479166667</v>
      </c>
      <c r="L821" s="56">
        <f t="shared" si="32"/>
        <v>5.3454900569442794</v>
      </c>
      <c r="M821" s="57"/>
    </row>
    <row r="822" spans="8:13" x14ac:dyDescent="0.2">
      <c r="H822" s="54">
        <v>6173</v>
      </c>
      <c r="I822" s="54">
        <v>6173</v>
      </c>
      <c r="J822" s="54">
        <v>6144</v>
      </c>
      <c r="K822" s="55">
        <f t="shared" si="31"/>
        <v>1.0047200520833333</v>
      </c>
      <c r="L822" s="56">
        <f t="shared" si="32"/>
        <v>8.152290362200457</v>
      </c>
      <c r="M822" s="57"/>
    </row>
    <row r="823" spans="8:13" x14ac:dyDescent="0.2">
      <c r="H823" s="54">
        <v>6197</v>
      </c>
      <c r="I823" s="54">
        <v>6197</v>
      </c>
      <c r="J823" s="54">
        <v>6144</v>
      </c>
      <c r="K823" s="55">
        <f t="shared" si="31"/>
        <v>1.0086263020833333</v>
      </c>
      <c r="L823" s="56">
        <f t="shared" si="32"/>
        <v>14.870102700544399</v>
      </c>
      <c r="M823" s="57"/>
    </row>
    <row r="824" spans="8:13" x14ac:dyDescent="0.2">
      <c r="H824" s="54">
        <v>6199</v>
      </c>
      <c r="I824" s="54">
        <v>6199</v>
      </c>
      <c r="J824" s="54">
        <v>6144</v>
      </c>
      <c r="K824" s="55">
        <f t="shared" si="31"/>
        <v>1.0089518229166667</v>
      </c>
      <c r="L824" s="56">
        <f t="shared" si="32"/>
        <v>15.428745509221283</v>
      </c>
      <c r="M824" s="57"/>
    </row>
    <row r="825" spans="8:13" x14ac:dyDescent="0.2">
      <c r="H825" s="54">
        <v>6203</v>
      </c>
      <c r="I825" s="54">
        <v>6203</v>
      </c>
      <c r="J825" s="54">
        <v>6144</v>
      </c>
      <c r="K825" s="55">
        <f t="shared" si="31"/>
        <v>1.0096028645833333</v>
      </c>
      <c r="L825" s="56">
        <f t="shared" si="32"/>
        <v>16.545490620717327</v>
      </c>
      <c r="M825" s="57"/>
    </row>
    <row r="826" spans="8:13" x14ac:dyDescent="0.2">
      <c r="H826" s="54">
        <v>6211</v>
      </c>
      <c r="I826" s="54">
        <v>6211</v>
      </c>
      <c r="J826" s="54">
        <v>6144</v>
      </c>
      <c r="K826" s="55">
        <f t="shared" si="31"/>
        <v>1.0109049479166667</v>
      </c>
      <c r="L826" s="56">
        <f t="shared" si="32"/>
        <v>18.776822070660312</v>
      </c>
      <c r="M826" s="57"/>
    </row>
    <row r="827" spans="8:13" x14ac:dyDescent="0.2">
      <c r="H827" s="54">
        <v>6217</v>
      </c>
      <c r="I827" s="54">
        <v>6217</v>
      </c>
      <c r="J827" s="54">
        <v>6144</v>
      </c>
      <c r="K827" s="55">
        <f t="shared" si="31"/>
        <v>1.0118815104166667</v>
      </c>
      <c r="L827" s="56">
        <f t="shared" si="32"/>
        <v>20.448435379547249</v>
      </c>
      <c r="M827" s="57"/>
    </row>
    <row r="828" spans="8:13" x14ac:dyDescent="0.2">
      <c r="H828" s="54">
        <v>6221</v>
      </c>
      <c r="I828" s="54">
        <v>6221</v>
      </c>
      <c r="J828" s="54">
        <v>6144</v>
      </c>
      <c r="K828" s="55">
        <f t="shared" si="31"/>
        <v>1.0125325520833333</v>
      </c>
      <c r="L828" s="56">
        <f t="shared" si="32"/>
        <v>21.561948232899713</v>
      </c>
      <c r="M828" s="57"/>
    </row>
    <row r="829" spans="8:13" x14ac:dyDescent="0.2">
      <c r="H829" s="54">
        <v>6229</v>
      </c>
      <c r="I829" s="54">
        <v>6229</v>
      </c>
      <c r="J829" s="54">
        <v>6144</v>
      </c>
      <c r="K829" s="55">
        <f t="shared" si="31"/>
        <v>1.0138346354166667</v>
      </c>
      <c r="L829" s="56">
        <f t="shared" si="32"/>
        <v>23.786827638317277</v>
      </c>
      <c r="M829" s="57"/>
    </row>
    <row r="830" spans="8:13" x14ac:dyDescent="0.2">
      <c r="H830" s="54">
        <v>6247</v>
      </c>
      <c r="I830" s="54">
        <v>6247</v>
      </c>
      <c r="J830" s="54">
        <v>6144</v>
      </c>
      <c r="K830" s="55">
        <f t="shared" si="31"/>
        <v>1.0167643229166667</v>
      </c>
      <c r="L830" s="56">
        <f t="shared" si="32"/>
        <v>28.782376613229108</v>
      </c>
      <c r="M830" s="57"/>
    </row>
    <row r="831" spans="8:13" x14ac:dyDescent="0.2">
      <c r="H831" s="54">
        <v>6257</v>
      </c>
      <c r="I831" s="54">
        <v>6257</v>
      </c>
      <c r="J831" s="54">
        <v>6144</v>
      </c>
      <c r="K831" s="55">
        <f t="shared" si="31"/>
        <v>1.0183919270833333</v>
      </c>
      <c r="L831" s="56">
        <f t="shared" si="32"/>
        <v>31.55146557381838</v>
      </c>
      <c r="M831" s="57"/>
    </row>
    <row r="832" spans="8:13" x14ac:dyDescent="0.2">
      <c r="H832" s="54">
        <v>6263</v>
      </c>
      <c r="I832" s="54">
        <v>6263</v>
      </c>
      <c r="J832" s="54">
        <v>6144</v>
      </c>
      <c r="K832" s="55">
        <f t="shared" si="31"/>
        <v>1.0193684895833333</v>
      </c>
      <c r="L832" s="56">
        <f t="shared" si="32"/>
        <v>33.210795460337003</v>
      </c>
      <c r="M832" s="57"/>
    </row>
    <row r="833" spans="8:13" x14ac:dyDescent="0.2">
      <c r="H833" s="54">
        <v>6269</v>
      </c>
      <c r="I833" s="54">
        <v>6269</v>
      </c>
      <c r="J833" s="54">
        <v>6144</v>
      </c>
      <c r="K833" s="55">
        <f t="shared" si="31"/>
        <v>1.0203450520833333</v>
      </c>
      <c r="L833" s="56">
        <f t="shared" si="32"/>
        <v>34.86853645747783</v>
      </c>
      <c r="M833" s="57"/>
    </row>
    <row r="834" spans="8:13" x14ac:dyDescent="0.2">
      <c r="H834" s="54">
        <v>6271</v>
      </c>
      <c r="I834" s="54">
        <v>6271</v>
      </c>
      <c r="J834" s="54">
        <v>6144</v>
      </c>
      <c r="K834" s="55">
        <f t="shared" si="31"/>
        <v>1.0206705729166667</v>
      </c>
      <c r="L834" s="56">
        <f t="shared" si="32"/>
        <v>35.420764229007865</v>
      </c>
      <c r="M834" s="57"/>
    </row>
    <row r="835" spans="8:13" x14ac:dyDescent="0.2">
      <c r="H835" s="54">
        <v>6277</v>
      </c>
      <c r="I835" s="54">
        <v>6277</v>
      </c>
      <c r="J835" s="54">
        <v>6144</v>
      </c>
      <c r="K835" s="55">
        <f t="shared" si="31"/>
        <v>1.0216471354166667</v>
      </c>
      <c r="L835" s="56">
        <f t="shared" si="32"/>
        <v>37.076391434309372</v>
      </c>
      <c r="M835" s="57"/>
    </row>
    <row r="836" spans="8:13" x14ac:dyDescent="0.2">
      <c r="H836" s="54">
        <v>6287</v>
      </c>
      <c r="I836" s="54">
        <v>6287</v>
      </c>
      <c r="J836" s="54">
        <v>6144</v>
      </c>
      <c r="K836" s="55">
        <f t="shared" si="31"/>
        <v>1.0232747395833333</v>
      </c>
      <c r="L836" s="56">
        <f t="shared" si="32"/>
        <v>39.832256468762694</v>
      </c>
      <c r="M836" s="57"/>
    </row>
    <row r="837" spans="8:13" x14ac:dyDescent="0.2">
      <c r="H837" s="54">
        <v>6299</v>
      </c>
      <c r="I837" s="54">
        <v>6299</v>
      </c>
      <c r="J837" s="54">
        <v>6144</v>
      </c>
      <c r="K837" s="55">
        <f t="shared" si="31"/>
        <v>1.0252278645833333</v>
      </c>
      <c r="L837" s="56">
        <f t="shared" si="32"/>
        <v>43.133514197017448</v>
      </c>
      <c r="M837" s="57"/>
    </row>
    <row r="838" spans="8:13" x14ac:dyDescent="0.2">
      <c r="H838" s="54">
        <v>6301</v>
      </c>
      <c r="I838" s="54">
        <v>6301</v>
      </c>
      <c r="J838" s="54">
        <v>6144</v>
      </c>
      <c r="K838" s="55">
        <f t="shared" si="31"/>
        <v>1.0255533854166667</v>
      </c>
      <c r="L838" s="56">
        <f t="shared" si="32"/>
        <v>43.683112312448287</v>
      </c>
      <c r="M838" s="57"/>
    </row>
    <row r="839" spans="8:13" x14ac:dyDescent="0.2">
      <c r="H839" s="54">
        <v>6311</v>
      </c>
      <c r="I839" s="54">
        <v>6311</v>
      </c>
      <c r="J839" s="54">
        <v>6144</v>
      </c>
      <c r="K839" s="55">
        <f t="shared" si="31"/>
        <v>1.0271809895833333</v>
      </c>
      <c r="L839" s="56">
        <f t="shared" si="32"/>
        <v>46.42848879812253</v>
      </c>
      <c r="M839" s="57"/>
    </row>
    <row r="840" spans="8:13" x14ac:dyDescent="0.2">
      <c r="H840" s="54">
        <v>6317</v>
      </c>
      <c r="I840" s="54">
        <v>6317</v>
      </c>
      <c r="J840" s="54">
        <v>6144</v>
      </c>
      <c r="K840" s="55">
        <f t="shared" si="31"/>
        <v>1.0281575520833333</v>
      </c>
      <c r="L840" s="56">
        <f t="shared" si="32"/>
        <v>48.073627391100494</v>
      </c>
      <c r="M840" s="57"/>
    </row>
    <row r="841" spans="8:13" x14ac:dyDescent="0.2">
      <c r="H841" s="54">
        <v>6323</v>
      </c>
      <c r="I841" s="54">
        <v>6323</v>
      </c>
      <c r="J841" s="54">
        <v>6144</v>
      </c>
      <c r="K841" s="55">
        <f t="shared" si="31"/>
        <v>1.0291341145833333</v>
      </c>
      <c r="L841" s="56">
        <f t="shared" si="32"/>
        <v>49.717204143407372</v>
      </c>
      <c r="M841" s="57"/>
    </row>
    <row r="842" spans="8:13" x14ac:dyDescent="0.2">
      <c r="H842" s="54">
        <v>6329</v>
      </c>
      <c r="I842" s="54">
        <v>6329</v>
      </c>
      <c r="J842" s="54">
        <v>6144</v>
      </c>
      <c r="K842" s="55">
        <f t="shared" si="31"/>
        <v>1.0301106770833333</v>
      </c>
      <c r="L842" s="56">
        <f t="shared" si="32"/>
        <v>51.359222017751371</v>
      </c>
      <c r="M842" s="57"/>
    </row>
    <row r="843" spans="8:13" x14ac:dyDescent="0.2">
      <c r="H843" s="54">
        <v>6337</v>
      </c>
      <c r="I843" s="54">
        <v>6337</v>
      </c>
      <c r="J843" s="54">
        <v>6144</v>
      </c>
      <c r="K843" s="55">
        <f t="shared" si="31"/>
        <v>1.0314127604166667</v>
      </c>
      <c r="L843" s="56">
        <f t="shared" si="32"/>
        <v>53.546159367232541</v>
      </c>
      <c r="M843" s="57"/>
    </row>
    <row r="844" spans="8:13" x14ac:dyDescent="0.2">
      <c r="H844" s="54">
        <v>6343</v>
      </c>
      <c r="I844" s="54">
        <v>6343</v>
      </c>
      <c r="J844" s="54">
        <v>6144</v>
      </c>
      <c r="K844" s="55">
        <f t="shared" si="31"/>
        <v>1.0323893229166667</v>
      </c>
      <c r="L844" s="56">
        <f t="shared" si="32"/>
        <v>55.18455133405665</v>
      </c>
      <c r="M844" s="57"/>
    </row>
    <row r="845" spans="8:13" x14ac:dyDescent="0.2">
      <c r="H845" s="54">
        <v>6353</v>
      </c>
      <c r="I845" s="54">
        <v>6353</v>
      </c>
      <c r="J845" s="54">
        <v>6561</v>
      </c>
      <c r="K845" s="55">
        <f t="shared" si="31"/>
        <v>0.96829751562261845</v>
      </c>
      <c r="L845" s="56">
        <f t="shared" si="32"/>
        <v>-55.773242362153503</v>
      </c>
      <c r="M845" s="57"/>
    </row>
    <row r="846" spans="8:13" x14ac:dyDescent="0.2">
      <c r="H846" s="54">
        <v>6359</v>
      </c>
      <c r="I846" s="54">
        <v>6359</v>
      </c>
      <c r="J846" s="54">
        <v>6561</v>
      </c>
      <c r="K846" s="55">
        <f t="shared" si="31"/>
        <v>0.96921201036427373</v>
      </c>
      <c r="L846" s="56">
        <f t="shared" si="32"/>
        <v>-54.138974730660863</v>
      </c>
      <c r="M846" s="57"/>
    </row>
    <row r="847" spans="8:13" x14ac:dyDescent="0.2">
      <c r="H847" s="54">
        <v>6361</v>
      </c>
      <c r="I847" s="54">
        <v>6361</v>
      </c>
      <c r="J847" s="54">
        <v>6561</v>
      </c>
      <c r="K847" s="55">
        <f t="shared" si="31"/>
        <v>0.96951684194482546</v>
      </c>
      <c r="L847" s="56">
        <f t="shared" si="32"/>
        <v>-53.594561503197582</v>
      </c>
      <c r="M847" s="57"/>
    </row>
    <row r="848" spans="8:13" x14ac:dyDescent="0.2">
      <c r="H848" s="54">
        <v>6367</v>
      </c>
      <c r="I848" s="54">
        <v>6367</v>
      </c>
      <c r="J848" s="54">
        <v>6561</v>
      </c>
      <c r="K848" s="55">
        <f t="shared" si="31"/>
        <v>0.97043133668648074</v>
      </c>
      <c r="L848" s="56">
        <f t="shared" si="32"/>
        <v>-51.96234826249534</v>
      </c>
      <c r="M848" s="57"/>
    </row>
    <row r="849" spans="8:13" x14ac:dyDescent="0.2">
      <c r="H849" s="54">
        <v>6373</v>
      </c>
      <c r="I849" s="54">
        <v>6373</v>
      </c>
      <c r="J849" s="54">
        <v>6561</v>
      </c>
      <c r="K849" s="55">
        <f t="shared" si="31"/>
        <v>0.97134583142813591</v>
      </c>
      <c r="L849" s="56">
        <f t="shared" si="32"/>
        <v>-50.331672428526886</v>
      </c>
      <c r="M849" s="57"/>
    </row>
    <row r="850" spans="8:13" x14ac:dyDescent="0.2">
      <c r="H850" s="54">
        <v>6379</v>
      </c>
      <c r="I850" s="54">
        <v>6379</v>
      </c>
      <c r="J850" s="54">
        <v>6561</v>
      </c>
      <c r="K850" s="55">
        <f t="shared" si="31"/>
        <v>0.97226032616979119</v>
      </c>
      <c r="L850" s="56">
        <f t="shared" si="32"/>
        <v>-48.70253110780299</v>
      </c>
      <c r="M850" s="57"/>
    </row>
    <row r="851" spans="8:13" x14ac:dyDescent="0.2">
      <c r="H851" s="54">
        <v>6389</v>
      </c>
      <c r="I851" s="54">
        <v>6389</v>
      </c>
      <c r="J851" s="54">
        <v>6561</v>
      </c>
      <c r="K851" s="55">
        <f t="shared" si="31"/>
        <v>0.97378448407254992</v>
      </c>
      <c r="L851" s="56">
        <f t="shared" si="32"/>
        <v>-45.990697769684125</v>
      </c>
      <c r="M851" s="57"/>
    </row>
    <row r="852" spans="8:13" x14ac:dyDescent="0.2">
      <c r="H852" s="54">
        <v>6397</v>
      </c>
      <c r="I852" s="54">
        <v>6397</v>
      </c>
      <c r="J852" s="54">
        <v>6561</v>
      </c>
      <c r="K852" s="55">
        <f t="shared" si="31"/>
        <v>0.97500381039475692</v>
      </c>
      <c r="L852" s="56">
        <f t="shared" si="32"/>
        <v>-43.824285412441064</v>
      </c>
      <c r="M852" s="57"/>
    </row>
    <row r="853" spans="8:13" x14ac:dyDescent="0.2">
      <c r="H853" s="54">
        <v>6421</v>
      </c>
      <c r="I853" s="54">
        <v>6421</v>
      </c>
      <c r="J853" s="54">
        <v>6561</v>
      </c>
      <c r="K853" s="55">
        <f t="shared" si="31"/>
        <v>0.97866178936137782</v>
      </c>
      <c r="L853" s="56">
        <f t="shared" si="32"/>
        <v>-37.341266886616992</v>
      </c>
      <c r="M853" s="57"/>
    </row>
    <row r="854" spans="8:13" x14ac:dyDescent="0.2">
      <c r="H854" s="54">
        <v>6427</v>
      </c>
      <c r="I854" s="54">
        <v>6427</v>
      </c>
      <c r="J854" s="54">
        <v>6561</v>
      </c>
      <c r="K854" s="55">
        <f t="shared" si="31"/>
        <v>0.9795762841030331</v>
      </c>
      <c r="L854" s="56">
        <f t="shared" si="32"/>
        <v>-35.72429847915695</v>
      </c>
      <c r="M854" s="57"/>
    </row>
    <row r="855" spans="8:13" x14ac:dyDescent="0.2">
      <c r="H855" s="54">
        <v>6449</v>
      </c>
      <c r="I855" s="54">
        <v>6449</v>
      </c>
      <c r="J855" s="54">
        <v>6561</v>
      </c>
      <c r="K855" s="55">
        <f t="shared" ref="K855:K918" si="33">I855/J855</f>
        <v>0.98292943148910228</v>
      </c>
      <c r="L855" s="56">
        <f t="shared" ref="L855:L918" si="34">1200*LOG(K855,2)</f>
        <v>-29.808301874226988</v>
      </c>
      <c r="M855" s="57"/>
    </row>
    <row r="856" spans="8:13" x14ac:dyDescent="0.2">
      <c r="H856" s="54">
        <v>6451</v>
      </c>
      <c r="I856" s="54">
        <v>6451</v>
      </c>
      <c r="J856" s="54">
        <v>6561</v>
      </c>
      <c r="K856" s="55">
        <f t="shared" si="33"/>
        <v>0.983234263069654</v>
      </c>
      <c r="L856" s="56">
        <f t="shared" si="34"/>
        <v>-29.271485110525326</v>
      </c>
      <c r="M856" s="57"/>
    </row>
    <row r="857" spans="8:13" x14ac:dyDescent="0.2">
      <c r="H857" s="54">
        <v>6469</v>
      </c>
      <c r="I857" s="54">
        <v>6469</v>
      </c>
      <c r="J857" s="54">
        <v>6561</v>
      </c>
      <c r="K857" s="55">
        <f t="shared" si="33"/>
        <v>0.98597774729461973</v>
      </c>
      <c r="L857" s="56">
        <f t="shared" si="34"/>
        <v>-24.447610026172491</v>
      </c>
      <c r="M857" s="57"/>
    </row>
    <row r="858" spans="8:13" x14ac:dyDescent="0.2">
      <c r="H858" s="54">
        <v>6473</v>
      </c>
      <c r="I858" s="54">
        <v>6473</v>
      </c>
      <c r="J858" s="54">
        <v>6561</v>
      </c>
      <c r="K858" s="55">
        <f t="shared" si="33"/>
        <v>0.98658741045572318</v>
      </c>
      <c r="L858" s="56">
        <f t="shared" si="34"/>
        <v>-23.377460680357601</v>
      </c>
      <c r="M858" s="57"/>
    </row>
    <row r="859" spans="8:13" x14ac:dyDescent="0.2">
      <c r="H859" s="54">
        <v>6481</v>
      </c>
      <c r="I859" s="54">
        <v>6481</v>
      </c>
      <c r="J859" s="54">
        <v>6561</v>
      </c>
      <c r="K859" s="55">
        <f t="shared" si="33"/>
        <v>0.98780673677793018</v>
      </c>
      <c r="L859" s="56">
        <f t="shared" si="34"/>
        <v>-21.239144460922571</v>
      </c>
      <c r="M859" s="57"/>
    </row>
    <row r="860" spans="8:13" x14ac:dyDescent="0.2">
      <c r="H860" s="54">
        <v>6491</v>
      </c>
      <c r="I860" s="54">
        <v>6491</v>
      </c>
      <c r="J860" s="54">
        <v>6561</v>
      </c>
      <c r="K860" s="55">
        <f t="shared" si="33"/>
        <v>0.98933089468068891</v>
      </c>
      <c r="L860" s="56">
        <f t="shared" si="34"/>
        <v>-18.56995791758483</v>
      </c>
      <c r="M860" s="57"/>
    </row>
    <row r="861" spans="8:13" x14ac:dyDescent="0.2">
      <c r="H861" s="54">
        <v>6521</v>
      </c>
      <c r="I861" s="54">
        <v>6521</v>
      </c>
      <c r="J861" s="54">
        <v>6561</v>
      </c>
      <c r="K861" s="55">
        <f t="shared" si="33"/>
        <v>0.99390336838896509</v>
      </c>
      <c r="L861" s="56">
        <f t="shared" si="34"/>
        <v>-10.587001646724099</v>
      </c>
      <c r="M861" s="57"/>
    </row>
    <row r="862" spans="8:13" x14ac:dyDescent="0.2">
      <c r="H862" s="54">
        <v>6529</v>
      </c>
      <c r="I862" s="54">
        <v>6529</v>
      </c>
      <c r="J862" s="54">
        <v>6561</v>
      </c>
      <c r="K862" s="55">
        <f t="shared" si="33"/>
        <v>0.9951226947111721</v>
      </c>
      <c r="L862" s="56">
        <f t="shared" si="34"/>
        <v>-8.4644155735485072</v>
      </c>
      <c r="M862" s="57"/>
    </row>
    <row r="863" spans="8:13" x14ac:dyDescent="0.2">
      <c r="H863" s="54">
        <v>6547</v>
      </c>
      <c r="I863" s="54">
        <v>6547</v>
      </c>
      <c r="J863" s="54">
        <v>6561</v>
      </c>
      <c r="K863" s="55">
        <f t="shared" si="33"/>
        <v>0.99786617893613783</v>
      </c>
      <c r="L863" s="56">
        <f t="shared" si="34"/>
        <v>-3.6980906168768022</v>
      </c>
      <c r="M863" s="57"/>
    </row>
    <row r="864" spans="8:13" x14ac:dyDescent="0.2">
      <c r="H864" s="54">
        <v>6551</v>
      </c>
      <c r="I864" s="54">
        <v>6551</v>
      </c>
      <c r="J864" s="54">
        <v>6561</v>
      </c>
      <c r="K864" s="55">
        <f t="shared" si="33"/>
        <v>0.99847584209724127</v>
      </c>
      <c r="L864" s="56">
        <f t="shared" si="34"/>
        <v>-2.6406869809710214</v>
      </c>
      <c r="M864" s="57"/>
    </row>
    <row r="865" spans="8:13" x14ac:dyDescent="0.2">
      <c r="H865" s="54">
        <v>6553</v>
      </c>
      <c r="I865" s="54">
        <v>6553</v>
      </c>
      <c r="J865" s="54">
        <v>6561</v>
      </c>
      <c r="K865" s="55">
        <f t="shared" si="33"/>
        <v>0.998780673677793</v>
      </c>
      <c r="L865" s="56">
        <f t="shared" si="34"/>
        <v>-2.1122272549303194</v>
      </c>
      <c r="M865" s="57"/>
    </row>
    <row r="866" spans="8:13" x14ac:dyDescent="0.2">
      <c r="H866" s="54">
        <v>6563</v>
      </c>
      <c r="I866" s="54">
        <v>6563</v>
      </c>
      <c r="J866" s="54">
        <v>6561</v>
      </c>
      <c r="K866" s="55">
        <f t="shared" si="33"/>
        <v>1.0003048315805518</v>
      </c>
      <c r="L866" s="56">
        <f t="shared" si="34"/>
        <v>0.52765439270619618</v>
      </c>
      <c r="M866" s="57"/>
    </row>
    <row r="867" spans="8:13" x14ac:dyDescent="0.2">
      <c r="H867" s="54">
        <v>6569</v>
      </c>
      <c r="I867" s="54">
        <v>6569</v>
      </c>
      <c r="J867" s="54">
        <v>6561</v>
      </c>
      <c r="K867" s="55">
        <f t="shared" si="33"/>
        <v>1.0012193263222069</v>
      </c>
      <c r="L867" s="56">
        <f t="shared" si="34"/>
        <v>2.1096533292295865</v>
      </c>
      <c r="M867" s="57"/>
    </row>
    <row r="868" spans="8:13" x14ac:dyDescent="0.2">
      <c r="H868" s="54">
        <v>6571</v>
      </c>
      <c r="I868" s="54">
        <v>6571</v>
      </c>
      <c r="J868" s="54">
        <v>6561</v>
      </c>
      <c r="K868" s="55">
        <f t="shared" si="33"/>
        <v>1.0015241579027587</v>
      </c>
      <c r="L868" s="56">
        <f t="shared" si="34"/>
        <v>2.6366652203822234</v>
      </c>
      <c r="M868" s="57"/>
    </row>
    <row r="869" spans="8:13" x14ac:dyDescent="0.2">
      <c r="H869" s="54">
        <v>6577</v>
      </c>
      <c r="I869" s="54">
        <v>6577</v>
      </c>
      <c r="J869" s="54">
        <v>6561</v>
      </c>
      <c r="K869" s="55">
        <f t="shared" si="33"/>
        <v>1.002438652644414</v>
      </c>
      <c r="L869" s="56">
        <f t="shared" si="34"/>
        <v>4.2167389982126107</v>
      </c>
      <c r="M869" s="57"/>
    </row>
    <row r="870" spans="8:13" x14ac:dyDescent="0.2">
      <c r="H870" s="54">
        <v>6581</v>
      </c>
      <c r="I870" s="54">
        <v>6581</v>
      </c>
      <c r="J870" s="54">
        <v>6561</v>
      </c>
      <c r="K870" s="55">
        <f t="shared" si="33"/>
        <v>1.0030483158055175</v>
      </c>
      <c r="L870" s="56">
        <f t="shared" si="34"/>
        <v>5.2693209118146926</v>
      </c>
      <c r="M870" s="57"/>
    </row>
    <row r="871" spans="8:13" x14ac:dyDescent="0.2">
      <c r="H871" s="54">
        <v>6599</v>
      </c>
      <c r="I871" s="54">
        <v>6599</v>
      </c>
      <c r="J871" s="54">
        <v>6561</v>
      </c>
      <c r="K871" s="55">
        <f t="shared" si="33"/>
        <v>1.0057918000304831</v>
      </c>
      <c r="L871" s="56">
        <f t="shared" si="34"/>
        <v>9.9980359736217306</v>
      </c>
      <c r="M871" s="57"/>
    </row>
    <row r="872" spans="8:13" x14ac:dyDescent="0.2">
      <c r="H872" s="54">
        <v>6607</v>
      </c>
      <c r="I872" s="54">
        <v>6607</v>
      </c>
      <c r="J872" s="54">
        <v>6561</v>
      </c>
      <c r="K872" s="55">
        <f t="shared" si="33"/>
        <v>1.0070111263526902</v>
      </c>
      <c r="L872" s="56">
        <f t="shared" si="34"/>
        <v>12.095548329630384</v>
      </c>
      <c r="M872" s="57"/>
    </row>
    <row r="873" spans="8:13" x14ac:dyDescent="0.2">
      <c r="H873" s="54">
        <v>6619</v>
      </c>
      <c r="I873" s="54">
        <v>6619</v>
      </c>
      <c r="J873" s="54">
        <v>6561</v>
      </c>
      <c r="K873" s="55">
        <f t="shared" si="33"/>
        <v>1.0088401158360005</v>
      </c>
      <c r="L873" s="56">
        <f t="shared" si="34"/>
        <v>15.237059639083144</v>
      </c>
      <c r="M873" s="57"/>
    </row>
    <row r="874" spans="8:13" x14ac:dyDescent="0.2">
      <c r="H874" s="54">
        <v>6637</v>
      </c>
      <c r="I874" s="54">
        <v>6637</v>
      </c>
      <c r="J874" s="54">
        <v>6561</v>
      </c>
      <c r="K874" s="55">
        <f t="shared" si="33"/>
        <v>1.0115836000609664</v>
      </c>
      <c r="L874" s="56">
        <f t="shared" si="34"/>
        <v>19.938663748285645</v>
      </c>
      <c r="M874" s="57"/>
    </row>
    <row r="875" spans="8:13" x14ac:dyDescent="0.2">
      <c r="H875" s="54">
        <v>6653</v>
      </c>
      <c r="I875" s="54">
        <v>6653</v>
      </c>
      <c r="J875" s="54">
        <v>6561</v>
      </c>
      <c r="K875" s="55">
        <f t="shared" si="33"/>
        <v>1.0140222527053804</v>
      </c>
      <c r="L875" s="56">
        <f t="shared" si="34"/>
        <v>24.107175135464594</v>
      </c>
      <c r="M875" s="57"/>
    </row>
    <row r="876" spans="8:13" x14ac:dyDescent="0.2">
      <c r="H876" s="54">
        <v>6659</v>
      </c>
      <c r="I876" s="54">
        <v>6659</v>
      </c>
      <c r="J876" s="54">
        <v>6561</v>
      </c>
      <c r="K876" s="55">
        <f t="shared" si="33"/>
        <v>1.0149367474470354</v>
      </c>
      <c r="L876" s="56">
        <f t="shared" si="34"/>
        <v>25.667782857489456</v>
      </c>
      <c r="M876" s="57"/>
    </row>
    <row r="877" spans="8:13" x14ac:dyDescent="0.2">
      <c r="H877" s="54">
        <v>6661</v>
      </c>
      <c r="I877" s="54">
        <v>6661</v>
      </c>
      <c r="J877" s="54">
        <v>6561</v>
      </c>
      <c r="K877" s="55">
        <f t="shared" si="33"/>
        <v>1.0152415790275873</v>
      </c>
      <c r="L877" s="56">
        <f t="shared" si="34"/>
        <v>26.187672966221445</v>
      </c>
      <c r="M877" s="57"/>
    </row>
    <row r="878" spans="8:13" x14ac:dyDescent="0.2">
      <c r="H878" s="54">
        <v>6673</v>
      </c>
      <c r="I878" s="54">
        <v>6673</v>
      </c>
      <c r="J878" s="54">
        <v>6561</v>
      </c>
      <c r="K878" s="55">
        <f t="shared" si="33"/>
        <v>1.0170705685108978</v>
      </c>
      <c r="L878" s="56">
        <f t="shared" si="34"/>
        <v>29.303739292521467</v>
      </c>
      <c r="M878" s="57"/>
    </row>
    <row r="879" spans="8:13" x14ac:dyDescent="0.2">
      <c r="H879" s="54">
        <v>6679</v>
      </c>
      <c r="I879" s="54">
        <v>6679</v>
      </c>
      <c r="J879" s="54">
        <v>6561</v>
      </c>
      <c r="K879" s="55">
        <f t="shared" si="33"/>
        <v>1.0179850632525529</v>
      </c>
      <c r="L879" s="56">
        <f t="shared" si="34"/>
        <v>30.8596717361388</v>
      </c>
      <c r="M879" s="57"/>
    </row>
    <row r="880" spans="8:13" x14ac:dyDescent="0.2">
      <c r="H880" s="54">
        <v>6689</v>
      </c>
      <c r="I880" s="54">
        <v>6689</v>
      </c>
      <c r="J880" s="54">
        <v>6561</v>
      </c>
      <c r="K880" s="55">
        <f t="shared" si="33"/>
        <v>1.0195092211553116</v>
      </c>
      <c r="L880" s="56">
        <f t="shared" si="34"/>
        <v>33.449788989268448</v>
      </c>
      <c r="M880" s="57"/>
    </row>
    <row r="881" spans="8:13" x14ac:dyDescent="0.2">
      <c r="H881" s="54">
        <v>6691</v>
      </c>
      <c r="I881" s="54">
        <v>6691</v>
      </c>
      <c r="J881" s="54">
        <v>6561</v>
      </c>
      <c r="K881" s="55">
        <f t="shared" si="33"/>
        <v>1.0198140527358635</v>
      </c>
      <c r="L881" s="56">
        <f t="shared" si="34"/>
        <v>33.967347752186569</v>
      </c>
      <c r="M881" s="57"/>
    </row>
    <row r="882" spans="8:13" x14ac:dyDescent="0.2">
      <c r="H882" s="54">
        <v>6701</v>
      </c>
      <c r="I882" s="54">
        <v>6701</v>
      </c>
      <c r="J882" s="54">
        <v>6561</v>
      </c>
      <c r="K882" s="55">
        <f t="shared" si="33"/>
        <v>1.0213382106386222</v>
      </c>
      <c r="L882" s="56">
        <f t="shared" si="34"/>
        <v>36.552823216397229</v>
      </c>
      <c r="M882" s="57"/>
    </row>
    <row r="883" spans="8:13" x14ac:dyDescent="0.2">
      <c r="H883" s="54">
        <v>6703</v>
      </c>
      <c r="I883" s="54">
        <v>6703</v>
      </c>
      <c r="J883" s="54">
        <v>6561</v>
      </c>
      <c r="K883" s="55">
        <f t="shared" si="33"/>
        <v>1.021643042219174</v>
      </c>
      <c r="L883" s="56">
        <f t="shared" si="34"/>
        <v>37.069455285008075</v>
      </c>
      <c r="M883" s="57"/>
    </row>
    <row r="884" spans="8:13" x14ac:dyDescent="0.2">
      <c r="H884" s="54">
        <v>6709</v>
      </c>
      <c r="I884" s="54">
        <v>6709</v>
      </c>
      <c r="J884" s="54">
        <v>6561</v>
      </c>
      <c r="K884" s="55">
        <f t="shared" si="33"/>
        <v>1.0225575369608291</v>
      </c>
      <c r="L884" s="56">
        <f t="shared" si="34"/>
        <v>38.618427099405253</v>
      </c>
      <c r="M884" s="57"/>
    </row>
    <row r="885" spans="8:13" x14ac:dyDescent="0.2">
      <c r="H885" s="54">
        <v>6719</v>
      </c>
      <c r="I885" s="54">
        <v>6719</v>
      </c>
      <c r="J885" s="54">
        <v>6561</v>
      </c>
      <c r="K885" s="55">
        <f t="shared" si="33"/>
        <v>1.0240816948635878</v>
      </c>
      <c r="L885" s="56">
        <f t="shared" si="34"/>
        <v>41.196970991440509</v>
      </c>
      <c r="M885" s="57"/>
    </row>
    <row r="886" spans="8:13" x14ac:dyDescent="0.2">
      <c r="H886" s="54">
        <v>6733</v>
      </c>
      <c r="I886" s="54">
        <v>6733</v>
      </c>
      <c r="J886" s="54">
        <v>6561</v>
      </c>
      <c r="K886" s="55">
        <f t="shared" si="33"/>
        <v>1.0262155159274502</v>
      </c>
      <c r="L886" s="56">
        <f t="shared" si="34"/>
        <v>44.800492465969967</v>
      </c>
      <c r="M886" s="57"/>
    </row>
    <row r="887" spans="8:13" x14ac:dyDescent="0.2">
      <c r="H887" s="54">
        <v>6737</v>
      </c>
      <c r="I887" s="54">
        <v>6737</v>
      </c>
      <c r="J887" s="54">
        <v>6912</v>
      </c>
      <c r="K887" s="55">
        <f t="shared" si="33"/>
        <v>0.97468171296296291</v>
      </c>
      <c r="L887" s="56">
        <f t="shared" si="34"/>
        <v>-44.396301811425687</v>
      </c>
      <c r="M887" s="57"/>
    </row>
    <row r="888" spans="8:13" x14ac:dyDescent="0.2">
      <c r="H888" s="54">
        <v>6761</v>
      </c>
      <c r="I888" s="54">
        <v>6761</v>
      </c>
      <c r="J888" s="54">
        <v>6912</v>
      </c>
      <c r="K888" s="55">
        <f t="shared" si="33"/>
        <v>0.97815393518518523</v>
      </c>
      <c r="L888" s="56">
        <f t="shared" si="34"/>
        <v>-38.239884421724241</v>
      </c>
      <c r="M888" s="57"/>
    </row>
    <row r="889" spans="8:13" x14ac:dyDescent="0.2">
      <c r="H889" s="54">
        <v>6763</v>
      </c>
      <c r="I889" s="54">
        <v>6763</v>
      </c>
      <c r="J889" s="54">
        <v>6912</v>
      </c>
      <c r="K889" s="55">
        <f t="shared" si="33"/>
        <v>0.97844328703703709</v>
      </c>
      <c r="L889" s="56">
        <f t="shared" si="34"/>
        <v>-37.727836488660792</v>
      </c>
      <c r="M889" s="57"/>
    </row>
    <row r="890" spans="8:13" x14ac:dyDescent="0.2">
      <c r="H890" s="54">
        <v>6779</v>
      </c>
      <c r="I890" s="54">
        <v>6779</v>
      </c>
      <c r="J890" s="54">
        <v>6912</v>
      </c>
      <c r="K890" s="55">
        <f t="shared" si="33"/>
        <v>0.98075810185185186</v>
      </c>
      <c r="L890" s="56">
        <f t="shared" si="34"/>
        <v>-33.636896055288418</v>
      </c>
      <c r="M890" s="57"/>
    </row>
    <row r="891" spans="8:13" x14ac:dyDescent="0.2">
      <c r="H891" s="54">
        <v>6781</v>
      </c>
      <c r="I891" s="54">
        <v>6781</v>
      </c>
      <c r="J891" s="54">
        <v>6912</v>
      </c>
      <c r="K891" s="55">
        <f t="shared" si="33"/>
        <v>0.98104745370370372</v>
      </c>
      <c r="L891" s="56">
        <f t="shared" si="34"/>
        <v>-33.126207541536033</v>
      </c>
      <c r="M891" s="57"/>
    </row>
    <row r="892" spans="8:13" x14ac:dyDescent="0.2">
      <c r="H892" s="54">
        <v>6791</v>
      </c>
      <c r="I892" s="54">
        <v>6791</v>
      </c>
      <c r="J892" s="54">
        <v>6912</v>
      </c>
      <c r="K892" s="55">
        <f t="shared" si="33"/>
        <v>0.98249421296296291</v>
      </c>
      <c r="L892" s="56">
        <f t="shared" si="34"/>
        <v>-30.575022215339466</v>
      </c>
      <c r="M892" s="57"/>
    </row>
    <row r="893" spans="8:13" x14ac:dyDescent="0.2">
      <c r="H893" s="54">
        <v>6793</v>
      </c>
      <c r="I893" s="54">
        <v>6793</v>
      </c>
      <c r="J893" s="54">
        <v>6912</v>
      </c>
      <c r="K893" s="55">
        <f t="shared" si="33"/>
        <v>0.98278356481481477</v>
      </c>
      <c r="L893" s="56">
        <f t="shared" si="34"/>
        <v>-30.065235978126189</v>
      </c>
      <c r="M893" s="57"/>
    </row>
    <row r="894" spans="8:13" x14ac:dyDescent="0.2">
      <c r="H894" s="54">
        <v>6803</v>
      </c>
      <c r="I894" s="54">
        <v>6803</v>
      </c>
      <c r="J894" s="54">
        <v>6912</v>
      </c>
      <c r="K894" s="55">
        <f t="shared" si="33"/>
        <v>0.98423032407407407</v>
      </c>
      <c r="L894" s="56">
        <f t="shared" si="34"/>
        <v>-27.51855406984134</v>
      </c>
      <c r="M894" s="57"/>
    </row>
    <row r="895" spans="8:13" x14ac:dyDescent="0.2">
      <c r="H895" s="54">
        <v>6823</v>
      </c>
      <c r="I895" s="54">
        <v>6823</v>
      </c>
      <c r="J895" s="54">
        <v>6912</v>
      </c>
      <c r="K895" s="55">
        <f t="shared" si="33"/>
        <v>0.98712384259259256</v>
      </c>
      <c r="L895" s="56">
        <f t="shared" si="34"/>
        <v>-22.436401443050507</v>
      </c>
      <c r="M895" s="57"/>
    </row>
    <row r="896" spans="8:13" x14ac:dyDescent="0.2">
      <c r="H896" s="54">
        <v>6827</v>
      </c>
      <c r="I896" s="54">
        <v>6827</v>
      </c>
      <c r="J896" s="54">
        <v>6912</v>
      </c>
      <c r="K896" s="55">
        <f t="shared" si="33"/>
        <v>0.98770254629629628</v>
      </c>
      <c r="L896" s="56">
        <f t="shared" si="34"/>
        <v>-21.421758747887427</v>
      </c>
      <c r="M896" s="57"/>
    </row>
    <row r="897" spans="8:13" x14ac:dyDescent="0.2">
      <c r="H897" s="54">
        <v>6829</v>
      </c>
      <c r="I897" s="54">
        <v>6829</v>
      </c>
      <c r="J897" s="54">
        <v>6912</v>
      </c>
      <c r="K897" s="55">
        <f t="shared" si="33"/>
        <v>0.98799189814814814</v>
      </c>
      <c r="L897" s="56">
        <f t="shared" si="34"/>
        <v>-20.914660311611875</v>
      </c>
      <c r="M897" s="57"/>
    </row>
    <row r="898" spans="8:13" x14ac:dyDescent="0.2">
      <c r="H898" s="54">
        <v>6833</v>
      </c>
      <c r="I898" s="54">
        <v>6833</v>
      </c>
      <c r="J898" s="54">
        <v>6912</v>
      </c>
      <c r="K898" s="55">
        <f t="shared" si="33"/>
        <v>0.98857060185185186</v>
      </c>
      <c r="L898" s="56">
        <f t="shared" si="34"/>
        <v>-19.900908826596517</v>
      </c>
      <c r="M898" s="57"/>
    </row>
    <row r="899" spans="8:13" x14ac:dyDescent="0.2">
      <c r="H899" s="54">
        <v>6841</v>
      </c>
      <c r="I899" s="54">
        <v>6841</v>
      </c>
      <c r="J899" s="54">
        <v>6912</v>
      </c>
      <c r="K899" s="55">
        <f t="shared" si="33"/>
        <v>0.9897280092592593</v>
      </c>
      <c r="L899" s="56">
        <f t="shared" si="34"/>
        <v>-17.87518497509155</v>
      </c>
      <c r="M899" s="57"/>
    </row>
    <row r="900" spans="8:13" x14ac:dyDescent="0.2">
      <c r="H900" s="54">
        <v>6857</v>
      </c>
      <c r="I900" s="54">
        <v>6857</v>
      </c>
      <c r="J900" s="54">
        <v>6912</v>
      </c>
      <c r="K900" s="55">
        <f t="shared" si="33"/>
        <v>0.99204282407407407</v>
      </c>
      <c r="L900" s="56">
        <f t="shared" si="34"/>
        <v>-13.830834357124596</v>
      </c>
      <c r="M900" s="57"/>
    </row>
    <row r="901" spans="8:13" x14ac:dyDescent="0.2">
      <c r="H901" s="54">
        <v>6863</v>
      </c>
      <c r="I901" s="54">
        <v>6863</v>
      </c>
      <c r="J901" s="54">
        <v>6912</v>
      </c>
      <c r="K901" s="55">
        <f t="shared" si="33"/>
        <v>0.99291087962962965</v>
      </c>
      <c r="L901" s="56">
        <f t="shared" si="34"/>
        <v>-12.316635383861183</v>
      </c>
      <c r="M901" s="57"/>
    </row>
    <row r="902" spans="8:13" x14ac:dyDescent="0.2">
      <c r="H902" s="54">
        <v>6869</v>
      </c>
      <c r="I902" s="54">
        <v>6869</v>
      </c>
      <c r="J902" s="54">
        <v>6912</v>
      </c>
      <c r="K902" s="55">
        <f t="shared" si="33"/>
        <v>0.99377893518518523</v>
      </c>
      <c r="L902" s="56">
        <f t="shared" si="34"/>
        <v>-10.803759625715221</v>
      </c>
      <c r="M902" s="57"/>
    </row>
    <row r="903" spans="8:13" x14ac:dyDescent="0.2">
      <c r="H903" s="54">
        <v>6871</v>
      </c>
      <c r="I903" s="54">
        <v>6871</v>
      </c>
      <c r="J903" s="54">
        <v>6912</v>
      </c>
      <c r="K903" s="55">
        <f t="shared" si="33"/>
        <v>0.99406828703703709</v>
      </c>
      <c r="L903" s="56">
        <f t="shared" si="34"/>
        <v>-10.2997613545962</v>
      </c>
      <c r="M903" s="57"/>
    </row>
    <row r="904" spans="8:13" x14ac:dyDescent="0.2">
      <c r="H904" s="54">
        <v>6883</v>
      </c>
      <c r="I904" s="54">
        <v>6883</v>
      </c>
      <c r="J904" s="54">
        <v>6912</v>
      </c>
      <c r="K904" s="55">
        <f t="shared" si="33"/>
        <v>0.99580439814814814</v>
      </c>
      <c r="L904" s="56">
        <f t="shared" si="34"/>
        <v>-7.2788490585175287</v>
      </c>
      <c r="M904" s="57"/>
    </row>
    <row r="905" spans="8:13" x14ac:dyDescent="0.2">
      <c r="H905" s="54">
        <v>6899</v>
      </c>
      <c r="I905" s="54">
        <v>6899</v>
      </c>
      <c r="J905" s="54">
        <v>6912</v>
      </c>
      <c r="K905" s="55">
        <f t="shared" si="33"/>
        <v>0.99811921296296291</v>
      </c>
      <c r="L905" s="56">
        <f t="shared" si="34"/>
        <v>-3.2591484012306733</v>
      </c>
      <c r="M905" s="57"/>
    </row>
    <row r="906" spans="8:13" x14ac:dyDescent="0.2">
      <c r="H906" s="54">
        <v>6907</v>
      </c>
      <c r="I906" s="54">
        <v>6907</v>
      </c>
      <c r="J906" s="54">
        <v>6912</v>
      </c>
      <c r="K906" s="55">
        <f t="shared" si="33"/>
        <v>0.99927662037037035</v>
      </c>
      <c r="L906" s="56">
        <f t="shared" si="34"/>
        <v>-1.2527926221973527</v>
      </c>
      <c r="M906" s="57"/>
    </row>
    <row r="907" spans="8:13" x14ac:dyDescent="0.2">
      <c r="H907" s="54">
        <v>6911</v>
      </c>
      <c r="I907" s="54">
        <v>6911</v>
      </c>
      <c r="J907" s="54">
        <v>6912</v>
      </c>
      <c r="K907" s="55">
        <f t="shared" si="33"/>
        <v>0.99985532407407407</v>
      </c>
      <c r="L907" s="56">
        <f t="shared" si="34"/>
        <v>-0.25048600912782537</v>
      </c>
      <c r="M907" s="57"/>
    </row>
    <row r="908" spans="8:13" x14ac:dyDescent="0.2">
      <c r="H908" s="54">
        <v>6917</v>
      </c>
      <c r="I908" s="54">
        <v>6917</v>
      </c>
      <c r="J908" s="54">
        <v>6912</v>
      </c>
      <c r="K908" s="55">
        <f t="shared" si="33"/>
        <v>1.0007233796296295</v>
      </c>
      <c r="L908" s="56">
        <f t="shared" si="34"/>
        <v>1.251886705116086</v>
      </c>
      <c r="M908" s="57"/>
    </row>
    <row r="909" spans="8:13" x14ac:dyDescent="0.2">
      <c r="H909" s="54">
        <v>6947</v>
      </c>
      <c r="I909" s="54">
        <v>6947</v>
      </c>
      <c r="J909" s="54">
        <v>6912</v>
      </c>
      <c r="K909" s="55">
        <f t="shared" si="33"/>
        <v>1.0050636574074074</v>
      </c>
      <c r="L909" s="56">
        <f t="shared" si="34"/>
        <v>8.7442557955598534</v>
      </c>
      <c r="M909" s="57"/>
    </row>
    <row r="910" spans="8:13" x14ac:dyDescent="0.2">
      <c r="H910" s="54">
        <v>6949</v>
      </c>
      <c r="I910" s="54">
        <v>6949</v>
      </c>
      <c r="J910" s="54">
        <v>6912</v>
      </c>
      <c r="K910" s="55">
        <f t="shared" si="33"/>
        <v>1.0053530092592593</v>
      </c>
      <c r="L910" s="56">
        <f t="shared" si="34"/>
        <v>9.242596054921064</v>
      </c>
      <c r="M910" s="57"/>
    </row>
    <row r="911" spans="8:13" x14ac:dyDescent="0.2">
      <c r="H911" s="54">
        <v>6959</v>
      </c>
      <c r="I911" s="54">
        <v>6959</v>
      </c>
      <c r="J911" s="54">
        <v>6912</v>
      </c>
      <c r="K911" s="55">
        <f t="shared" si="33"/>
        <v>1.0067997685185186</v>
      </c>
      <c r="L911" s="56">
        <f t="shared" si="34"/>
        <v>11.732147891853128</v>
      </c>
      <c r="M911" s="57"/>
    </row>
    <row r="912" spans="8:13" x14ac:dyDescent="0.2">
      <c r="H912" s="54">
        <v>6961</v>
      </c>
      <c r="I912" s="54">
        <v>6961</v>
      </c>
      <c r="J912" s="54">
        <v>6912</v>
      </c>
      <c r="K912" s="55">
        <f t="shared" si="33"/>
        <v>1.0070891203703705</v>
      </c>
      <c r="L912" s="56">
        <f t="shared" si="34"/>
        <v>12.22962894385878</v>
      </c>
      <c r="M912" s="57"/>
    </row>
    <row r="913" spans="8:13" x14ac:dyDescent="0.2">
      <c r="H913" s="54">
        <v>6967</v>
      </c>
      <c r="I913" s="54">
        <v>6967</v>
      </c>
      <c r="J913" s="54">
        <v>6912</v>
      </c>
      <c r="K913" s="55">
        <f t="shared" si="33"/>
        <v>1.0079571759259258</v>
      </c>
      <c r="L913" s="56">
        <f t="shared" si="34"/>
        <v>13.721214948590816</v>
      </c>
      <c r="M913" s="57"/>
    </row>
    <row r="914" spans="8:13" x14ac:dyDescent="0.2">
      <c r="H914" s="54">
        <v>6971</v>
      </c>
      <c r="I914" s="54">
        <v>6971</v>
      </c>
      <c r="J914" s="54">
        <v>6912</v>
      </c>
      <c r="K914" s="55">
        <f t="shared" si="33"/>
        <v>1.0085358796296295</v>
      </c>
      <c r="L914" s="56">
        <f t="shared" si="34"/>
        <v>14.714892145660844</v>
      </c>
      <c r="M914" s="57"/>
    </row>
    <row r="915" spans="8:13" x14ac:dyDescent="0.2">
      <c r="H915" s="54">
        <v>6977</v>
      </c>
      <c r="I915" s="54">
        <v>6977</v>
      </c>
      <c r="J915" s="54">
        <v>6912</v>
      </c>
      <c r="K915" s="55">
        <f t="shared" si="33"/>
        <v>1.0094039351851851</v>
      </c>
      <c r="L915" s="56">
        <f t="shared" si="34"/>
        <v>16.204339368935177</v>
      </c>
      <c r="M915" s="57"/>
    </row>
    <row r="916" spans="8:13" x14ac:dyDescent="0.2">
      <c r="H916" s="54">
        <v>6983</v>
      </c>
      <c r="I916" s="54">
        <v>6983</v>
      </c>
      <c r="J916" s="54">
        <v>6912</v>
      </c>
      <c r="K916" s="55">
        <f t="shared" si="33"/>
        <v>1.0102719907407407</v>
      </c>
      <c r="L916" s="56">
        <f t="shared" si="34"/>
        <v>17.69250626492574</v>
      </c>
      <c r="M916" s="57"/>
    </row>
    <row r="917" spans="8:13" x14ac:dyDescent="0.2">
      <c r="H917" s="54">
        <v>6991</v>
      </c>
      <c r="I917" s="54">
        <v>6991</v>
      </c>
      <c r="J917" s="54">
        <v>6912</v>
      </c>
      <c r="K917" s="55">
        <f t="shared" si="33"/>
        <v>1.0114293981481481</v>
      </c>
      <c r="L917" s="56">
        <f t="shared" si="34"/>
        <v>19.67474097304348</v>
      </c>
      <c r="M917" s="57"/>
    </row>
    <row r="918" spans="8:13" x14ac:dyDescent="0.2">
      <c r="H918" s="54">
        <v>6997</v>
      </c>
      <c r="I918" s="54">
        <v>6997</v>
      </c>
      <c r="J918" s="54">
        <v>6912</v>
      </c>
      <c r="K918" s="55">
        <f t="shared" si="33"/>
        <v>1.0122974537037037</v>
      </c>
      <c r="L918" s="56">
        <f t="shared" si="34"/>
        <v>21.159928981544489</v>
      </c>
      <c r="M918" s="57"/>
    </row>
    <row r="919" spans="8:13" x14ac:dyDescent="0.2">
      <c r="H919" s="12">
        <v>1</v>
      </c>
      <c r="I919" s="12">
        <v>1</v>
      </c>
      <c r="J919" s="12">
        <v>1</v>
      </c>
      <c r="K919" s="36">
        <f t="shared" ref="K919:K982" si="35">I919/J919</f>
        <v>1</v>
      </c>
      <c r="L919" s="37">
        <f t="shared" ref="L919:L982" si="36">1200*LOG(K919,2)</f>
        <v>0</v>
      </c>
    </row>
    <row r="920" spans="8:13" x14ac:dyDescent="0.2">
      <c r="H920" s="12">
        <v>1</v>
      </c>
      <c r="I920" s="12">
        <v>1</v>
      </c>
      <c r="J920" s="12">
        <v>1</v>
      </c>
      <c r="K920" s="36">
        <f t="shared" si="35"/>
        <v>1</v>
      </c>
      <c r="L920" s="37">
        <f t="shared" si="36"/>
        <v>0</v>
      </c>
    </row>
    <row r="921" spans="8:13" x14ac:dyDescent="0.2">
      <c r="H921" s="12">
        <v>1</v>
      </c>
      <c r="I921" s="12">
        <v>1</v>
      </c>
      <c r="J921" s="12">
        <v>1</v>
      </c>
      <c r="K921" s="36">
        <f t="shared" si="35"/>
        <v>1</v>
      </c>
      <c r="L921" s="37">
        <f t="shared" si="36"/>
        <v>0</v>
      </c>
    </row>
    <row r="922" spans="8:13" x14ac:dyDescent="0.2">
      <c r="H922" s="12">
        <v>1</v>
      </c>
      <c r="I922" s="12">
        <v>1</v>
      </c>
      <c r="J922" s="12">
        <v>1</v>
      </c>
      <c r="K922" s="36">
        <f t="shared" si="35"/>
        <v>1</v>
      </c>
      <c r="L922" s="37">
        <f t="shared" si="36"/>
        <v>0</v>
      </c>
    </row>
    <row r="923" spans="8:13" x14ac:dyDescent="0.2">
      <c r="H923" s="12">
        <v>1</v>
      </c>
      <c r="I923" s="12">
        <v>1</v>
      </c>
      <c r="J923" s="12">
        <v>1</v>
      </c>
      <c r="K923" s="36">
        <f t="shared" si="35"/>
        <v>1</v>
      </c>
      <c r="L923" s="37">
        <f t="shared" si="36"/>
        <v>0</v>
      </c>
    </row>
    <row r="924" spans="8:13" x14ac:dyDescent="0.2">
      <c r="H924" s="12">
        <v>1</v>
      </c>
      <c r="I924" s="12">
        <v>1</v>
      </c>
      <c r="J924" s="12">
        <v>1</v>
      </c>
      <c r="K924" s="36">
        <f t="shared" si="35"/>
        <v>1</v>
      </c>
      <c r="L924" s="37">
        <f t="shared" si="36"/>
        <v>0</v>
      </c>
    </row>
    <row r="925" spans="8:13" x14ac:dyDescent="0.2">
      <c r="H925" s="12">
        <v>1</v>
      </c>
      <c r="I925" s="12">
        <v>1</v>
      </c>
      <c r="J925" s="12">
        <v>1</v>
      </c>
      <c r="K925" s="36">
        <f t="shared" si="35"/>
        <v>1</v>
      </c>
      <c r="L925" s="37">
        <f t="shared" si="36"/>
        <v>0</v>
      </c>
    </row>
    <row r="926" spans="8:13" x14ac:dyDescent="0.2">
      <c r="H926" s="12">
        <v>1</v>
      </c>
      <c r="I926" s="12">
        <v>1</v>
      </c>
      <c r="J926" s="12">
        <v>1</v>
      </c>
      <c r="K926" s="36">
        <f t="shared" si="35"/>
        <v>1</v>
      </c>
      <c r="L926" s="37">
        <f t="shared" si="36"/>
        <v>0</v>
      </c>
    </row>
    <row r="927" spans="8:13" x14ac:dyDescent="0.2">
      <c r="H927" s="12">
        <v>1</v>
      </c>
      <c r="I927" s="12">
        <v>1</v>
      </c>
      <c r="J927" s="12">
        <v>1</v>
      </c>
      <c r="K927" s="36">
        <f t="shared" si="35"/>
        <v>1</v>
      </c>
      <c r="L927" s="37">
        <f t="shared" si="36"/>
        <v>0</v>
      </c>
    </row>
    <row r="928" spans="8:13" x14ac:dyDescent="0.2">
      <c r="H928" s="12">
        <v>1</v>
      </c>
      <c r="I928" s="12">
        <v>1</v>
      </c>
      <c r="J928" s="12">
        <v>1</v>
      </c>
      <c r="K928" s="36">
        <f t="shared" si="35"/>
        <v>1</v>
      </c>
      <c r="L928" s="37">
        <f t="shared" si="36"/>
        <v>0</v>
      </c>
    </row>
    <row r="929" spans="8:12" x14ac:dyDescent="0.2">
      <c r="H929" s="12">
        <v>1</v>
      </c>
      <c r="I929" s="12">
        <v>1</v>
      </c>
      <c r="J929" s="12">
        <v>1</v>
      </c>
      <c r="K929" s="36">
        <f t="shared" si="35"/>
        <v>1</v>
      </c>
      <c r="L929" s="37">
        <f t="shared" si="36"/>
        <v>0</v>
      </c>
    </row>
    <row r="930" spans="8:12" x14ac:dyDescent="0.2">
      <c r="H930" s="12">
        <v>1</v>
      </c>
      <c r="I930" s="12">
        <v>1</v>
      </c>
      <c r="J930" s="12">
        <v>1</v>
      </c>
      <c r="K930" s="36">
        <f t="shared" si="35"/>
        <v>1</v>
      </c>
      <c r="L930" s="37">
        <f t="shared" si="36"/>
        <v>0</v>
      </c>
    </row>
    <row r="931" spans="8:12" x14ac:dyDescent="0.2">
      <c r="H931" s="12">
        <v>1</v>
      </c>
      <c r="I931" s="12">
        <v>1</v>
      </c>
      <c r="J931" s="12">
        <v>1</v>
      </c>
      <c r="K931" s="36">
        <f t="shared" si="35"/>
        <v>1</v>
      </c>
      <c r="L931" s="37">
        <f t="shared" si="36"/>
        <v>0</v>
      </c>
    </row>
    <row r="932" spans="8:12" x14ac:dyDescent="0.2">
      <c r="H932" s="12">
        <v>1</v>
      </c>
      <c r="I932" s="12">
        <v>1</v>
      </c>
      <c r="J932" s="12">
        <v>1</v>
      </c>
      <c r="K932" s="36">
        <f t="shared" si="35"/>
        <v>1</v>
      </c>
      <c r="L932" s="37">
        <f t="shared" si="36"/>
        <v>0</v>
      </c>
    </row>
    <row r="933" spans="8:12" x14ac:dyDescent="0.2">
      <c r="H933" s="12">
        <v>1</v>
      </c>
      <c r="I933" s="12">
        <v>1</v>
      </c>
      <c r="J933" s="12">
        <v>1</v>
      </c>
      <c r="K933" s="36">
        <f t="shared" si="35"/>
        <v>1</v>
      </c>
      <c r="L933" s="37">
        <f t="shared" si="36"/>
        <v>0</v>
      </c>
    </row>
    <row r="934" spans="8:12" x14ac:dyDescent="0.2">
      <c r="H934" s="12">
        <v>1</v>
      </c>
      <c r="I934" s="12">
        <v>1</v>
      </c>
      <c r="J934" s="12">
        <v>1</v>
      </c>
      <c r="K934" s="36">
        <f t="shared" si="35"/>
        <v>1</v>
      </c>
      <c r="L934" s="37">
        <f t="shared" si="36"/>
        <v>0</v>
      </c>
    </row>
    <row r="935" spans="8:12" x14ac:dyDescent="0.2">
      <c r="H935" s="12">
        <v>1</v>
      </c>
      <c r="I935" s="12">
        <v>1</v>
      </c>
      <c r="J935" s="12">
        <v>1</v>
      </c>
      <c r="K935" s="36">
        <f t="shared" si="35"/>
        <v>1</v>
      </c>
      <c r="L935" s="37">
        <f t="shared" si="36"/>
        <v>0</v>
      </c>
    </row>
    <row r="936" spans="8:12" x14ac:dyDescent="0.2">
      <c r="H936" s="12">
        <v>1</v>
      </c>
      <c r="I936" s="12">
        <v>1</v>
      </c>
      <c r="J936" s="12">
        <v>1</v>
      </c>
      <c r="K936" s="36">
        <f t="shared" si="35"/>
        <v>1</v>
      </c>
      <c r="L936" s="37">
        <f t="shared" si="36"/>
        <v>0</v>
      </c>
    </row>
    <row r="937" spans="8:12" x14ac:dyDescent="0.2">
      <c r="H937" s="12">
        <v>1</v>
      </c>
      <c r="I937" s="12">
        <v>1</v>
      </c>
      <c r="J937" s="12">
        <v>1</v>
      </c>
      <c r="K937" s="36">
        <f t="shared" si="35"/>
        <v>1</v>
      </c>
      <c r="L937" s="37">
        <f t="shared" si="36"/>
        <v>0</v>
      </c>
    </row>
    <row r="938" spans="8:12" x14ac:dyDescent="0.2">
      <c r="H938" s="12">
        <v>1</v>
      </c>
      <c r="I938" s="12">
        <v>1</v>
      </c>
      <c r="J938" s="12">
        <v>1</v>
      </c>
      <c r="K938" s="36">
        <f t="shared" si="35"/>
        <v>1</v>
      </c>
      <c r="L938" s="37">
        <f t="shared" si="36"/>
        <v>0</v>
      </c>
    </row>
    <row r="939" spans="8:12" x14ac:dyDescent="0.2">
      <c r="H939" s="12">
        <v>1</v>
      </c>
      <c r="I939" s="12">
        <v>1</v>
      </c>
      <c r="J939" s="12">
        <v>1</v>
      </c>
      <c r="K939" s="36">
        <f t="shared" si="35"/>
        <v>1</v>
      </c>
      <c r="L939" s="37">
        <f t="shared" si="36"/>
        <v>0</v>
      </c>
    </row>
    <row r="940" spans="8:12" x14ac:dyDescent="0.2">
      <c r="H940" s="12">
        <v>1</v>
      </c>
      <c r="I940" s="12">
        <v>1</v>
      </c>
      <c r="J940" s="12">
        <v>1</v>
      </c>
      <c r="K940" s="36">
        <f t="shared" si="35"/>
        <v>1</v>
      </c>
      <c r="L940" s="37">
        <f t="shared" si="36"/>
        <v>0</v>
      </c>
    </row>
    <row r="941" spans="8:12" x14ac:dyDescent="0.2">
      <c r="H941" s="12">
        <v>1</v>
      </c>
      <c r="I941" s="12">
        <v>1</v>
      </c>
      <c r="J941" s="12">
        <v>1</v>
      </c>
      <c r="K941" s="36">
        <f t="shared" si="35"/>
        <v>1</v>
      </c>
      <c r="L941" s="37">
        <f t="shared" si="36"/>
        <v>0</v>
      </c>
    </row>
    <row r="942" spans="8:12" x14ac:dyDescent="0.2">
      <c r="H942" s="12">
        <v>1</v>
      </c>
      <c r="I942" s="12">
        <v>1</v>
      </c>
      <c r="J942" s="12">
        <v>1</v>
      </c>
      <c r="K942" s="36">
        <f t="shared" si="35"/>
        <v>1</v>
      </c>
      <c r="L942" s="37">
        <f t="shared" si="36"/>
        <v>0</v>
      </c>
    </row>
    <row r="943" spans="8:12" x14ac:dyDescent="0.2">
      <c r="H943" s="12">
        <v>1</v>
      </c>
      <c r="I943" s="12">
        <v>1</v>
      </c>
      <c r="J943" s="12">
        <v>1</v>
      </c>
      <c r="K943" s="36">
        <f t="shared" si="35"/>
        <v>1</v>
      </c>
      <c r="L943" s="37">
        <f t="shared" si="36"/>
        <v>0</v>
      </c>
    </row>
    <row r="944" spans="8:12" x14ac:dyDescent="0.2">
      <c r="H944" s="12">
        <v>1</v>
      </c>
      <c r="I944" s="12">
        <v>1</v>
      </c>
      <c r="J944" s="12">
        <v>1</v>
      </c>
      <c r="K944" s="36">
        <f t="shared" si="35"/>
        <v>1</v>
      </c>
      <c r="L944" s="37">
        <f t="shared" si="36"/>
        <v>0</v>
      </c>
    </row>
    <row r="945" spans="8:12" x14ac:dyDescent="0.2">
      <c r="H945" s="12">
        <v>1</v>
      </c>
      <c r="I945" s="12">
        <v>1</v>
      </c>
      <c r="J945" s="12">
        <v>1</v>
      </c>
      <c r="K945" s="36">
        <f t="shared" si="35"/>
        <v>1</v>
      </c>
      <c r="L945" s="37">
        <f t="shared" si="36"/>
        <v>0</v>
      </c>
    </row>
    <row r="946" spans="8:12" x14ac:dyDescent="0.2">
      <c r="H946" s="12">
        <v>1</v>
      </c>
      <c r="I946" s="12">
        <v>1</v>
      </c>
      <c r="J946" s="12">
        <v>1</v>
      </c>
      <c r="K946" s="36">
        <f t="shared" si="35"/>
        <v>1</v>
      </c>
      <c r="L946" s="37">
        <f t="shared" si="36"/>
        <v>0</v>
      </c>
    </row>
    <row r="947" spans="8:12" x14ac:dyDescent="0.2">
      <c r="H947" s="12">
        <v>1</v>
      </c>
      <c r="I947" s="12">
        <v>1</v>
      </c>
      <c r="J947" s="12">
        <v>1</v>
      </c>
      <c r="K947" s="36">
        <f t="shared" si="35"/>
        <v>1</v>
      </c>
      <c r="L947" s="37">
        <f t="shared" si="36"/>
        <v>0</v>
      </c>
    </row>
    <row r="948" spans="8:12" x14ac:dyDescent="0.2">
      <c r="H948" s="12">
        <v>1</v>
      </c>
      <c r="I948" s="12">
        <v>1</v>
      </c>
      <c r="J948" s="12">
        <v>1</v>
      </c>
      <c r="K948" s="36">
        <f t="shared" si="35"/>
        <v>1</v>
      </c>
      <c r="L948" s="37">
        <f t="shared" si="36"/>
        <v>0</v>
      </c>
    </row>
    <row r="949" spans="8:12" x14ac:dyDescent="0.2">
      <c r="H949" s="12">
        <v>1</v>
      </c>
      <c r="I949" s="12">
        <v>1</v>
      </c>
      <c r="J949" s="12">
        <v>1</v>
      </c>
      <c r="K949" s="36">
        <f t="shared" si="35"/>
        <v>1</v>
      </c>
      <c r="L949" s="37">
        <f t="shared" si="36"/>
        <v>0</v>
      </c>
    </row>
    <row r="950" spans="8:12" x14ac:dyDescent="0.2">
      <c r="H950" s="12">
        <v>1</v>
      </c>
      <c r="I950" s="12">
        <v>1</v>
      </c>
      <c r="J950" s="12">
        <v>1</v>
      </c>
      <c r="K950" s="36">
        <f t="shared" si="35"/>
        <v>1</v>
      </c>
      <c r="L950" s="37">
        <f t="shared" si="36"/>
        <v>0</v>
      </c>
    </row>
    <row r="951" spans="8:12" x14ac:dyDescent="0.2">
      <c r="H951" s="12">
        <v>1</v>
      </c>
      <c r="I951" s="12">
        <v>1</v>
      </c>
      <c r="J951" s="12">
        <v>1</v>
      </c>
      <c r="K951" s="36">
        <f t="shared" si="35"/>
        <v>1</v>
      </c>
      <c r="L951" s="37">
        <f t="shared" si="36"/>
        <v>0</v>
      </c>
    </row>
    <row r="952" spans="8:12" x14ac:dyDescent="0.2">
      <c r="H952" s="12">
        <v>1</v>
      </c>
      <c r="I952" s="12">
        <v>1</v>
      </c>
      <c r="J952" s="12">
        <v>1</v>
      </c>
      <c r="K952" s="36">
        <f t="shared" si="35"/>
        <v>1</v>
      </c>
      <c r="L952" s="37">
        <f t="shared" si="36"/>
        <v>0</v>
      </c>
    </row>
    <row r="953" spans="8:12" x14ac:dyDescent="0.2">
      <c r="H953" s="12">
        <v>1</v>
      </c>
      <c r="I953" s="12">
        <v>1</v>
      </c>
      <c r="J953" s="12">
        <v>1</v>
      </c>
      <c r="K953" s="36">
        <f t="shared" si="35"/>
        <v>1</v>
      </c>
      <c r="L953" s="37">
        <f t="shared" si="36"/>
        <v>0</v>
      </c>
    </row>
    <row r="954" spans="8:12" x14ac:dyDescent="0.2">
      <c r="H954" s="12">
        <v>1</v>
      </c>
      <c r="I954" s="12">
        <v>1</v>
      </c>
      <c r="J954" s="12">
        <v>1</v>
      </c>
      <c r="K954" s="36">
        <f t="shared" si="35"/>
        <v>1</v>
      </c>
      <c r="L954" s="37">
        <f t="shared" si="36"/>
        <v>0</v>
      </c>
    </row>
    <row r="955" spans="8:12" x14ac:dyDescent="0.2">
      <c r="H955" s="12">
        <v>1</v>
      </c>
      <c r="I955" s="12">
        <v>1</v>
      </c>
      <c r="J955" s="12">
        <v>1</v>
      </c>
      <c r="K955" s="36">
        <f t="shared" si="35"/>
        <v>1</v>
      </c>
      <c r="L955" s="37">
        <f t="shared" si="36"/>
        <v>0</v>
      </c>
    </row>
    <row r="956" spans="8:12" x14ac:dyDescent="0.2">
      <c r="H956" s="12">
        <v>1</v>
      </c>
      <c r="I956" s="12">
        <v>1</v>
      </c>
      <c r="J956" s="12">
        <v>1</v>
      </c>
      <c r="K956" s="36">
        <f t="shared" si="35"/>
        <v>1</v>
      </c>
      <c r="L956" s="37">
        <f t="shared" si="36"/>
        <v>0</v>
      </c>
    </row>
    <row r="957" spans="8:12" x14ac:dyDescent="0.2">
      <c r="H957" s="12">
        <v>1</v>
      </c>
      <c r="I957" s="12">
        <v>1</v>
      </c>
      <c r="J957" s="12">
        <v>1</v>
      </c>
      <c r="K957" s="36">
        <f t="shared" si="35"/>
        <v>1</v>
      </c>
      <c r="L957" s="37">
        <f t="shared" si="36"/>
        <v>0</v>
      </c>
    </row>
    <row r="958" spans="8:12" x14ac:dyDescent="0.2">
      <c r="H958" s="12">
        <v>1</v>
      </c>
      <c r="I958" s="12">
        <v>1</v>
      </c>
      <c r="J958" s="12">
        <v>1</v>
      </c>
      <c r="K958" s="36">
        <f t="shared" si="35"/>
        <v>1</v>
      </c>
      <c r="L958" s="37">
        <f t="shared" si="36"/>
        <v>0</v>
      </c>
    </row>
    <row r="959" spans="8:12" x14ac:dyDescent="0.2">
      <c r="H959" s="12">
        <v>1</v>
      </c>
      <c r="I959" s="12">
        <v>1</v>
      </c>
      <c r="J959" s="12">
        <v>1</v>
      </c>
      <c r="K959" s="36">
        <f t="shared" si="35"/>
        <v>1</v>
      </c>
      <c r="L959" s="37">
        <f t="shared" si="36"/>
        <v>0</v>
      </c>
    </row>
    <row r="960" spans="8:12" x14ac:dyDescent="0.2">
      <c r="H960" s="12">
        <v>1</v>
      </c>
      <c r="I960" s="12">
        <v>1</v>
      </c>
      <c r="J960" s="12">
        <v>1</v>
      </c>
      <c r="K960" s="36">
        <f t="shared" si="35"/>
        <v>1</v>
      </c>
      <c r="L960" s="37">
        <f t="shared" si="36"/>
        <v>0</v>
      </c>
    </row>
    <row r="961" spans="8:12" x14ac:dyDescent="0.2">
      <c r="H961" s="12">
        <v>1</v>
      </c>
      <c r="I961" s="12">
        <v>1</v>
      </c>
      <c r="J961" s="12">
        <v>1</v>
      </c>
      <c r="K961" s="36">
        <f t="shared" si="35"/>
        <v>1</v>
      </c>
      <c r="L961" s="37">
        <f t="shared" si="36"/>
        <v>0</v>
      </c>
    </row>
    <row r="962" spans="8:12" x14ac:dyDescent="0.2">
      <c r="H962" s="12">
        <v>1</v>
      </c>
      <c r="I962" s="12">
        <v>1</v>
      </c>
      <c r="J962" s="12">
        <v>1</v>
      </c>
      <c r="K962" s="36">
        <f t="shared" si="35"/>
        <v>1</v>
      </c>
      <c r="L962" s="37">
        <f t="shared" si="36"/>
        <v>0</v>
      </c>
    </row>
    <row r="963" spans="8:12" x14ac:dyDescent="0.2">
      <c r="H963" s="12">
        <v>1</v>
      </c>
      <c r="I963" s="12">
        <v>1</v>
      </c>
      <c r="J963" s="12">
        <v>1</v>
      </c>
      <c r="K963" s="36">
        <f t="shared" si="35"/>
        <v>1</v>
      </c>
      <c r="L963" s="37">
        <f t="shared" si="36"/>
        <v>0</v>
      </c>
    </row>
    <row r="964" spans="8:12" x14ac:dyDescent="0.2">
      <c r="H964" s="12">
        <v>1</v>
      </c>
      <c r="I964" s="12">
        <v>1</v>
      </c>
      <c r="J964" s="12">
        <v>1</v>
      </c>
      <c r="K964" s="36">
        <f t="shared" si="35"/>
        <v>1</v>
      </c>
      <c r="L964" s="37">
        <f t="shared" si="36"/>
        <v>0</v>
      </c>
    </row>
    <row r="965" spans="8:12" x14ac:dyDescent="0.2">
      <c r="H965" s="12">
        <v>1</v>
      </c>
      <c r="I965" s="12">
        <v>1</v>
      </c>
      <c r="J965" s="12">
        <v>1</v>
      </c>
      <c r="K965" s="36">
        <f t="shared" si="35"/>
        <v>1</v>
      </c>
      <c r="L965" s="37">
        <f t="shared" si="36"/>
        <v>0</v>
      </c>
    </row>
    <row r="966" spans="8:12" x14ac:dyDescent="0.2">
      <c r="H966" s="12">
        <v>1</v>
      </c>
      <c r="I966" s="12">
        <v>1</v>
      </c>
      <c r="J966" s="12">
        <v>1</v>
      </c>
      <c r="K966" s="36">
        <f t="shared" si="35"/>
        <v>1</v>
      </c>
      <c r="L966" s="37">
        <f t="shared" si="36"/>
        <v>0</v>
      </c>
    </row>
    <row r="967" spans="8:12" x14ac:dyDescent="0.2">
      <c r="H967" s="12">
        <v>1</v>
      </c>
      <c r="I967" s="12">
        <v>1</v>
      </c>
      <c r="J967" s="12">
        <v>1</v>
      </c>
      <c r="K967" s="36">
        <f t="shared" si="35"/>
        <v>1</v>
      </c>
      <c r="L967" s="37">
        <f t="shared" si="36"/>
        <v>0</v>
      </c>
    </row>
    <row r="968" spans="8:12" x14ac:dyDescent="0.2">
      <c r="H968" s="12">
        <v>1</v>
      </c>
      <c r="I968" s="12">
        <v>1</v>
      </c>
      <c r="J968" s="12">
        <v>1</v>
      </c>
      <c r="K968" s="36">
        <f t="shared" si="35"/>
        <v>1</v>
      </c>
      <c r="L968" s="37">
        <f t="shared" si="36"/>
        <v>0</v>
      </c>
    </row>
    <row r="969" spans="8:12" x14ac:dyDescent="0.2">
      <c r="H969" s="12">
        <v>1</v>
      </c>
      <c r="I969" s="12">
        <v>1</v>
      </c>
      <c r="J969" s="12">
        <v>1</v>
      </c>
      <c r="K969" s="36">
        <f t="shared" si="35"/>
        <v>1</v>
      </c>
      <c r="L969" s="37">
        <f t="shared" si="36"/>
        <v>0</v>
      </c>
    </row>
    <row r="970" spans="8:12" x14ac:dyDescent="0.2">
      <c r="H970" s="12">
        <v>1</v>
      </c>
      <c r="I970" s="12">
        <v>1</v>
      </c>
      <c r="J970" s="12">
        <v>1</v>
      </c>
      <c r="K970" s="36">
        <f t="shared" si="35"/>
        <v>1</v>
      </c>
      <c r="L970" s="37">
        <f t="shared" si="36"/>
        <v>0</v>
      </c>
    </row>
    <row r="971" spans="8:12" x14ac:dyDescent="0.2">
      <c r="H971" s="12">
        <v>1</v>
      </c>
      <c r="I971" s="12">
        <v>1</v>
      </c>
      <c r="J971" s="12">
        <v>1</v>
      </c>
      <c r="K971" s="36">
        <f t="shared" si="35"/>
        <v>1</v>
      </c>
      <c r="L971" s="37">
        <f t="shared" si="36"/>
        <v>0</v>
      </c>
    </row>
    <row r="972" spans="8:12" x14ac:dyDescent="0.2">
      <c r="H972" s="12">
        <v>1</v>
      </c>
      <c r="I972" s="12">
        <v>1</v>
      </c>
      <c r="J972" s="12">
        <v>1</v>
      </c>
      <c r="K972" s="36">
        <f t="shared" si="35"/>
        <v>1</v>
      </c>
      <c r="L972" s="37">
        <f t="shared" si="36"/>
        <v>0</v>
      </c>
    </row>
    <row r="973" spans="8:12" x14ac:dyDescent="0.2">
      <c r="H973" s="12">
        <v>1</v>
      </c>
      <c r="I973" s="12">
        <v>1</v>
      </c>
      <c r="J973" s="12">
        <v>1</v>
      </c>
      <c r="K973" s="36">
        <f t="shared" si="35"/>
        <v>1</v>
      </c>
      <c r="L973" s="37">
        <f t="shared" si="36"/>
        <v>0</v>
      </c>
    </row>
    <row r="974" spans="8:12" x14ac:dyDescent="0.2">
      <c r="H974" s="12">
        <v>1</v>
      </c>
      <c r="I974" s="12">
        <v>1</v>
      </c>
      <c r="J974" s="12">
        <v>1</v>
      </c>
      <c r="K974" s="36">
        <f t="shared" si="35"/>
        <v>1</v>
      </c>
      <c r="L974" s="37">
        <f t="shared" si="36"/>
        <v>0</v>
      </c>
    </row>
    <row r="975" spans="8:12" x14ac:dyDescent="0.2">
      <c r="H975" s="12">
        <v>1</v>
      </c>
      <c r="I975" s="12">
        <v>1</v>
      </c>
      <c r="J975" s="12">
        <v>1</v>
      </c>
      <c r="K975" s="36">
        <f t="shared" si="35"/>
        <v>1</v>
      </c>
      <c r="L975" s="37">
        <f t="shared" si="36"/>
        <v>0</v>
      </c>
    </row>
    <row r="976" spans="8:12" x14ac:dyDescent="0.2">
      <c r="H976" s="12">
        <v>1</v>
      </c>
      <c r="I976" s="12">
        <v>1</v>
      </c>
      <c r="J976" s="12">
        <v>1</v>
      </c>
      <c r="K976" s="36">
        <f t="shared" si="35"/>
        <v>1</v>
      </c>
      <c r="L976" s="37">
        <f t="shared" si="36"/>
        <v>0</v>
      </c>
    </row>
    <row r="977" spans="8:12" x14ac:dyDescent="0.2">
      <c r="H977" s="12">
        <v>1</v>
      </c>
      <c r="I977" s="12">
        <v>1</v>
      </c>
      <c r="J977" s="12">
        <v>1</v>
      </c>
      <c r="K977" s="36">
        <f t="shared" si="35"/>
        <v>1</v>
      </c>
      <c r="L977" s="37">
        <f t="shared" si="36"/>
        <v>0</v>
      </c>
    </row>
    <row r="978" spans="8:12" x14ac:dyDescent="0.2">
      <c r="H978" s="12">
        <v>1</v>
      </c>
      <c r="I978" s="12">
        <v>1</v>
      </c>
      <c r="J978" s="12">
        <v>1</v>
      </c>
      <c r="K978" s="36">
        <f t="shared" si="35"/>
        <v>1</v>
      </c>
      <c r="L978" s="37">
        <f t="shared" si="36"/>
        <v>0</v>
      </c>
    </row>
    <row r="979" spans="8:12" x14ac:dyDescent="0.2">
      <c r="H979" s="12">
        <v>1</v>
      </c>
      <c r="I979" s="12">
        <v>1</v>
      </c>
      <c r="J979" s="12">
        <v>1</v>
      </c>
      <c r="K979" s="36">
        <f t="shared" si="35"/>
        <v>1</v>
      </c>
      <c r="L979" s="37">
        <f t="shared" si="36"/>
        <v>0</v>
      </c>
    </row>
    <row r="980" spans="8:12" x14ac:dyDescent="0.2">
      <c r="H980" s="12">
        <v>1</v>
      </c>
      <c r="I980" s="12">
        <v>1</v>
      </c>
      <c r="J980" s="12">
        <v>1</v>
      </c>
      <c r="K980" s="36">
        <f t="shared" si="35"/>
        <v>1</v>
      </c>
      <c r="L980" s="37">
        <f t="shared" si="36"/>
        <v>0</v>
      </c>
    </row>
    <row r="981" spans="8:12" x14ac:dyDescent="0.2">
      <c r="H981" s="12">
        <v>1</v>
      </c>
      <c r="I981" s="12">
        <v>1</v>
      </c>
      <c r="J981" s="12">
        <v>1</v>
      </c>
      <c r="K981" s="36">
        <f t="shared" si="35"/>
        <v>1</v>
      </c>
      <c r="L981" s="37">
        <f t="shared" si="36"/>
        <v>0</v>
      </c>
    </row>
    <row r="982" spans="8:12" x14ac:dyDescent="0.2">
      <c r="H982" s="12">
        <v>1</v>
      </c>
      <c r="I982" s="12">
        <v>1</v>
      </c>
      <c r="J982" s="12">
        <v>1</v>
      </c>
      <c r="K982" s="36">
        <f t="shared" si="35"/>
        <v>1</v>
      </c>
      <c r="L982" s="37">
        <f t="shared" si="36"/>
        <v>0</v>
      </c>
    </row>
    <row r="983" spans="8:12" x14ac:dyDescent="0.2">
      <c r="H983" s="12">
        <v>1</v>
      </c>
      <c r="I983" s="12">
        <v>1</v>
      </c>
      <c r="J983" s="12">
        <v>1</v>
      </c>
      <c r="K983" s="36">
        <f t="shared" ref="K983:K1000" si="37">I983/J983</f>
        <v>1</v>
      </c>
      <c r="L983" s="37">
        <f t="shared" ref="L983:L1000" si="38">1200*LOG(K983,2)</f>
        <v>0</v>
      </c>
    </row>
    <row r="984" spans="8:12" x14ac:dyDescent="0.2">
      <c r="H984" s="12">
        <v>1</v>
      </c>
      <c r="I984" s="12">
        <v>1</v>
      </c>
      <c r="J984" s="12">
        <v>1</v>
      </c>
      <c r="K984" s="36">
        <f t="shared" si="37"/>
        <v>1</v>
      </c>
      <c r="L984" s="37">
        <f t="shared" si="38"/>
        <v>0</v>
      </c>
    </row>
    <row r="985" spans="8:12" x14ac:dyDescent="0.2">
      <c r="H985" s="12">
        <v>1</v>
      </c>
      <c r="I985" s="12">
        <v>1</v>
      </c>
      <c r="J985" s="12">
        <v>1</v>
      </c>
      <c r="K985" s="36">
        <f t="shared" si="37"/>
        <v>1</v>
      </c>
      <c r="L985" s="37">
        <f t="shared" si="38"/>
        <v>0</v>
      </c>
    </row>
    <row r="986" spans="8:12" x14ac:dyDescent="0.2">
      <c r="H986" s="12">
        <v>1</v>
      </c>
      <c r="I986" s="12">
        <v>1</v>
      </c>
      <c r="J986" s="12">
        <v>1</v>
      </c>
      <c r="K986" s="36">
        <f t="shared" si="37"/>
        <v>1</v>
      </c>
      <c r="L986" s="37">
        <f t="shared" si="38"/>
        <v>0</v>
      </c>
    </row>
    <row r="987" spans="8:12" x14ac:dyDescent="0.2">
      <c r="H987" s="12">
        <v>1</v>
      </c>
      <c r="I987" s="12">
        <v>1</v>
      </c>
      <c r="J987" s="12">
        <v>1</v>
      </c>
      <c r="K987" s="36">
        <f t="shared" si="37"/>
        <v>1</v>
      </c>
      <c r="L987" s="37">
        <f t="shared" si="38"/>
        <v>0</v>
      </c>
    </row>
    <row r="988" spans="8:12" x14ac:dyDescent="0.2">
      <c r="H988" s="12">
        <v>1</v>
      </c>
      <c r="I988" s="12">
        <v>1</v>
      </c>
      <c r="J988" s="12">
        <v>1</v>
      </c>
      <c r="K988" s="36">
        <f t="shared" si="37"/>
        <v>1</v>
      </c>
      <c r="L988" s="37">
        <f t="shared" si="38"/>
        <v>0</v>
      </c>
    </row>
    <row r="989" spans="8:12" x14ac:dyDescent="0.2">
      <c r="H989" s="12">
        <v>1</v>
      </c>
      <c r="I989" s="12">
        <v>1</v>
      </c>
      <c r="J989" s="12">
        <v>1</v>
      </c>
      <c r="K989" s="36">
        <f t="shared" si="37"/>
        <v>1</v>
      </c>
      <c r="L989" s="37">
        <f t="shared" si="38"/>
        <v>0</v>
      </c>
    </row>
    <row r="990" spans="8:12" x14ac:dyDescent="0.2">
      <c r="H990" s="12">
        <v>1</v>
      </c>
      <c r="I990" s="12">
        <v>1</v>
      </c>
      <c r="J990" s="12">
        <v>1</v>
      </c>
      <c r="K990" s="36">
        <f t="shared" si="37"/>
        <v>1</v>
      </c>
      <c r="L990" s="37">
        <f t="shared" si="38"/>
        <v>0</v>
      </c>
    </row>
    <row r="991" spans="8:12" x14ac:dyDescent="0.2">
      <c r="H991" s="12">
        <v>1</v>
      </c>
      <c r="I991" s="12">
        <v>1</v>
      </c>
      <c r="J991" s="12">
        <v>1</v>
      </c>
      <c r="K991" s="36">
        <f t="shared" si="37"/>
        <v>1</v>
      </c>
      <c r="L991" s="37">
        <f t="shared" si="38"/>
        <v>0</v>
      </c>
    </row>
    <row r="992" spans="8:12" x14ac:dyDescent="0.2">
      <c r="H992" s="12">
        <v>1</v>
      </c>
      <c r="I992" s="12">
        <v>1</v>
      </c>
      <c r="J992" s="12">
        <v>1</v>
      </c>
      <c r="K992" s="36">
        <f t="shared" si="37"/>
        <v>1</v>
      </c>
      <c r="L992" s="37">
        <f t="shared" si="38"/>
        <v>0</v>
      </c>
    </row>
    <row r="993" spans="8:12" x14ac:dyDescent="0.2">
      <c r="H993" s="12">
        <v>1</v>
      </c>
      <c r="I993" s="12">
        <v>1</v>
      </c>
      <c r="J993" s="12">
        <v>1</v>
      </c>
      <c r="K993" s="36">
        <f t="shared" si="37"/>
        <v>1</v>
      </c>
      <c r="L993" s="37">
        <f t="shared" si="38"/>
        <v>0</v>
      </c>
    </row>
    <row r="994" spans="8:12" x14ac:dyDescent="0.2">
      <c r="H994" s="12">
        <v>1</v>
      </c>
      <c r="I994" s="12">
        <v>1</v>
      </c>
      <c r="J994" s="12">
        <v>1</v>
      </c>
      <c r="K994" s="36">
        <f t="shared" si="37"/>
        <v>1</v>
      </c>
      <c r="L994" s="37">
        <f t="shared" si="38"/>
        <v>0</v>
      </c>
    </row>
    <row r="995" spans="8:12" x14ac:dyDescent="0.2">
      <c r="H995" s="12">
        <v>1</v>
      </c>
      <c r="I995" s="12">
        <v>1</v>
      </c>
      <c r="J995" s="12">
        <v>1</v>
      </c>
      <c r="K995" s="36">
        <f t="shared" si="37"/>
        <v>1</v>
      </c>
      <c r="L995" s="37">
        <f t="shared" si="38"/>
        <v>0</v>
      </c>
    </row>
    <row r="996" spans="8:12" x14ac:dyDescent="0.2">
      <c r="H996" s="12">
        <v>1</v>
      </c>
      <c r="I996" s="12">
        <v>1</v>
      </c>
      <c r="J996" s="12">
        <v>1</v>
      </c>
      <c r="K996" s="36">
        <f t="shared" si="37"/>
        <v>1</v>
      </c>
      <c r="L996" s="37">
        <f t="shared" si="38"/>
        <v>0</v>
      </c>
    </row>
    <row r="997" spans="8:12" x14ac:dyDescent="0.2">
      <c r="H997" s="12">
        <v>1</v>
      </c>
      <c r="I997" s="12">
        <v>1</v>
      </c>
      <c r="J997" s="12">
        <v>1</v>
      </c>
      <c r="K997" s="36">
        <f t="shared" si="37"/>
        <v>1</v>
      </c>
      <c r="L997" s="37">
        <f t="shared" si="38"/>
        <v>0</v>
      </c>
    </row>
    <row r="998" spans="8:12" x14ac:dyDescent="0.2">
      <c r="H998" s="12">
        <v>1</v>
      </c>
      <c r="I998" s="12">
        <v>1</v>
      </c>
      <c r="J998" s="12">
        <v>1</v>
      </c>
      <c r="K998" s="36">
        <f t="shared" si="37"/>
        <v>1</v>
      </c>
      <c r="L998" s="37">
        <f t="shared" si="38"/>
        <v>0</v>
      </c>
    </row>
    <row r="999" spans="8:12" x14ac:dyDescent="0.2">
      <c r="H999" s="12">
        <v>1</v>
      </c>
      <c r="I999" s="12">
        <v>1</v>
      </c>
      <c r="J999" s="12">
        <v>1</v>
      </c>
      <c r="K999" s="36">
        <f t="shared" si="37"/>
        <v>1</v>
      </c>
      <c r="L999" s="37">
        <f t="shared" si="38"/>
        <v>0</v>
      </c>
    </row>
    <row r="1000" spans="8:12" x14ac:dyDescent="0.2">
      <c r="H1000" s="12">
        <v>1</v>
      </c>
      <c r="I1000" s="12">
        <v>1</v>
      </c>
      <c r="J1000" s="12">
        <v>1</v>
      </c>
      <c r="K1000" s="36">
        <f t="shared" si="37"/>
        <v>1</v>
      </c>
      <c r="L1000" s="37">
        <f t="shared" si="38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3"/>
  <sheetViews>
    <sheetView workbookViewId="0">
      <pane ySplit="4" topLeftCell="A5" activePane="bottomLeft" state="frozen"/>
      <selection pane="bottomLeft" activeCell="E16" sqref="E16"/>
    </sheetView>
  </sheetViews>
  <sheetFormatPr baseColWidth="10" defaultRowHeight="16" x14ac:dyDescent="0.2"/>
  <cols>
    <col min="1" max="1" width="4" customWidth="1"/>
    <col min="2" max="2" width="14" customWidth="1"/>
    <col min="3" max="3" width="36.5" customWidth="1"/>
    <col min="4" max="4" width="12.33203125" customWidth="1"/>
    <col min="5" max="5" width="14.1640625" customWidth="1"/>
    <col min="6" max="6" width="14.6640625" customWidth="1"/>
  </cols>
  <sheetData>
    <row r="2" spans="2:10" x14ac:dyDescent="0.2">
      <c r="C2" s="17" t="s">
        <v>27</v>
      </c>
      <c r="D2" t="s">
        <v>28</v>
      </c>
      <c r="E2" t="s">
        <v>29</v>
      </c>
    </row>
    <row r="4" spans="2:10" ht="48" x14ac:dyDescent="0.2">
      <c r="B4" s="6" t="s">
        <v>40</v>
      </c>
      <c r="C4" s="6" t="s">
        <v>23</v>
      </c>
      <c r="D4" s="6" t="s">
        <v>22</v>
      </c>
      <c r="E4" s="6" t="s">
        <v>38</v>
      </c>
      <c r="F4" s="6" t="s">
        <v>52</v>
      </c>
      <c r="G4" s="6" t="s">
        <v>24</v>
      </c>
      <c r="H4" s="6" t="s">
        <v>25</v>
      </c>
      <c r="I4" s="6" t="s">
        <v>26</v>
      </c>
    </row>
    <row r="5" spans="2:10" x14ac:dyDescent="0.2">
      <c r="B5" s="14" t="s">
        <v>30</v>
      </c>
      <c r="C5" s="12" t="s">
        <v>15</v>
      </c>
      <c r="D5" s="12">
        <v>100</v>
      </c>
      <c r="E5" s="12">
        <v>44100</v>
      </c>
      <c r="F5" s="19" t="s">
        <v>53</v>
      </c>
      <c r="G5" s="13" t="s">
        <v>31</v>
      </c>
      <c r="H5" s="13" t="s">
        <v>31</v>
      </c>
      <c r="I5" s="13" t="s">
        <v>31</v>
      </c>
    </row>
    <row r="6" spans="2:10" x14ac:dyDescent="0.2">
      <c r="B6" s="14" t="s">
        <v>30</v>
      </c>
      <c r="C6" s="12" t="s">
        <v>16</v>
      </c>
      <c r="D6" s="12">
        <v>110</v>
      </c>
      <c r="E6" s="12">
        <v>16</v>
      </c>
      <c r="F6" s="19" t="s">
        <v>53</v>
      </c>
      <c r="G6" s="13" t="s">
        <v>31</v>
      </c>
      <c r="H6" s="13" t="s">
        <v>31</v>
      </c>
      <c r="I6" s="13" t="s">
        <v>31</v>
      </c>
    </row>
    <row r="7" spans="2:10" ht="48" x14ac:dyDescent="0.2">
      <c r="B7" s="14" t="s">
        <v>30</v>
      </c>
      <c r="C7" s="12" t="s">
        <v>133</v>
      </c>
      <c r="D7" s="12">
        <v>111</v>
      </c>
      <c r="E7" s="12" t="s">
        <v>129</v>
      </c>
      <c r="F7" s="19" t="s">
        <v>53</v>
      </c>
      <c r="G7" s="13" t="s">
        <v>31</v>
      </c>
      <c r="H7" s="13" t="s">
        <v>31</v>
      </c>
      <c r="I7" s="13" t="s">
        <v>31</v>
      </c>
    </row>
    <row r="8" spans="2:10" x14ac:dyDescent="0.2">
      <c r="B8" s="14" t="s">
        <v>30</v>
      </c>
      <c r="C8" s="12" t="s">
        <v>17</v>
      </c>
      <c r="D8" s="12">
        <v>120</v>
      </c>
      <c r="E8" s="12">
        <v>0.02</v>
      </c>
      <c r="F8" s="19" t="s">
        <v>53</v>
      </c>
      <c r="G8" s="13" t="s">
        <v>31</v>
      </c>
      <c r="H8" s="13" t="s">
        <v>31</v>
      </c>
      <c r="I8" s="13" t="s">
        <v>31</v>
      </c>
    </row>
    <row r="9" spans="2:10" x14ac:dyDescent="0.2">
      <c r="B9" s="14" t="s">
        <v>30</v>
      </c>
      <c r="C9" s="12" t="s">
        <v>18</v>
      </c>
      <c r="D9" s="12">
        <v>130</v>
      </c>
      <c r="E9" s="12">
        <v>120</v>
      </c>
      <c r="F9" s="19" t="s">
        <v>53</v>
      </c>
      <c r="G9" s="13" t="s">
        <v>31</v>
      </c>
      <c r="H9" s="13" t="s">
        <v>31</v>
      </c>
      <c r="I9" s="13" t="s">
        <v>31</v>
      </c>
    </row>
    <row r="10" spans="2:10" x14ac:dyDescent="0.2">
      <c r="B10" s="14" t="s">
        <v>30</v>
      </c>
      <c r="C10" s="12" t="s">
        <v>58</v>
      </c>
      <c r="D10" s="12">
        <v>180</v>
      </c>
      <c r="E10" s="12">
        <v>1</v>
      </c>
      <c r="F10" s="19" t="s">
        <v>53</v>
      </c>
      <c r="G10" s="13" t="s">
        <v>31</v>
      </c>
      <c r="H10" s="13" t="s">
        <v>31</v>
      </c>
      <c r="I10" s="13" t="s">
        <v>31</v>
      </c>
    </row>
    <row r="11" spans="2:10" ht="80" x14ac:dyDescent="0.2">
      <c r="B11" s="14" t="s">
        <v>30</v>
      </c>
      <c r="C11" s="12" t="s">
        <v>103</v>
      </c>
      <c r="D11" s="12">
        <v>190</v>
      </c>
      <c r="E11" s="12">
        <v>2.5</v>
      </c>
      <c r="F11" s="19" t="s">
        <v>53</v>
      </c>
      <c r="G11" s="13" t="s">
        <v>31</v>
      </c>
      <c r="H11" s="13" t="s">
        <v>31</v>
      </c>
      <c r="I11" s="13" t="s">
        <v>31</v>
      </c>
    </row>
    <row r="12" spans="2:10" ht="64" x14ac:dyDescent="0.2">
      <c r="B12" s="14" t="s">
        <v>30</v>
      </c>
      <c r="C12" s="12" t="s">
        <v>43</v>
      </c>
      <c r="D12" s="12">
        <v>-1</v>
      </c>
      <c r="E12" s="13" t="s">
        <v>39</v>
      </c>
      <c r="F12" s="16" t="s">
        <v>54</v>
      </c>
      <c r="G12" s="14" t="s">
        <v>30</v>
      </c>
      <c r="H12" s="14" t="s">
        <v>30</v>
      </c>
      <c r="I12" s="13" t="s">
        <v>31</v>
      </c>
    </row>
    <row r="13" spans="2:10" x14ac:dyDescent="0.2">
      <c r="B13" s="14" t="s">
        <v>30</v>
      </c>
      <c r="C13" s="12" t="s">
        <v>201</v>
      </c>
      <c r="D13" s="12">
        <v>-80</v>
      </c>
      <c r="E13" s="78"/>
      <c r="F13" s="78"/>
      <c r="G13" s="78"/>
      <c r="H13" s="78"/>
      <c r="I13" s="78"/>
    </row>
    <row r="14" spans="2:10" ht="32" x14ac:dyDescent="0.2">
      <c r="B14" s="14" t="s">
        <v>30</v>
      </c>
      <c r="C14" s="12" t="s">
        <v>179</v>
      </c>
      <c r="D14" s="12">
        <v>-90</v>
      </c>
      <c r="E14" s="12" t="s">
        <v>180</v>
      </c>
      <c r="F14" s="15" t="s">
        <v>181</v>
      </c>
      <c r="G14" s="13" t="s">
        <v>31</v>
      </c>
      <c r="H14" s="14" t="s">
        <v>30</v>
      </c>
      <c r="I14" s="14" t="s">
        <v>30</v>
      </c>
      <c r="J14" t="s">
        <v>188</v>
      </c>
    </row>
    <row r="15" spans="2:10" ht="32" x14ac:dyDescent="0.2">
      <c r="B15" s="14" t="s">
        <v>30</v>
      </c>
      <c r="C15" s="12" t="s">
        <v>194</v>
      </c>
      <c r="D15" s="12">
        <v>-999</v>
      </c>
      <c r="E15" s="12" t="s">
        <v>148</v>
      </c>
      <c r="F15" s="15" t="s">
        <v>49</v>
      </c>
      <c r="G15" s="14" t="s">
        <v>30</v>
      </c>
      <c r="H15" s="13" t="s">
        <v>31</v>
      </c>
      <c r="I15" s="13" t="s">
        <v>31</v>
      </c>
    </row>
    <row r="17" spans="2:9" x14ac:dyDescent="0.2">
      <c r="B17" s="14" t="s">
        <v>30</v>
      </c>
      <c r="C17" s="12" t="s">
        <v>32</v>
      </c>
      <c r="D17" s="12">
        <v>-100</v>
      </c>
      <c r="E17" s="12">
        <v>0.02</v>
      </c>
      <c r="F17" s="16" t="s">
        <v>54</v>
      </c>
      <c r="G17" s="14" t="s">
        <v>30</v>
      </c>
      <c r="H17" s="13" t="s">
        <v>31</v>
      </c>
      <c r="I17" s="13" t="s">
        <v>31</v>
      </c>
    </row>
    <row r="18" spans="2:9" x14ac:dyDescent="0.2">
      <c r="B18" s="14" t="s">
        <v>30</v>
      </c>
      <c r="C18" s="12" t="s">
        <v>33</v>
      </c>
      <c r="D18" s="12">
        <v>-101</v>
      </c>
      <c r="E18" s="12">
        <v>20</v>
      </c>
      <c r="F18" s="16" t="s">
        <v>54</v>
      </c>
      <c r="G18" s="14" t="s">
        <v>30</v>
      </c>
      <c r="H18" s="13" t="s">
        <v>31</v>
      </c>
      <c r="I18" s="13" t="s">
        <v>31</v>
      </c>
    </row>
    <row r="19" spans="2:9" ht="32" x14ac:dyDescent="0.2">
      <c r="B19" s="14" t="s">
        <v>30</v>
      </c>
      <c r="C19" s="12" t="s">
        <v>34</v>
      </c>
      <c r="D19" s="12">
        <v>-102</v>
      </c>
      <c r="E19" s="12">
        <v>256</v>
      </c>
      <c r="F19" s="16" t="s">
        <v>54</v>
      </c>
      <c r="G19" s="14" t="s">
        <v>30</v>
      </c>
      <c r="H19" s="13" t="s">
        <v>31</v>
      </c>
      <c r="I19" s="13" t="s">
        <v>31</v>
      </c>
    </row>
    <row r="20" spans="2:9" x14ac:dyDescent="0.2">
      <c r="B20" s="14" t="s">
        <v>30</v>
      </c>
      <c r="C20" s="12" t="s">
        <v>35</v>
      </c>
      <c r="D20" s="12">
        <v>-103</v>
      </c>
      <c r="E20" s="12">
        <v>0.5</v>
      </c>
      <c r="F20" s="16" t="s">
        <v>54</v>
      </c>
      <c r="G20" s="14" t="s">
        <v>30</v>
      </c>
      <c r="H20" s="13" t="s">
        <v>31</v>
      </c>
      <c r="I20" s="13" t="s">
        <v>31</v>
      </c>
    </row>
    <row r="21" spans="2:9" x14ac:dyDescent="0.2">
      <c r="B21" s="14" t="s">
        <v>30</v>
      </c>
      <c r="C21" s="12" t="s">
        <v>36</v>
      </c>
      <c r="D21" s="12">
        <v>-150</v>
      </c>
      <c r="E21" s="12">
        <v>3</v>
      </c>
      <c r="F21" s="16" t="s">
        <v>54</v>
      </c>
      <c r="G21" s="14" t="s">
        <v>30</v>
      </c>
      <c r="H21" s="13" t="s">
        <v>31</v>
      </c>
      <c r="I21" s="13" t="s">
        <v>31</v>
      </c>
    </row>
    <row r="22" spans="2:9" ht="32" x14ac:dyDescent="0.2">
      <c r="B22" s="14" t="s">
        <v>30</v>
      </c>
      <c r="C22" s="12" t="s">
        <v>37</v>
      </c>
      <c r="D22" s="12">
        <v>-151</v>
      </c>
      <c r="E22" s="12">
        <v>1.5</v>
      </c>
      <c r="F22" s="16" t="s">
        <v>54</v>
      </c>
      <c r="G22" s="14" t="s">
        <v>30</v>
      </c>
      <c r="H22" s="13" t="s">
        <v>31</v>
      </c>
      <c r="I22" s="13" t="s">
        <v>31</v>
      </c>
    </row>
    <row r="23" spans="2:9" ht="32" x14ac:dyDescent="0.2">
      <c r="B23" s="14" t="s">
        <v>30</v>
      </c>
      <c r="C23" s="12" t="s">
        <v>42</v>
      </c>
      <c r="D23" s="12">
        <v>-200</v>
      </c>
      <c r="E23" s="12">
        <v>20</v>
      </c>
      <c r="F23" s="16" t="s">
        <v>54</v>
      </c>
      <c r="G23" s="14" t="s">
        <v>30</v>
      </c>
      <c r="H23" s="13" t="s">
        <v>31</v>
      </c>
      <c r="I23" s="13" t="s">
        <v>31</v>
      </c>
    </row>
    <row r="24" spans="2:9" ht="32" x14ac:dyDescent="0.2">
      <c r="B24" s="79" t="s">
        <v>207</v>
      </c>
      <c r="C24" s="80" t="s">
        <v>46</v>
      </c>
      <c r="D24" s="80">
        <v>-300</v>
      </c>
      <c r="E24" s="80">
        <v>30</v>
      </c>
      <c r="F24" s="81" t="s">
        <v>49</v>
      </c>
      <c r="G24" s="82" t="s">
        <v>30</v>
      </c>
      <c r="H24" s="83" t="s">
        <v>31</v>
      </c>
      <c r="I24" s="83" t="s">
        <v>31</v>
      </c>
    </row>
    <row r="25" spans="2:9" ht="32" x14ac:dyDescent="0.2">
      <c r="B25" s="79" t="s">
        <v>207</v>
      </c>
      <c r="C25" s="80" t="s">
        <v>44</v>
      </c>
      <c r="D25" s="80">
        <v>-301</v>
      </c>
      <c r="E25" s="80">
        <v>10</v>
      </c>
      <c r="F25" s="81" t="s">
        <v>49</v>
      </c>
      <c r="G25" s="82" t="s">
        <v>30</v>
      </c>
      <c r="H25" s="83" t="s">
        <v>31</v>
      </c>
      <c r="I25" s="83" t="s">
        <v>31</v>
      </c>
    </row>
    <row r="26" spans="2:9" ht="32" x14ac:dyDescent="0.2">
      <c r="B26" s="79" t="s">
        <v>207</v>
      </c>
      <c r="C26" s="80" t="s">
        <v>45</v>
      </c>
      <c r="D26" s="80">
        <v>-302</v>
      </c>
      <c r="E26" s="80">
        <v>20</v>
      </c>
      <c r="F26" s="81" t="s">
        <v>49</v>
      </c>
      <c r="G26" s="82" t="s">
        <v>30</v>
      </c>
      <c r="H26" s="83" t="s">
        <v>31</v>
      </c>
      <c r="I26" s="83" t="s">
        <v>31</v>
      </c>
    </row>
    <row r="27" spans="2:9" ht="32" x14ac:dyDescent="0.2">
      <c r="B27" s="79" t="s">
        <v>207</v>
      </c>
      <c r="C27" s="80" t="s">
        <v>47</v>
      </c>
      <c r="D27" s="80">
        <v>-303</v>
      </c>
      <c r="E27" s="80">
        <v>8000</v>
      </c>
      <c r="F27" s="81" t="s">
        <v>49</v>
      </c>
      <c r="G27" s="82" t="s">
        <v>30</v>
      </c>
      <c r="H27" s="83" t="s">
        <v>31</v>
      </c>
      <c r="I27" s="83" t="s">
        <v>31</v>
      </c>
    </row>
    <row r="28" spans="2:9" ht="32" x14ac:dyDescent="0.2">
      <c r="B28" s="79" t="s">
        <v>207</v>
      </c>
      <c r="C28" s="80" t="s">
        <v>48</v>
      </c>
      <c r="D28" s="80">
        <v>-304</v>
      </c>
      <c r="E28" s="80">
        <v>12000</v>
      </c>
      <c r="F28" s="81" t="s">
        <v>49</v>
      </c>
      <c r="G28" s="82" t="s">
        <v>30</v>
      </c>
      <c r="H28" s="83" t="s">
        <v>31</v>
      </c>
      <c r="I28" s="83" t="s">
        <v>31</v>
      </c>
    </row>
    <row r="29" spans="2:9" ht="32" x14ac:dyDescent="0.2">
      <c r="B29" s="14" t="s">
        <v>30</v>
      </c>
      <c r="C29" s="12" t="s">
        <v>208</v>
      </c>
      <c r="D29" s="12">
        <v>-350</v>
      </c>
      <c r="E29" s="12">
        <v>0</v>
      </c>
      <c r="F29" s="15" t="s">
        <v>49</v>
      </c>
      <c r="G29" s="14" t="s">
        <v>30</v>
      </c>
      <c r="H29" s="13" t="s">
        <v>31</v>
      </c>
      <c r="I29" s="13" t="s">
        <v>31</v>
      </c>
    </row>
    <row r="30" spans="2:9" ht="48" x14ac:dyDescent="0.2">
      <c r="B30" s="14" t="s">
        <v>30</v>
      </c>
      <c r="C30" s="12" t="s">
        <v>101</v>
      </c>
      <c r="D30" s="12">
        <v>-400</v>
      </c>
      <c r="E30" s="12">
        <v>2</v>
      </c>
      <c r="F30" s="15" t="s">
        <v>49</v>
      </c>
      <c r="G30" s="14" t="s">
        <v>30</v>
      </c>
      <c r="H30" s="13" t="s">
        <v>31</v>
      </c>
      <c r="I30" s="13" t="s">
        <v>31</v>
      </c>
    </row>
    <row r="31" spans="2:9" ht="32" x14ac:dyDescent="0.2">
      <c r="B31" s="14" t="s">
        <v>30</v>
      </c>
      <c r="C31" s="12" t="s">
        <v>213</v>
      </c>
      <c r="D31" s="12">
        <v>-450</v>
      </c>
      <c r="E31" s="12">
        <v>1</v>
      </c>
      <c r="F31" s="15" t="s">
        <v>49</v>
      </c>
      <c r="G31" s="14" t="s">
        <v>30</v>
      </c>
      <c r="H31" s="13" t="s">
        <v>31</v>
      </c>
      <c r="I31" s="13" t="s">
        <v>31</v>
      </c>
    </row>
    <row r="32" spans="2:9" ht="32" x14ac:dyDescent="0.2">
      <c r="B32" s="14" t="s">
        <v>30</v>
      </c>
      <c r="C32" s="12" t="s">
        <v>128</v>
      </c>
      <c r="D32" s="12">
        <v>-500</v>
      </c>
      <c r="E32" s="12" t="s">
        <v>129</v>
      </c>
      <c r="F32" s="15" t="s">
        <v>49</v>
      </c>
      <c r="G32" s="14" t="s">
        <v>30</v>
      </c>
      <c r="H32" s="13" t="s">
        <v>31</v>
      </c>
      <c r="I32" s="13" t="s">
        <v>31</v>
      </c>
    </row>
    <row r="33" spans="2:2" x14ac:dyDescent="0.2">
      <c r="B33" s="18" t="s">
        <v>41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C44"/>
  <sheetViews>
    <sheetView workbookViewId="0">
      <selection activeCell="H18" sqref="A18:XFD21"/>
    </sheetView>
  </sheetViews>
  <sheetFormatPr baseColWidth="10" defaultRowHeight="16" x14ac:dyDescent="0.2"/>
  <cols>
    <col min="1" max="1" width="4.33203125" customWidth="1"/>
    <col min="5" max="5" width="4.33203125" customWidth="1"/>
    <col min="12" max="16" width="9" customWidth="1"/>
    <col min="17" max="21" width="6" customWidth="1"/>
    <col min="22" max="29" width="8.33203125" customWidth="1"/>
    <col min="30" max="30" width="4" customWidth="1"/>
  </cols>
  <sheetData>
    <row r="2" spans="2:29" x14ac:dyDescent="0.2">
      <c r="B2" t="s">
        <v>224</v>
      </c>
      <c r="F2" t="s">
        <v>237</v>
      </c>
      <c r="N2" s="90" t="s">
        <v>261</v>
      </c>
    </row>
    <row r="3" spans="2:29" ht="32" x14ac:dyDescent="0.2">
      <c r="B3" s="6" t="s">
        <v>177</v>
      </c>
      <c r="C3" s="6" t="s">
        <v>150</v>
      </c>
      <c r="D3" s="6" t="s">
        <v>223</v>
      </c>
      <c r="F3" s="6" t="s">
        <v>171</v>
      </c>
      <c r="G3" s="6" t="s">
        <v>230</v>
      </c>
      <c r="H3" s="6" t="s">
        <v>225</v>
      </c>
      <c r="I3" s="6" t="s">
        <v>226</v>
      </c>
      <c r="J3" s="6" t="s">
        <v>227</v>
      </c>
      <c r="K3" s="6" t="s">
        <v>228</v>
      </c>
      <c r="L3" s="6" t="s">
        <v>229</v>
      </c>
      <c r="N3" s="93">
        <v>1</v>
      </c>
      <c r="O3" s="91">
        <f>N3+1</f>
        <v>2</v>
      </c>
      <c r="P3" s="91">
        <f t="shared" ref="P3:AC3" si="0">O3+1</f>
        <v>3</v>
      </c>
      <c r="Q3" s="91">
        <f t="shared" si="0"/>
        <v>4</v>
      </c>
      <c r="R3" s="92">
        <f t="shared" si="0"/>
        <v>5</v>
      </c>
      <c r="S3" s="91">
        <f t="shared" si="0"/>
        <v>6</v>
      </c>
      <c r="T3" s="91">
        <f t="shared" si="0"/>
        <v>7</v>
      </c>
      <c r="U3" s="91">
        <f t="shared" si="0"/>
        <v>8</v>
      </c>
      <c r="V3" s="92">
        <f t="shared" si="0"/>
        <v>9</v>
      </c>
      <c r="W3" s="91">
        <f t="shared" si="0"/>
        <v>10</v>
      </c>
      <c r="X3" s="91">
        <f t="shared" si="0"/>
        <v>11</v>
      </c>
      <c r="Y3" s="91">
        <f t="shared" si="0"/>
        <v>12</v>
      </c>
      <c r="Z3" s="92">
        <f t="shared" si="0"/>
        <v>13</v>
      </c>
      <c r="AA3" s="91">
        <f t="shared" si="0"/>
        <v>14</v>
      </c>
      <c r="AB3" s="91">
        <f t="shared" si="0"/>
        <v>15</v>
      </c>
      <c r="AC3" s="91">
        <f t="shared" si="0"/>
        <v>16</v>
      </c>
    </row>
    <row r="4" spans="2:29" x14ac:dyDescent="0.2">
      <c r="B4" s="70">
        <v>1</v>
      </c>
      <c r="C4" s="12">
        <f>-100+(200/10)*D4</f>
        <v>-20</v>
      </c>
      <c r="D4" s="12">
        <v>4</v>
      </c>
      <c r="F4" s="70">
        <v>2</v>
      </c>
      <c r="G4" s="15" t="s">
        <v>231</v>
      </c>
      <c r="H4" s="12" t="s">
        <v>238</v>
      </c>
      <c r="I4" s="12" t="s">
        <v>239</v>
      </c>
      <c r="J4" s="12" t="s">
        <v>240</v>
      </c>
      <c r="K4" s="12" t="s">
        <v>139</v>
      </c>
      <c r="L4" s="12" t="s">
        <v>242</v>
      </c>
      <c r="N4" s="12" t="s">
        <v>260</v>
      </c>
      <c r="O4" s="94" t="s">
        <v>57</v>
      </c>
      <c r="P4" s="94" t="s">
        <v>57</v>
      </c>
      <c r="Q4" s="12" t="s">
        <v>260</v>
      </c>
      <c r="R4" s="94" t="s">
        <v>57</v>
      </c>
      <c r="S4" s="94" t="s">
        <v>57</v>
      </c>
      <c r="T4" s="12" t="s">
        <v>260</v>
      </c>
      <c r="U4" s="94" t="s">
        <v>57</v>
      </c>
      <c r="V4" s="12" t="s">
        <v>144</v>
      </c>
      <c r="W4" s="94" t="s">
        <v>57</v>
      </c>
      <c r="X4" s="12" t="s">
        <v>263</v>
      </c>
      <c r="Y4" s="12" t="s">
        <v>264</v>
      </c>
      <c r="Z4" s="94" t="s">
        <v>57</v>
      </c>
      <c r="AA4" s="94" t="s">
        <v>57</v>
      </c>
      <c r="AB4" s="94" t="s">
        <v>57</v>
      </c>
      <c r="AC4" s="94" t="s">
        <v>57</v>
      </c>
    </row>
    <row r="5" spans="2:29" x14ac:dyDescent="0.2">
      <c r="B5" s="71">
        <f>B4+1</f>
        <v>2</v>
      </c>
      <c r="C5" s="12">
        <f t="shared" ref="C5:C14" si="1">-100+(200/10)*D5</f>
        <v>0</v>
      </c>
      <c r="D5" s="12">
        <v>5</v>
      </c>
      <c r="F5" s="71">
        <f>F4+1</f>
        <v>3</v>
      </c>
      <c r="G5" s="15" t="s">
        <v>231</v>
      </c>
      <c r="H5" s="12" t="s">
        <v>238</v>
      </c>
      <c r="I5" s="12" t="s">
        <v>239</v>
      </c>
      <c r="J5" s="12" t="s">
        <v>240</v>
      </c>
      <c r="K5" s="12" t="s">
        <v>243</v>
      </c>
      <c r="L5" s="12" t="s">
        <v>244</v>
      </c>
      <c r="N5" s="94" t="s">
        <v>57</v>
      </c>
      <c r="O5" s="94" t="s">
        <v>57</v>
      </c>
      <c r="P5" s="12" t="s">
        <v>260</v>
      </c>
      <c r="Q5" s="12" t="s">
        <v>260</v>
      </c>
      <c r="R5" s="12" t="s">
        <v>260</v>
      </c>
      <c r="S5" s="94" t="s">
        <v>57</v>
      </c>
      <c r="T5" s="12" t="s">
        <v>260</v>
      </c>
      <c r="U5" s="94" t="s">
        <v>57</v>
      </c>
      <c r="V5" s="12" t="s">
        <v>265</v>
      </c>
      <c r="W5" s="12" t="s">
        <v>265</v>
      </c>
      <c r="X5" s="94" t="s">
        <v>57</v>
      </c>
      <c r="Y5" s="94" t="s">
        <v>57</v>
      </c>
      <c r="Z5" s="94" t="s">
        <v>57</v>
      </c>
      <c r="AA5" s="12" t="s">
        <v>266</v>
      </c>
      <c r="AB5" s="12" t="s">
        <v>266</v>
      </c>
      <c r="AC5" s="12" t="s">
        <v>260</v>
      </c>
    </row>
    <row r="6" spans="2:29" x14ac:dyDescent="0.2">
      <c r="B6" s="71">
        <f t="shared" ref="B6:B14" si="2">B5+1</f>
        <v>3</v>
      </c>
      <c r="C6" s="12">
        <f t="shared" si="1"/>
        <v>-40</v>
      </c>
      <c r="D6" s="12">
        <v>3</v>
      </c>
      <c r="F6" s="71">
        <f t="shared" ref="F6:F15" si="3">F5+1</f>
        <v>4</v>
      </c>
      <c r="G6" s="15" t="s">
        <v>232</v>
      </c>
      <c r="H6" s="12" t="s">
        <v>238</v>
      </c>
      <c r="I6" s="12" t="s">
        <v>245</v>
      </c>
      <c r="J6" s="12" t="s">
        <v>240</v>
      </c>
      <c r="K6" s="12" t="s">
        <v>246</v>
      </c>
      <c r="L6" s="12" t="s">
        <v>247</v>
      </c>
      <c r="N6" s="12" t="s">
        <v>262</v>
      </c>
      <c r="O6" s="94" t="s">
        <v>57</v>
      </c>
      <c r="P6" s="94" t="s">
        <v>57</v>
      </c>
      <c r="Q6" s="12" t="s">
        <v>262</v>
      </c>
      <c r="R6" s="94" t="s">
        <v>57</v>
      </c>
      <c r="S6" s="94" t="s">
        <v>57</v>
      </c>
      <c r="T6" s="94" t="s">
        <v>57</v>
      </c>
      <c r="U6" s="94" t="s">
        <v>57</v>
      </c>
      <c r="V6" s="94" t="s">
        <v>57</v>
      </c>
      <c r="W6" s="94" t="s">
        <v>57</v>
      </c>
      <c r="X6" s="94" t="s">
        <v>57</v>
      </c>
      <c r="Y6" s="94" t="s">
        <v>57</v>
      </c>
      <c r="Z6" s="94" t="s">
        <v>57</v>
      </c>
      <c r="AA6" s="12" t="s">
        <v>248</v>
      </c>
      <c r="AB6" s="12" t="s">
        <v>260</v>
      </c>
      <c r="AC6" s="94" t="s">
        <v>57</v>
      </c>
    </row>
    <row r="7" spans="2:29" x14ac:dyDescent="0.2">
      <c r="B7" s="71">
        <f t="shared" si="2"/>
        <v>4</v>
      </c>
      <c r="C7" s="12">
        <f t="shared" si="1"/>
        <v>80</v>
      </c>
      <c r="D7" s="12">
        <v>9</v>
      </c>
      <c r="F7" s="71">
        <f t="shared" si="3"/>
        <v>5</v>
      </c>
      <c r="G7" s="15" t="s">
        <v>232</v>
      </c>
      <c r="H7" s="12" t="s">
        <v>238</v>
      </c>
      <c r="I7" s="12" t="s">
        <v>245</v>
      </c>
      <c r="J7" s="12" t="s">
        <v>240</v>
      </c>
      <c r="K7" s="12" t="s">
        <v>139</v>
      </c>
      <c r="L7" s="12" t="s">
        <v>248</v>
      </c>
      <c r="N7" s="12" t="s">
        <v>144</v>
      </c>
      <c r="O7" s="94" t="s">
        <v>57</v>
      </c>
      <c r="P7" s="94" t="s">
        <v>57</v>
      </c>
      <c r="Q7" s="12" t="s">
        <v>144</v>
      </c>
      <c r="R7" s="94" t="s">
        <v>57</v>
      </c>
      <c r="S7" s="94" t="s">
        <v>57</v>
      </c>
      <c r="T7" s="94" t="s">
        <v>57</v>
      </c>
      <c r="U7" s="94" t="s">
        <v>57</v>
      </c>
      <c r="V7" s="94" t="s">
        <v>57</v>
      </c>
      <c r="W7" s="12" t="s">
        <v>267</v>
      </c>
      <c r="X7" s="12" t="s">
        <v>262</v>
      </c>
      <c r="Y7" s="12" t="s">
        <v>144</v>
      </c>
      <c r="Z7" s="12" t="s">
        <v>268</v>
      </c>
      <c r="AA7" s="94" t="s">
        <v>57</v>
      </c>
      <c r="AB7" s="12" t="s">
        <v>268</v>
      </c>
      <c r="AC7" s="94" t="s">
        <v>57</v>
      </c>
    </row>
    <row r="8" spans="2:29" x14ac:dyDescent="0.2">
      <c r="B8" s="71">
        <f t="shared" si="2"/>
        <v>5</v>
      </c>
      <c r="C8" s="12">
        <f t="shared" si="1"/>
        <v>-80</v>
      </c>
      <c r="D8" s="12">
        <v>1</v>
      </c>
      <c r="F8" s="71">
        <f t="shared" si="3"/>
        <v>6</v>
      </c>
      <c r="G8" s="15" t="s">
        <v>233</v>
      </c>
      <c r="H8" s="12" t="s">
        <v>238</v>
      </c>
      <c r="I8" s="12" t="s">
        <v>135</v>
      </c>
      <c r="J8" s="12" t="s">
        <v>250</v>
      </c>
      <c r="K8" s="12" t="s">
        <v>139</v>
      </c>
      <c r="L8" s="12" t="s">
        <v>145</v>
      </c>
      <c r="N8" s="94" t="s">
        <v>57</v>
      </c>
      <c r="O8" s="94" t="s">
        <v>57</v>
      </c>
      <c r="P8" s="94" t="s">
        <v>57</v>
      </c>
      <c r="Q8" s="94" t="s">
        <v>57</v>
      </c>
      <c r="R8" s="94" t="s">
        <v>57</v>
      </c>
      <c r="S8" s="94" t="s">
        <v>57</v>
      </c>
      <c r="T8" s="94" t="s">
        <v>57</v>
      </c>
      <c r="U8" s="94" t="s">
        <v>57</v>
      </c>
      <c r="V8" s="94" t="s">
        <v>57</v>
      </c>
      <c r="W8" s="94" t="s">
        <v>57</v>
      </c>
      <c r="X8" s="94" t="s">
        <v>57</v>
      </c>
      <c r="Y8" s="94" t="s">
        <v>57</v>
      </c>
      <c r="Z8" s="94" t="s">
        <v>57</v>
      </c>
      <c r="AA8" s="94" t="s">
        <v>57</v>
      </c>
      <c r="AB8" s="94" t="s">
        <v>57</v>
      </c>
      <c r="AC8" s="94" t="s">
        <v>57</v>
      </c>
    </row>
    <row r="9" spans="2:29" x14ac:dyDescent="0.2">
      <c r="B9" s="71">
        <f t="shared" si="2"/>
        <v>6</v>
      </c>
      <c r="C9" s="12">
        <f t="shared" si="1"/>
        <v>100</v>
      </c>
      <c r="D9" s="12">
        <v>10</v>
      </c>
      <c r="F9" s="71">
        <f t="shared" si="3"/>
        <v>7</v>
      </c>
      <c r="G9" s="15" t="s">
        <v>234</v>
      </c>
      <c r="H9" s="12" t="s">
        <v>238</v>
      </c>
      <c r="I9" s="12" t="s">
        <v>135</v>
      </c>
      <c r="J9" s="12" t="s">
        <v>249</v>
      </c>
      <c r="K9" s="12" t="s">
        <v>139</v>
      </c>
      <c r="L9" s="12" t="s">
        <v>138</v>
      </c>
      <c r="N9" s="94" t="s">
        <v>57</v>
      </c>
      <c r="O9" s="94" t="s">
        <v>57</v>
      </c>
      <c r="P9" s="94" t="s">
        <v>57</v>
      </c>
      <c r="Q9" s="94" t="s">
        <v>57</v>
      </c>
      <c r="R9" s="94" t="s">
        <v>57</v>
      </c>
      <c r="S9" s="94" t="s">
        <v>57</v>
      </c>
      <c r="T9" s="94" t="s">
        <v>57</v>
      </c>
      <c r="U9" s="94" t="s">
        <v>57</v>
      </c>
      <c r="V9" s="94" t="s">
        <v>57</v>
      </c>
      <c r="W9" s="94" t="s">
        <v>57</v>
      </c>
      <c r="X9" s="94" t="s">
        <v>57</v>
      </c>
      <c r="Y9" s="94" t="s">
        <v>57</v>
      </c>
      <c r="Z9" s="94" t="s">
        <v>57</v>
      </c>
      <c r="AA9" s="94" t="s">
        <v>57</v>
      </c>
      <c r="AB9" s="94" t="s">
        <v>57</v>
      </c>
      <c r="AC9" s="94" t="s">
        <v>57</v>
      </c>
    </row>
    <row r="10" spans="2:29" x14ac:dyDescent="0.2">
      <c r="B10" s="71">
        <f t="shared" si="2"/>
        <v>7</v>
      </c>
      <c r="C10" s="12">
        <f t="shared" si="1"/>
        <v>-60</v>
      </c>
      <c r="D10" s="12">
        <v>2</v>
      </c>
      <c r="F10" s="71">
        <f t="shared" si="3"/>
        <v>8</v>
      </c>
      <c r="G10" s="15" t="s">
        <v>231</v>
      </c>
      <c r="H10" s="12" t="s">
        <v>239</v>
      </c>
      <c r="I10" s="12" t="s">
        <v>240</v>
      </c>
      <c r="J10" s="12" t="s">
        <v>139</v>
      </c>
      <c r="K10" s="12" t="s">
        <v>242</v>
      </c>
      <c r="L10" s="12" t="s">
        <v>260</v>
      </c>
      <c r="N10" s="94" t="s">
        <v>57</v>
      </c>
      <c r="O10" s="94" t="s">
        <v>57</v>
      </c>
      <c r="P10" s="94" t="s">
        <v>57</v>
      </c>
      <c r="Q10" s="94" t="s">
        <v>57</v>
      </c>
      <c r="R10" s="94" t="s">
        <v>57</v>
      </c>
      <c r="S10" s="94" t="s">
        <v>57</v>
      </c>
      <c r="T10" s="94" t="s">
        <v>57</v>
      </c>
      <c r="U10" s="94" t="s">
        <v>57</v>
      </c>
      <c r="V10" s="94" t="s">
        <v>57</v>
      </c>
      <c r="W10" s="94" t="s">
        <v>57</v>
      </c>
      <c r="X10" s="94" t="s">
        <v>57</v>
      </c>
      <c r="Y10" s="94" t="s">
        <v>57</v>
      </c>
      <c r="Z10" s="94" t="s">
        <v>57</v>
      </c>
      <c r="AA10" s="94" t="s">
        <v>57</v>
      </c>
      <c r="AB10" s="94" t="s">
        <v>57</v>
      </c>
      <c r="AC10" s="94" t="s">
        <v>57</v>
      </c>
    </row>
    <row r="11" spans="2:29" x14ac:dyDescent="0.2">
      <c r="B11" s="71">
        <f t="shared" si="2"/>
        <v>8</v>
      </c>
      <c r="C11" s="12">
        <f t="shared" si="1"/>
        <v>60</v>
      </c>
      <c r="D11" s="12">
        <v>8</v>
      </c>
      <c r="F11" s="71">
        <f t="shared" si="3"/>
        <v>9</v>
      </c>
      <c r="G11" s="15" t="s">
        <v>232</v>
      </c>
      <c r="H11" s="12" t="s">
        <v>238</v>
      </c>
      <c r="I11" s="12" t="s">
        <v>239</v>
      </c>
      <c r="J11" s="12" t="s">
        <v>241</v>
      </c>
      <c r="K11" s="12" t="s">
        <v>139</v>
      </c>
      <c r="L11" s="12" t="s">
        <v>242</v>
      </c>
      <c r="N11" s="94" t="s">
        <v>57</v>
      </c>
      <c r="O11" s="94" t="s">
        <v>57</v>
      </c>
      <c r="P11" s="94" t="s">
        <v>57</v>
      </c>
      <c r="Q11" s="94" t="s">
        <v>57</v>
      </c>
      <c r="R11" s="94" t="s">
        <v>57</v>
      </c>
      <c r="S11" s="94" t="s">
        <v>57</v>
      </c>
      <c r="T11" s="94" t="s">
        <v>57</v>
      </c>
      <c r="U11" s="94" t="s">
        <v>57</v>
      </c>
      <c r="V11" s="94" t="s">
        <v>57</v>
      </c>
      <c r="W11" s="94" t="s">
        <v>57</v>
      </c>
      <c r="X11" s="94" t="s">
        <v>57</v>
      </c>
      <c r="Y11" s="94" t="s">
        <v>57</v>
      </c>
      <c r="Z11" s="94" t="s">
        <v>57</v>
      </c>
      <c r="AA11" s="94" t="s">
        <v>57</v>
      </c>
      <c r="AB11" s="94" t="s">
        <v>57</v>
      </c>
      <c r="AC11" s="94" t="s">
        <v>57</v>
      </c>
    </row>
    <row r="12" spans="2:29" x14ac:dyDescent="0.2">
      <c r="B12" s="71">
        <f t="shared" si="2"/>
        <v>9</v>
      </c>
      <c r="C12" s="12">
        <f t="shared" si="1"/>
        <v>20</v>
      </c>
      <c r="D12" s="12">
        <v>6</v>
      </c>
      <c r="F12" s="71">
        <f t="shared" si="3"/>
        <v>10</v>
      </c>
      <c r="G12" s="15" t="s">
        <v>235</v>
      </c>
      <c r="H12" s="12" t="s">
        <v>251</v>
      </c>
      <c r="I12" s="12" t="s">
        <v>240</v>
      </c>
      <c r="J12" s="12" t="s">
        <v>252</v>
      </c>
      <c r="K12" s="12" t="s">
        <v>247</v>
      </c>
      <c r="L12" s="12" t="s">
        <v>253</v>
      </c>
      <c r="N12" s="94" t="s">
        <v>57</v>
      </c>
      <c r="O12" s="94" t="s">
        <v>57</v>
      </c>
      <c r="P12" s="94" t="s">
        <v>57</v>
      </c>
      <c r="Q12" s="94" t="s">
        <v>57</v>
      </c>
      <c r="R12" s="94" t="s">
        <v>57</v>
      </c>
      <c r="S12" s="94" t="s">
        <v>57</v>
      </c>
      <c r="T12" s="94" t="s">
        <v>57</v>
      </c>
      <c r="U12" s="94" t="s">
        <v>57</v>
      </c>
      <c r="V12" s="94" t="s">
        <v>57</v>
      </c>
      <c r="W12" s="94" t="s">
        <v>57</v>
      </c>
      <c r="X12" s="94" t="s">
        <v>57</v>
      </c>
      <c r="Y12" s="94" t="s">
        <v>57</v>
      </c>
      <c r="Z12" s="94" t="s">
        <v>57</v>
      </c>
      <c r="AA12" s="94" t="s">
        <v>57</v>
      </c>
      <c r="AB12" s="94" t="s">
        <v>57</v>
      </c>
      <c r="AC12" s="94" t="s">
        <v>57</v>
      </c>
    </row>
    <row r="13" spans="2:29" x14ac:dyDescent="0.2">
      <c r="B13" s="71">
        <f t="shared" si="2"/>
        <v>10</v>
      </c>
      <c r="C13" s="12">
        <f t="shared" si="1"/>
        <v>40</v>
      </c>
      <c r="D13" s="12">
        <v>7</v>
      </c>
      <c r="F13" s="71">
        <f t="shared" si="3"/>
        <v>11</v>
      </c>
      <c r="G13" s="15" t="s">
        <v>234</v>
      </c>
      <c r="H13" s="12" t="s">
        <v>251</v>
      </c>
      <c r="I13" s="12" t="s">
        <v>254</v>
      </c>
      <c r="J13" s="12" t="s">
        <v>240</v>
      </c>
      <c r="K13" s="12" t="s">
        <v>255</v>
      </c>
      <c r="L13" s="12" t="s">
        <v>247</v>
      </c>
      <c r="N13" s="94" t="s">
        <v>57</v>
      </c>
      <c r="O13" s="94" t="s">
        <v>57</v>
      </c>
      <c r="P13" s="94" t="s">
        <v>57</v>
      </c>
      <c r="Q13" s="94" t="s">
        <v>57</v>
      </c>
      <c r="R13" s="94" t="s">
        <v>57</v>
      </c>
      <c r="S13" s="94" t="s">
        <v>57</v>
      </c>
      <c r="T13" s="94" t="s">
        <v>57</v>
      </c>
      <c r="U13" s="94" t="s">
        <v>57</v>
      </c>
      <c r="V13" s="94" t="s">
        <v>57</v>
      </c>
      <c r="W13" s="94" t="s">
        <v>57</v>
      </c>
      <c r="X13" s="94" t="s">
        <v>57</v>
      </c>
      <c r="Y13" s="94" t="s">
        <v>57</v>
      </c>
      <c r="Z13" s="94" t="s">
        <v>57</v>
      </c>
      <c r="AA13" s="94" t="s">
        <v>57</v>
      </c>
      <c r="AB13" s="94" t="s">
        <v>57</v>
      </c>
      <c r="AC13" s="94" t="s">
        <v>57</v>
      </c>
    </row>
    <row r="14" spans="2:29" x14ac:dyDescent="0.2">
      <c r="B14" s="71">
        <f t="shared" si="2"/>
        <v>11</v>
      </c>
      <c r="C14" s="12">
        <f t="shared" si="1"/>
        <v>-100</v>
      </c>
      <c r="D14" s="12">
        <v>0</v>
      </c>
      <c r="F14" s="71">
        <f t="shared" si="3"/>
        <v>12</v>
      </c>
      <c r="G14" s="15" t="s">
        <v>232</v>
      </c>
      <c r="H14" s="12" t="s">
        <v>238</v>
      </c>
      <c r="I14" s="12" t="s">
        <v>245</v>
      </c>
      <c r="J14" s="12" t="s">
        <v>240</v>
      </c>
      <c r="K14" s="12" t="s">
        <v>246</v>
      </c>
      <c r="L14" s="12" t="s">
        <v>247</v>
      </c>
      <c r="N14" s="94" t="s">
        <v>57</v>
      </c>
      <c r="O14" s="94" t="s">
        <v>57</v>
      </c>
      <c r="P14" s="94" t="s">
        <v>57</v>
      </c>
      <c r="Q14" s="94" t="s">
        <v>57</v>
      </c>
      <c r="R14" s="94" t="s">
        <v>57</v>
      </c>
      <c r="S14" s="94" t="s">
        <v>57</v>
      </c>
      <c r="T14" s="94" t="s">
        <v>57</v>
      </c>
      <c r="U14" s="94" t="s">
        <v>57</v>
      </c>
      <c r="V14" s="94" t="s">
        <v>57</v>
      </c>
      <c r="W14" s="94" t="s">
        <v>57</v>
      </c>
      <c r="X14" s="94" t="s">
        <v>57</v>
      </c>
      <c r="Y14" s="94" t="s">
        <v>57</v>
      </c>
      <c r="Z14" s="94" t="s">
        <v>57</v>
      </c>
      <c r="AA14" s="94" t="s">
        <v>57</v>
      </c>
      <c r="AB14" s="94" t="s">
        <v>57</v>
      </c>
      <c r="AC14" s="94" t="s">
        <v>57</v>
      </c>
    </row>
    <row r="15" spans="2:29" x14ac:dyDescent="0.2">
      <c r="F15" s="71">
        <f t="shared" si="3"/>
        <v>13</v>
      </c>
      <c r="G15" s="15" t="s">
        <v>236</v>
      </c>
      <c r="H15" s="12" t="s">
        <v>238</v>
      </c>
      <c r="I15" s="12" t="s">
        <v>245</v>
      </c>
      <c r="J15" s="12" t="s">
        <v>240</v>
      </c>
      <c r="K15" s="12" t="s">
        <v>139</v>
      </c>
      <c r="L15" s="12" t="s">
        <v>248</v>
      </c>
      <c r="N15" s="94" t="s">
        <v>57</v>
      </c>
      <c r="O15" s="94" t="s">
        <v>57</v>
      </c>
      <c r="P15" s="94" t="s">
        <v>57</v>
      </c>
      <c r="Q15" s="94" t="s">
        <v>57</v>
      </c>
      <c r="R15" s="94" t="s">
        <v>57</v>
      </c>
      <c r="S15" s="94" t="s">
        <v>57</v>
      </c>
      <c r="T15" s="94" t="s">
        <v>57</v>
      </c>
      <c r="U15" s="94" t="s">
        <v>57</v>
      </c>
      <c r="V15" s="94" t="s">
        <v>57</v>
      </c>
      <c r="W15" s="94" t="s">
        <v>57</v>
      </c>
      <c r="X15" s="94" t="s">
        <v>57</v>
      </c>
      <c r="Y15" s="94" t="s">
        <v>57</v>
      </c>
      <c r="Z15" s="94" t="s">
        <v>57</v>
      </c>
      <c r="AA15" s="94" t="s">
        <v>57</v>
      </c>
      <c r="AB15" s="94" t="s">
        <v>57</v>
      </c>
      <c r="AC15" s="94" t="s">
        <v>57</v>
      </c>
    </row>
    <row r="16" spans="2:29" x14ac:dyDescent="0.2">
      <c r="H16" s="12" t="s">
        <v>238</v>
      </c>
      <c r="I16" s="12" t="s">
        <v>245</v>
      </c>
      <c r="J16" s="12" t="s">
        <v>240</v>
      </c>
      <c r="K16" s="12" t="s">
        <v>139</v>
      </c>
      <c r="L16" s="12" t="s">
        <v>248</v>
      </c>
    </row>
    <row r="20" spans="6:16" x14ac:dyDescent="0.2">
      <c r="F20" s="6" t="s">
        <v>171</v>
      </c>
      <c r="G20" s="6" t="s">
        <v>230</v>
      </c>
      <c r="H20" s="6" t="s">
        <v>271</v>
      </c>
      <c r="I20" s="6" t="s">
        <v>272</v>
      </c>
      <c r="J20" s="6" t="s">
        <v>273</v>
      </c>
      <c r="K20" s="6" t="s">
        <v>274</v>
      </c>
      <c r="L20" s="6" t="s">
        <v>141</v>
      </c>
      <c r="M20" s="6" t="s">
        <v>287</v>
      </c>
      <c r="N20" s="6" t="s">
        <v>288</v>
      </c>
      <c r="O20" s="6" t="s">
        <v>289</v>
      </c>
      <c r="P20" s="6" t="s">
        <v>290</v>
      </c>
    </row>
    <row r="21" spans="6:16" x14ac:dyDescent="0.2">
      <c r="F21" s="70">
        <v>2</v>
      </c>
      <c r="G21" s="15" t="s">
        <v>231</v>
      </c>
      <c r="H21" s="12" t="s">
        <v>193</v>
      </c>
      <c r="I21" s="12" t="s">
        <v>216</v>
      </c>
      <c r="J21" s="12" t="s">
        <v>219</v>
      </c>
      <c r="K21" s="12" t="s">
        <v>275</v>
      </c>
      <c r="L21" s="15" t="s">
        <v>238</v>
      </c>
      <c r="M21" s="12" t="s">
        <v>139</v>
      </c>
      <c r="N21" s="12" t="s">
        <v>241</v>
      </c>
      <c r="O21" s="12" t="s">
        <v>240</v>
      </c>
      <c r="P21" s="12" t="s">
        <v>241</v>
      </c>
    </row>
    <row r="22" spans="6:16" x14ac:dyDescent="0.2">
      <c r="F22" s="71">
        <f>F21+1</f>
        <v>3</v>
      </c>
      <c r="G22" s="15" t="s">
        <v>231</v>
      </c>
      <c r="H22" s="12" t="s">
        <v>215</v>
      </c>
      <c r="I22" s="12" t="s">
        <v>275</v>
      </c>
      <c r="J22" s="12" t="s">
        <v>219</v>
      </c>
      <c r="K22" s="12" t="s">
        <v>216</v>
      </c>
      <c r="L22" s="15" t="s">
        <v>238</v>
      </c>
      <c r="M22" s="12" t="s">
        <v>240</v>
      </c>
      <c r="N22" s="12" t="s">
        <v>241</v>
      </c>
      <c r="O22" s="12" t="s">
        <v>240</v>
      </c>
      <c r="P22" s="12" t="s">
        <v>241</v>
      </c>
    </row>
    <row r="23" spans="6:16" x14ac:dyDescent="0.2">
      <c r="F23" s="71">
        <f t="shared" ref="F23:F44" si="4">F22+1</f>
        <v>4</v>
      </c>
      <c r="G23" s="15" t="s">
        <v>232</v>
      </c>
      <c r="H23" s="12" t="s">
        <v>193</v>
      </c>
      <c r="I23" s="12" t="s">
        <v>276</v>
      </c>
      <c r="J23" s="12" t="s">
        <v>219</v>
      </c>
      <c r="K23" s="12" t="s">
        <v>277</v>
      </c>
      <c r="L23" s="15" t="s">
        <v>238</v>
      </c>
      <c r="M23" s="12" t="s">
        <v>139</v>
      </c>
      <c r="N23" s="12" t="s">
        <v>285</v>
      </c>
      <c r="O23" s="12" t="s">
        <v>240</v>
      </c>
      <c r="P23" s="12" t="s">
        <v>285</v>
      </c>
    </row>
    <row r="24" spans="6:16" x14ac:dyDescent="0.2">
      <c r="F24" s="71">
        <f t="shared" si="4"/>
        <v>5</v>
      </c>
      <c r="G24" s="15" t="s">
        <v>232</v>
      </c>
      <c r="H24" s="12" t="s">
        <v>217</v>
      </c>
      <c r="I24" s="12" t="s">
        <v>277</v>
      </c>
      <c r="J24" s="12" t="s">
        <v>219</v>
      </c>
      <c r="K24" s="12" t="s">
        <v>276</v>
      </c>
      <c r="L24" s="15" t="s">
        <v>238</v>
      </c>
      <c r="M24" s="12" t="s">
        <v>240</v>
      </c>
      <c r="N24" s="12" t="s">
        <v>285</v>
      </c>
      <c r="O24" s="12" t="s">
        <v>246</v>
      </c>
      <c r="P24" s="12" t="s">
        <v>285</v>
      </c>
    </row>
    <row r="25" spans="6:16" x14ac:dyDescent="0.2">
      <c r="F25" s="71">
        <f t="shared" si="4"/>
        <v>6</v>
      </c>
      <c r="G25" s="15" t="s">
        <v>233</v>
      </c>
      <c r="H25" s="12" t="s">
        <v>192</v>
      </c>
      <c r="I25" s="12" t="s">
        <v>278</v>
      </c>
      <c r="J25" s="12" t="s">
        <v>215</v>
      </c>
      <c r="K25" s="12" t="s">
        <v>279</v>
      </c>
      <c r="L25" s="15" t="s">
        <v>135</v>
      </c>
      <c r="M25" s="12" t="s">
        <v>139</v>
      </c>
      <c r="N25" s="12" t="s">
        <v>145</v>
      </c>
      <c r="O25" s="12" t="s">
        <v>139</v>
      </c>
      <c r="P25" s="12" t="s">
        <v>145</v>
      </c>
    </row>
    <row r="26" spans="6:16" x14ac:dyDescent="0.2">
      <c r="F26" s="71">
        <f t="shared" si="4"/>
        <v>7</v>
      </c>
      <c r="G26" s="15" t="s">
        <v>234</v>
      </c>
      <c r="H26" s="12" t="s">
        <v>218</v>
      </c>
      <c r="I26" s="12" t="s">
        <v>280</v>
      </c>
      <c r="J26" s="12" t="s">
        <v>215</v>
      </c>
      <c r="K26" s="12" t="s">
        <v>281</v>
      </c>
      <c r="L26" s="15" t="s">
        <v>135</v>
      </c>
      <c r="M26" s="12" t="s">
        <v>139</v>
      </c>
      <c r="N26" s="12" t="s">
        <v>286</v>
      </c>
      <c r="O26" s="12" t="s">
        <v>139</v>
      </c>
      <c r="P26" s="12" t="s">
        <v>286</v>
      </c>
    </row>
    <row r="27" spans="6:16" x14ac:dyDescent="0.2">
      <c r="F27" s="71">
        <f t="shared" si="4"/>
        <v>8</v>
      </c>
      <c r="G27" s="15" t="s">
        <v>231</v>
      </c>
      <c r="H27" s="12" t="s">
        <v>193</v>
      </c>
      <c r="I27" s="12" t="s">
        <v>216</v>
      </c>
      <c r="J27" s="12" t="s">
        <v>219</v>
      </c>
      <c r="K27" s="12" t="s">
        <v>275</v>
      </c>
      <c r="L27" s="15" t="s">
        <v>238</v>
      </c>
      <c r="M27" s="12" t="s">
        <v>240</v>
      </c>
      <c r="N27" s="12" t="s">
        <v>241</v>
      </c>
      <c r="O27" s="12" t="s">
        <v>240</v>
      </c>
      <c r="P27" s="12" t="s">
        <v>241</v>
      </c>
    </row>
    <row r="28" spans="6:16" x14ac:dyDescent="0.2">
      <c r="F28" s="71">
        <f t="shared" si="4"/>
        <v>9</v>
      </c>
      <c r="G28" s="15" t="s">
        <v>232</v>
      </c>
      <c r="H28" s="12" t="s">
        <v>217</v>
      </c>
      <c r="I28" s="12" t="s">
        <v>277</v>
      </c>
      <c r="J28" s="12" t="s">
        <v>219</v>
      </c>
      <c r="K28" s="12" t="s">
        <v>276</v>
      </c>
      <c r="L28" s="15" t="s">
        <v>238</v>
      </c>
      <c r="M28" s="12" t="s">
        <v>240</v>
      </c>
      <c r="N28" s="12" t="s">
        <v>285</v>
      </c>
      <c r="O28" s="12" t="s">
        <v>240</v>
      </c>
      <c r="P28" s="12" t="s">
        <v>285</v>
      </c>
    </row>
    <row r="29" spans="6:16" x14ac:dyDescent="0.2">
      <c r="F29" s="71">
        <f t="shared" si="4"/>
        <v>10</v>
      </c>
      <c r="G29" s="15" t="s">
        <v>235</v>
      </c>
      <c r="H29" s="12" t="s">
        <v>219</v>
      </c>
      <c r="I29" s="12" t="s">
        <v>220</v>
      </c>
      <c r="J29" s="12" t="s">
        <v>221</v>
      </c>
      <c r="K29" s="12" t="s">
        <v>222</v>
      </c>
      <c r="L29" s="15" t="s">
        <v>240</v>
      </c>
      <c r="M29" s="12" t="s">
        <v>247</v>
      </c>
      <c r="N29" s="12" t="s">
        <v>247</v>
      </c>
      <c r="O29" s="12" t="s">
        <v>247</v>
      </c>
      <c r="P29" s="12" t="s">
        <v>253</v>
      </c>
    </row>
    <row r="30" spans="6:16" x14ac:dyDescent="0.2">
      <c r="F30" s="71">
        <f t="shared" si="4"/>
        <v>11</v>
      </c>
      <c r="G30" s="15" t="s">
        <v>234</v>
      </c>
      <c r="H30" s="12" t="s">
        <v>192</v>
      </c>
      <c r="I30" s="12" t="s">
        <v>281</v>
      </c>
      <c r="J30" s="12" t="s">
        <v>215</v>
      </c>
      <c r="K30" s="12" t="s">
        <v>280</v>
      </c>
      <c r="L30" s="15" t="s">
        <v>135</v>
      </c>
      <c r="M30" s="12" t="s">
        <v>139</v>
      </c>
      <c r="N30" s="12" t="s">
        <v>286</v>
      </c>
      <c r="O30" s="12" t="s">
        <v>139</v>
      </c>
      <c r="P30" s="12" t="s">
        <v>139</v>
      </c>
    </row>
    <row r="31" spans="6:16" x14ac:dyDescent="0.2">
      <c r="F31" s="71">
        <f t="shared" si="4"/>
        <v>12</v>
      </c>
      <c r="G31" s="15" t="s">
        <v>232</v>
      </c>
      <c r="H31" s="12" t="s">
        <v>193</v>
      </c>
      <c r="I31" s="12" t="s">
        <v>276</v>
      </c>
      <c r="J31" s="12" t="s">
        <v>219</v>
      </c>
      <c r="K31" s="12" t="s">
        <v>277</v>
      </c>
      <c r="L31" s="15" t="s">
        <v>238</v>
      </c>
      <c r="M31" s="12" t="s">
        <v>240</v>
      </c>
      <c r="N31" s="12" t="s">
        <v>285</v>
      </c>
      <c r="O31" s="12" t="s">
        <v>240</v>
      </c>
      <c r="P31" s="12" t="s">
        <v>285</v>
      </c>
    </row>
    <row r="32" spans="6:16" x14ac:dyDescent="0.2">
      <c r="F32" s="71">
        <f t="shared" si="4"/>
        <v>13</v>
      </c>
      <c r="G32" s="15" t="s">
        <v>236</v>
      </c>
      <c r="H32" s="12" t="s">
        <v>219</v>
      </c>
      <c r="I32" s="12" t="s">
        <v>282</v>
      </c>
      <c r="J32" s="12" t="s">
        <v>283</v>
      </c>
      <c r="K32" s="12" t="s">
        <v>284</v>
      </c>
      <c r="L32" s="15" t="s">
        <v>240</v>
      </c>
      <c r="M32" s="12" t="s">
        <v>247</v>
      </c>
      <c r="N32" s="12" t="s">
        <v>291</v>
      </c>
      <c r="O32" s="12" t="s">
        <v>247</v>
      </c>
      <c r="P32" s="12" t="s">
        <v>255</v>
      </c>
    </row>
    <row r="33" spans="6:16" x14ac:dyDescent="0.2">
      <c r="F33" s="71">
        <f t="shared" si="4"/>
        <v>14</v>
      </c>
      <c r="G33" s="15" t="s">
        <v>231</v>
      </c>
      <c r="H33" s="12" t="s">
        <v>193</v>
      </c>
      <c r="I33" s="12" t="s">
        <v>216</v>
      </c>
      <c r="J33" s="12" t="s">
        <v>219</v>
      </c>
      <c r="K33" s="12" t="s">
        <v>275</v>
      </c>
      <c r="L33" s="15" t="s">
        <v>238</v>
      </c>
      <c r="M33" s="12" t="s">
        <v>139</v>
      </c>
      <c r="N33" s="12" t="s">
        <v>241</v>
      </c>
      <c r="O33" s="12" t="s">
        <v>240</v>
      </c>
      <c r="P33" s="12" t="s">
        <v>241</v>
      </c>
    </row>
    <row r="34" spans="6:16" x14ac:dyDescent="0.2">
      <c r="F34" s="71">
        <f t="shared" si="4"/>
        <v>15</v>
      </c>
      <c r="G34" s="15" t="s">
        <v>231</v>
      </c>
      <c r="H34" s="12" t="s">
        <v>215</v>
      </c>
      <c r="I34" s="12" t="s">
        <v>275</v>
      </c>
      <c r="J34" s="12" t="s">
        <v>219</v>
      </c>
      <c r="K34" s="12" t="s">
        <v>216</v>
      </c>
      <c r="L34" s="15" t="s">
        <v>238</v>
      </c>
      <c r="M34" s="12" t="s">
        <v>240</v>
      </c>
      <c r="N34" s="12" t="s">
        <v>241</v>
      </c>
      <c r="O34" s="12" t="s">
        <v>240</v>
      </c>
      <c r="P34" s="12" t="s">
        <v>241</v>
      </c>
    </row>
    <row r="35" spans="6:16" x14ac:dyDescent="0.2">
      <c r="F35" s="71">
        <f t="shared" si="4"/>
        <v>16</v>
      </c>
      <c r="G35" s="15" t="s">
        <v>232</v>
      </c>
      <c r="H35" s="12" t="s">
        <v>193</v>
      </c>
      <c r="I35" s="12" t="s">
        <v>276</v>
      </c>
      <c r="J35" s="12" t="s">
        <v>219</v>
      </c>
      <c r="K35" s="12" t="s">
        <v>277</v>
      </c>
      <c r="L35" s="15" t="s">
        <v>238</v>
      </c>
      <c r="M35" s="12" t="s">
        <v>139</v>
      </c>
      <c r="N35" s="12" t="s">
        <v>285</v>
      </c>
      <c r="O35" s="12" t="s">
        <v>240</v>
      </c>
      <c r="P35" s="12" t="s">
        <v>285</v>
      </c>
    </row>
    <row r="36" spans="6:16" x14ac:dyDescent="0.2">
      <c r="F36" s="71">
        <f t="shared" si="4"/>
        <v>17</v>
      </c>
      <c r="G36" s="15" t="s">
        <v>232</v>
      </c>
      <c r="H36" s="12" t="s">
        <v>217</v>
      </c>
      <c r="I36" s="12" t="s">
        <v>277</v>
      </c>
      <c r="J36" s="12" t="s">
        <v>219</v>
      </c>
      <c r="K36" s="12" t="s">
        <v>276</v>
      </c>
      <c r="L36" s="15" t="s">
        <v>238</v>
      </c>
      <c r="M36" s="12" t="s">
        <v>240</v>
      </c>
      <c r="N36" s="12" t="s">
        <v>285</v>
      </c>
      <c r="O36" s="12" t="s">
        <v>246</v>
      </c>
      <c r="P36" s="12" t="s">
        <v>285</v>
      </c>
    </row>
    <row r="37" spans="6:16" x14ac:dyDescent="0.2">
      <c r="F37" s="71">
        <f t="shared" si="4"/>
        <v>18</v>
      </c>
      <c r="G37" s="15" t="s">
        <v>233</v>
      </c>
      <c r="H37" s="12" t="s">
        <v>192</v>
      </c>
      <c r="I37" s="12" t="s">
        <v>278</v>
      </c>
      <c r="J37" s="12" t="s">
        <v>215</v>
      </c>
      <c r="K37" s="12" t="s">
        <v>279</v>
      </c>
      <c r="L37" s="15" t="s">
        <v>135</v>
      </c>
      <c r="M37" s="12" t="s">
        <v>139</v>
      </c>
      <c r="N37" s="12" t="s">
        <v>145</v>
      </c>
      <c r="O37" s="12" t="s">
        <v>139</v>
      </c>
      <c r="P37" s="12" t="s">
        <v>145</v>
      </c>
    </row>
    <row r="38" spans="6:16" x14ac:dyDescent="0.2">
      <c r="F38" s="71">
        <f t="shared" si="4"/>
        <v>19</v>
      </c>
      <c r="G38" s="15" t="s">
        <v>234</v>
      </c>
      <c r="H38" s="12" t="s">
        <v>218</v>
      </c>
      <c r="I38" s="12" t="s">
        <v>280</v>
      </c>
      <c r="J38" s="12" t="s">
        <v>215</v>
      </c>
      <c r="K38" s="12" t="s">
        <v>281</v>
      </c>
      <c r="L38" s="15" t="s">
        <v>135</v>
      </c>
      <c r="M38" s="12" t="s">
        <v>139</v>
      </c>
      <c r="N38" s="12" t="s">
        <v>286</v>
      </c>
      <c r="O38" s="12" t="s">
        <v>139</v>
      </c>
      <c r="P38" s="12" t="s">
        <v>286</v>
      </c>
    </row>
    <row r="39" spans="6:16" x14ac:dyDescent="0.2">
      <c r="F39" s="71">
        <f t="shared" si="4"/>
        <v>20</v>
      </c>
      <c r="G39" s="15" t="s">
        <v>231</v>
      </c>
      <c r="H39" s="12" t="s">
        <v>193</v>
      </c>
      <c r="I39" s="12" t="s">
        <v>216</v>
      </c>
      <c r="J39" s="12" t="s">
        <v>219</v>
      </c>
      <c r="K39" s="12" t="s">
        <v>275</v>
      </c>
      <c r="L39" s="15" t="s">
        <v>238</v>
      </c>
      <c r="M39" s="12" t="s">
        <v>240</v>
      </c>
      <c r="N39" s="12" t="s">
        <v>241</v>
      </c>
      <c r="O39" s="12" t="s">
        <v>240</v>
      </c>
      <c r="P39" s="12" t="s">
        <v>241</v>
      </c>
    </row>
    <row r="40" spans="6:16" x14ac:dyDescent="0.2">
      <c r="F40" s="71">
        <f t="shared" si="4"/>
        <v>21</v>
      </c>
      <c r="G40" s="15" t="s">
        <v>232</v>
      </c>
      <c r="H40" s="12" t="s">
        <v>217</v>
      </c>
      <c r="I40" s="12" t="s">
        <v>277</v>
      </c>
      <c r="J40" s="12" t="s">
        <v>219</v>
      </c>
      <c r="K40" s="12" t="s">
        <v>276</v>
      </c>
      <c r="L40" s="15" t="s">
        <v>238</v>
      </c>
      <c r="M40" s="12" t="s">
        <v>240</v>
      </c>
      <c r="N40" s="12" t="s">
        <v>285</v>
      </c>
      <c r="O40" s="12" t="s">
        <v>240</v>
      </c>
      <c r="P40" s="12" t="s">
        <v>285</v>
      </c>
    </row>
    <row r="41" spans="6:16" x14ac:dyDescent="0.2">
      <c r="F41" s="71">
        <f t="shared" si="4"/>
        <v>22</v>
      </c>
      <c r="G41" s="15" t="s">
        <v>235</v>
      </c>
      <c r="H41" s="12" t="s">
        <v>219</v>
      </c>
      <c r="I41" s="12" t="s">
        <v>220</v>
      </c>
      <c r="J41" s="12" t="s">
        <v>221</v>
      </c>
      <c r="K41" s="12" t="s">
        <v>222</v>
      </c>
      <c r="L41" s="15" t="s">
        <v>240</v>
      </c>
      <c r="M41" s="12" t="s">
        <v>247</v>
      </c>
      <c r="N41" s="12" t="s">
        <v>247</v>
      </c>
      <c r="O41" s="12" t="s">
        <v>247</v>
      </c>
      <c r="P41" s="12" t="s">
        <v>253</v>
      </c>
    </row>
    <row r="42" spans="6:16" x14ac:dyDescent="0.2">
      <c r="F42" s="71">
        <f t="shared" si="4"/>
        <v>23</v>
      </c>
      <c r="G42" s="15" t="s">
        <v>234</v>
      </c>
      <c r="H42" s="12" t="s">
        <v>192</v>
      </c>
      <c r="I42" s="12" t="s">
        <v>281</v>
      </c>
      <c r="J42" s="12" t="s">
        <v>215</v>
      </c>
      <c r="K42" s="12" t="s">
        <v>280</v>
      </c>
      <c r="L42" s="15" t="s">
        <v>135</v>
      </c>
      <c r="M42" s="12" t="s">
        <v>139</v>
      </c>
      <c r="N42" s="12" t="s">
        <v>286</v>
      </c>
      <c r="O42" s="12" t="s">
        <v>139</v>
      </c>
      <c r="P42" s="12" t="s">
        <v>139</v>
      </c>
    </row>
    <row r="43" spans="6:16" x14ac:dyDescent="0.2">
      <c r="F43" s="71">
        <f t="shared" si="4"/>
        <v>24</v>
      </c>
      <c r="G43" s="15" t="s">
        <v>232</v>
      </c>
      <c r="H43" s="12" t="s">
        <v>193</v>
      </c>
      <c r="I43" s="12" t="s">
        <v>276</v>
      </c>
      <c r="J43" s="12" t="s">
        <v>219</v>
      </c>
      <c r="K43" s="12" t="s">
        <v>277</v>
      </c>
      <c r="L43" s="15" t="s">
        <v>238</v>
      </c>
      <c r="M43" s="12" t="s">
        <v>240</v>
      </c>
      <c r="N43" s="12" t="s">
        <v>285</v>
      </c>
      <c r="O43" s="12" t="s">
        <v>240</v>
      </c>
      <c r="P43" s="12" t="s">
        <v>285</v>
      </c>
    </row>
    <row r="44" spans="6:16" x14ac:dyDescent="0.2">
      <c r="F44" s="71">
        <f t="shared" si="4"/>
        <v>25</v>
      </c>
      <c r="G44" s="15" t="s">
        <v>236</v>
      </c>
      <c r="H44" s="12" t="s">
        <v>219</v>
      </c>
      <c r="I44" s="12" t="s">
        <v>282</v>
      </c>
      <c r="J44" s="12" t="s">
        <v>283</v>
      </c>
      <c r="K44" s="12" t="s">
        <v>284</v>
      </c>
      <c r="L44" s="15" t="s">
        <v>240</v>
      </c>
      <c r="M44" s="12" t="s">
        <v>247</v>
      </c>
      <c r="N44" s="12" t="s">
        <v>291</v>
      </c>
      <c r="O44" s="12" t="s">
        <v>247</v>
      </c>
      <c r="P44" s="12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testSequenceFile.csv</vt:lpstr>
      <vt:lpstr>Reference</vt:lpstr>
      <vt:lpstr>ChannelSetup</vt:lpstr>
      <vt:lpstr>VoiceSetup</vt:lpstr>
      <vt:lpstr>FilterSetup</vt:lpstr>
      <vt:lpstr>NoteCommaRef</vt:lpstr>
      <vt:lpstr>Ref Control Messages</vt:lpstr>
      <vt:lpstr>ExampleChordSetup</vt:lpstr>
      <vt:lpstr>Graph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Dave Ryan</cp:lastModifiedBy>
  <dcterms:created xsi:type="dcterms:W3CDTF">2016-11-16T10:02:37Z</dcterms:created>
  <dcterms:modified xsi:type="dcterms:W3CDTF">2018-04-11T06:30:00Z</dcterms:modified>
</cp:coreProperties>
</file>