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khan1\Source\Repo_1\ECE1718H\"/>
    </mc:Choice>
  </mc:AlternateContent>
  <bookViews>
    <workbookView xWindow="0" yWindow="0" windowWidth="14076" windowHeight="7452" activeTab="1"/>
  </bookViews>
  <sheets>
    <sheet name="Sheet1" sheetId="1" r:id="rId1"/>
    <sheet name="Sheet2" sheetId="2" r:id="rId2"/>
  </sheets>
  <definedNames>
    <definedName name="Multithread_new" localSheetId="0">Sheet1!$A$1:$AK$284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C4" i="2"/>
  <c r="B4" i="2"/>
  <c r="C3" i="2"/>
  <c r="B3" i="2"/>
  <c r="C2" i="2"/>
  <c r="B2" i="2"/>
  <c r="B26" i="1"/>
  <c r="D26" i="1"/>
  <c r="F26" i="1"/>
  <c r="H26" i="1"/>
  <c r="J26" i="1"/>
  <c r="B29" i="1"/>
  <c r="D29" i="1"/>
  <c r="F29" i="1"/>
  <c r="H29" i="1"/>
  <c r="J29" i="1"/>
  <c r="L29" i="1"/>
  <c r="B32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D32" i="1"/>
  <c r="AF32" i="1"/>
  <c r="AH32" i="1"/>
  <c r="AJ32" i="1"/>
  <c r="B35" i="1"/>
  <c r="D35" i="1"/>
  <c r="F35" i="1"/>
  <c r="H35" i="1"/>
  <c r="J35" i="1"/>
  <c r="L35" i="1"/>
  <c r="N35" i="1"/>
  <c r="B62" i="1"/>
  <c r="D62" i="1"/>
  <c r="F62" i="1"/>
  <c r="H62" i="1"/>
  <c r="J62" i="1"/>
  <c r="B65" i="1"/>
  <c r="D65" i="1"/>
  <c r="F65" i="1"/>
  <c r="H65" i="1"/>
  <c r="J65" i="1"/>
  <c r="L65" i="1"/>
  <c r="B68" i="1"/>
  <c r="D68" i="1"/>
  <c r="F68" i="1"/>
  <c r="H68" i="1"/>
  <c r="J68" i="1"/>
  <c r="L68" i="1"/>
  <c r="N68" i="1"/>
  <c r="P68" i="1"/>
  <c r="R68" i="1"/>
  <c r="T68" i="1"/>
  <c r="V68" i="1"/>
  <c r="X68" i="1"/>
  <c r="Z68" i="1"/>
  <c r="AB68" i="1"/>
  <c r="AD68" i="1"/>
  <c r="AF68" i="1"/>
  <c r="AH68" i="1"/>
  <c r="AJ68" i="1"/>
  <c r="B71" i="1"/>
  <c r="D71" i="1"/>
  <c r="F71" i="1"/>
  <c r="H71" i="1"/>
  <c r="J71" i="1"/>
  <c r="L71" i="1"/>
  <c r="N71" i="1"/>
  <c r="B97" i="1"/>
  <c r="D97" i="1"/>
  <c r="F97" i="1"/>
  <c r="H97" i="1"/>
  <c r="J97" i="1"/>
  <c r="B100" i="1"/>
  <c r="D100" i="1"/>
  <c r="F100" i="1"/>
  <c r="H100" i="1"/>
  <c r="J100" i="1"/>
  <c r="L100" i="1"/>
  <c r="B103" i="1"/>
  <c r="D103" i="1"/>
  <c r="F103" i="1"/>
  <c r="H103" i="1"/>
  <c r="J103" i="1"/>
  <c r="L103" i="1"/>
  <c r="N103" i="1"/>
  <c r="P103" i="1"/>
  <c r="R103" i="1"/>
  <c r="T103" i="1"/>
  <c r="V103" i="1"/>
  <c r="X103" i="1"/>
  <c r="Z103" i="1"/>
  <c r="AB103" i="1"/>
  <c r="AD103" i="1"/>
  <c r="AF103" i="1"/>
  <c r="AH103" i="1"/>
  <c r="AJ103" i="1"/>
  <c r="B106" i="1"/>
  <c r="D106" i="1"/>
  <c r="F106" i="1"/>
  <c r="H106" i="1"/>
  <c r="J106" i="1"/>
  <c r="L106" i="1"/>
  <c r="N106" i="1"/>
  <c r="B133" i="1"/>
  <c r="D133" i="1"/>
  <c r="F133" i="1"/>
  <c r="H133" i="1"/>
  <c r="J133" i="1"/>
  <c r="B136" i="1"/>
  <c r="D136" i="1"/>
  <c r="F136" i="1"/>
  <c r="H136" i="1"/>
  <c r="J136" i="1"/>
  <c r="L136" i="1"/>
  <c r="B139" i="1"/>
  <c r="D139" i="1"/>
  <c r="F139" i="1"/>
  <c r="H139" i="1"/>
  <c r="J139" i="1"/>
  <c r="L139" i="1"/>
  <c r="N139" i="1"/>
  <c r="P139" i="1"/>
  <c r="R139" i="1"/>
  <c r="T139" i="1"/>
  <c r="V139" i="1"/>
  <c r="X139" i="1"/>
  <c r="Z139" i="1"/>
  <c r="AB139" i="1"/>
  <c r="AD139" i="1"/>
  <c r="AF139" i="1"/>
  <c r="AH139" i="1"/>
  <c r="AJ139" i="1"/>
  <c r="B142" i="1"/>
  <c r="D142" i="1"/>
  <c r="F142" i="1"/>
  <c r="H142" i="1"/>
  <c r="J142" i="1"/>
  <c r="L142" i="1"/>
  <c r="N142" i="1"/>
  <c r="B158" i="1"/>
  <c r="D158" i="1"/>
  <c r="F158" i="1"/>
  <c r="H158" i="1"/>
  <c r="J158" i="1"/>
  <c r="B161" i="1"/>
  <c r="D161" i="1"/>
  <c r="F161" i="1"/>
  <c r="H161" i="1"/>
  <c r="J161" i="1"/>
  <c r="L161" i="1"/>
  <c r="B164" i="1"/>
  <c r="D164" i="1"/>
  <c r="F164" i="1"/>
  <c r="H164" i="1"/>
  <c r="J164" i="1"/>
  <c r="L164" i="1"/>
  <c r="N164" i="1"/>
  <c r="P164" i="1"/>
  <c r="R164" i="1"/>
  <c r="T164" i="1"/>
  <c r="V164" i="1"/>
  <c r="X164" i="1"/>
  <c r="Z164" i="1"/>
  <c r="AB164" i="1"/>
  <c r="AD164" i="1"/>
  <c r="AF164" i="1"/>
  <c r="AH164" i="1"/>
  <c r="AJ164" i="1"/>
  <c r="B167" i="1"/>
  <c r="D167" i="1"/>
  <c r="F167" i="1"/>
  <c r="H167" i="1"/>
  <c r="J167" i="1"/>
  <c r="L167" i="1"/>
  <c r="N167" i="1"/>
  <c r="B184" i="1"/>
  <c r="D184" i="1"/>
  <c r="F184" i="1"/>
  <c r="H184" i="1"/>
  <c r="J184" i="1"/>
  <c r="B187" i="1"/>
  <c r="D187" i="1"/>
  <c r="F187" i="1"/>
  <c r="H187" i="1"/>
  <c r="J187" i="1"/>
  <c r="L187" i="1"/>
  <c r="B190" i="1"/>
  <c r="D190" i="1"/>
  <c r="F190" i="1"/>
  <c r="H190" i="1"/>
  <c r="J190" i="1"/>
  <c r="L190" i="1"/>
  <c r="N190" i="1"/>
  <c r="P190" i="1"/>
  <c r="R190" i="1"/>
  <c r="T190" i="1"/>
  <c r="V190" i="1"/>
  <c r="X190" i="1"/>
  <c r="Z190" i="1"/>
  <c r="AB190" i="1"/>
  <c r="AD190" i="1"/>
  <c r="AF190" i="1"/>
  <c r="AH190" i="1"/>
  <c r="AJ190" i="1"/>
  <c r="B193" i="1"/>
  <c r="D193" i="1"/>
  <c r="F193" i="1"/>
  <c r="H193" i="1"/>
  <c r="J193" i="1"/>
  <c r="L193" i="1"/>
  <c r="N193" i="1"/>
  <c r="B209" i="1"/>
  <c r="D209" i="1"/>
  <c r="F209" i="1"/>
  <c r="H209" i="1"/>
  <c r="J209" i="1"/>
  <c r="B212" i="1"/>
  <c r="D212" i="1"/>
  <c r="F212" i="1"/>
  <c r="H212" i="1"/>
  <c r="J212" i="1"/>
  <c r="L212" i="1"/>
  <c r="B215" i="1"/>
  <c r="D215" i="1"/>
  <c r="F215" i="1"/>
  <c r="H215" i="1"/>
  <c r="J215" i="1"/>
  <c r="L215" i="1"/>
  <c r="N215" i="1"/>
  <c r="P215" i="1"/>
  <c r="R215" i="1"/>
  <c r="T215" i="1"/>
  <c r="V215" i="1"/>
  <c r="X215" i="1"/>
  <c r="Z215" i="1"/>
  <c r="AB215" i="1"/>
  <c r="AD215" i="1"/>
  <c r="AF215" i="1"/>
  <c r="AH215" i="1"/>
  <c r="AJ215" i="1"/>
  <c r="B218" i="1"/>
  <c r="D218" i="1"/>
  <c r="F218" i="1"/>
  <c r="H218" i="1"/>
  <c r="J218" i="1"/>
  <c r="L218" i="1"/>
  <c r="N218" i="1"/>
  <c r="B235" i="1"/>
  <c r="D235" i="1"/>
  <c r="F235" i="1"/>
  <c r="H235" i="1"/>
  <c r="J235" i="1"/>
  <c r="B238" i="1"/>
  <c r="D238" i="1"/>
  <c r="F238" i="1"/>
  <c r="H238" i="1"/>
  <c r="J238" i="1"/>
  <c r="L238" i="1"/>
  <c r="B241" i="1"/>
  <c r="D241" i="1"/>
  <c r="F241" i="1"/>
  <c r="H241" i="1"/>
  <c r="J241" i="1"/>
  <c r="L241" i="1"/>
  <c r="N241" i="1"/>
  <c r="P241" i="1"/>
  <c r="R241" i="1"/>
  <c r="T241" i="1"/>
  <c r="V241" i="1"/>
  <c r="X241" i="1"/>
  <c r="Z241" i="1"/>
  <c r="AB241" i="1"/>
  <c r="AD241" i="1"/>
  <c r="AF241" i="1"/>
  <c r="AH241" i="1"/>
  <c r="AJ241" i="1"/>
  <c r="B244" i="1"/>
  <c r="D244" i="1"/>
  <c r="F244" i="1"/>
  <c r="H244" i="1"/>
  <c r="J244" i="1"/>
  <c r="L244" i="1"/>
  <c r="N244" i="1"/>
  <c r="B248" i="1"/>
  <c r="D248" i="1"/>
  <c r="F248" i="1"/>
  <c r="H248" i="1"/>
  <c r="J248" i="1"/>
  <c r="L248" i="1"/>
  <c r="N248" i="1"/>
  <c r="P248" i="1"/>
  <c r="R248" i="1"/>
  <c r="T248" i="1"/>
  <c r="V248" i="1"/>
  <c r="X248" i="1"/>
  <c r="Z248" i="1"/>
  <c r="AB248" i="1"/>
  <c r="B253" i="1"/>
  <c r="D253" i="1"/>
  <c r="F253" i="1"/>
  <c r="H253" i="1"/>
  <c r="J253" i="1"/>
  <c r="L253" i="1"/>
  <c r="N253" i="1"/>
  <c r="P253" i="1"/>
  <c r="R253" i="1"/>
  <c r="T253" i="1"/>
  <c r="V253" i="1"/>
  <c r="X253" i="1"/>
  <c r="Z253" i="1"/>
  <c r="AB253" i="1"/>
  <c r="B258" i="1"/>
  <c r="D258" i="1"/>
  <c r="F258" i="1"/>
  <c r="H258" i="1"/>
  <c r="J258" i="1"/>
  <c r="L258" i="1"/>
  <c r="N258" i="1"/>
  <c r="P258" i="1"/>
  <c r="R258" i="1"/>
  <c r="T258" i="1"/>
  <c r="V258" i="1"/>
  <c r="X258" i="1"/>
  <c r="Z258" i="1"/>
  <c r="AB258" i="1"/>
  <c r="B263" i="1"/>
  <c r="D263" i="1"/>
  <c r="F263" i="1"/>
  <c r="H263" i="1"/>
  <c r="J263" i="1"/>
  <c r="L263" i="1"/>
  <c r="N263" i="1"/>
  <c r="P263" i="1"/>
  <c r="R263" i="1"/>
  <c r="T263" i="1"/>
  <c r="V263" i="1"/>
  <c r="X263" i="1"/>
  <c r="Z263" i="1"/>
  <c r="AB263" i="1"/>
  <c r="B268" i="1"/>
  <c r="D268" i="1"/>
  <c r="F268" i="1"/>
  <c r="H268" i="1"/>
  <c r="J268" i="1"/>
  <c r="L268" i="1"/>
  <c r="N268" i="1"/>
  <c r="P268" i="1"/>
  <c r="R268" i="1"/>
  <c r="T268" i="1"/>
  <c r="V268" i="1"/>
  <c r="X268" i="1"/>
  <c r="Z268" i="1"/>
  <c r="AB268" i="1"/>
  <c r="B273" i="1"/>
  <c r="D273" i="1"/>
  <c r="F273" i="1"/>
  <c r="H273" i="1"/>
  <c r="J273" i="1"/>
  <c r="L273" i="1"/>
  <c r="N273" i="1"/>
  <c r="P273" i="1"/>
  <c r="R273" i="1"/>
  <c r="T273" i="1"/>
  <c r="V273" i="1"/>
  <c r="X273" i="1"/>
  <c r="Z273" i="1"/>
  <c r="AB273" i="1"/>
  <c r="B278" i="1"/>
  <c r="D278" i="1"/>
  <c r="F278" i="1"/>
  <c r="H278" i="1"/>
  <c r="J278" i="1"/>
  <c r="L278" i="1"/>
  <c r="N278" i="1"/>
  <c r="P278" i="1"/>
  <c r="R278" i="1"/>
  <c r="T278" i="1"/>
  <c r="V278" i="1"/>
  <c r="X278" i="1"/>
  <c r="Z278" i="1"/>
  <c r="AB278" i="1"/>
  <c r="B283" i="1"/>
  <c r="D283" i="1"/>
  <c r="F283" i="1"/>
  <c r="H283" i="1"/>
  <c r="J283" i="1"/>
  <c r="L283" i="1"/>
  <c r="N283" i="1"/>
  <c r="P283" i="1"/>
  <c r="R283" i="1"/>
  <c r="T283" i="1"/>
  <c r="V283" i="1"/>
  <c r="X283" i="1"/>
  <c r="Z283" i="1"/>
  <c r="AB283" i="1"/>
</calcChain>
</file>

<file path=xl/connections.xml><?xml version="1.0" encoding="utf-8"?>
<connections xmlns="http://schemas.openxmlformats.org/spreadsheetml/2006/main">
  <connection id="1" name="Multithread_new" type="6" refreshedVersion="5" background="1" saveData="1">
    <textPr codePage="437" sourceFile="C:\Users\ikhan1\Desktop\Multithreaded Results\Multithread_new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<sst xmlns="http://schemas.openxmlformats.org/spreadsheetml/2006/main" count="522" uniqueCount="119">
  <si>
    <t>FME_ENABLED</t>
  </si>
  <si>
    <t>SINGLE_THREADED</t>
  </si>
  <si>
    <t>SINGLETHREAD</t>
  </si>
  <si>
    <t>TIME</t>
  </si>
  <si>
    <t>LumaExtractor:</t>
  </si>
  <si>
    <t>LumaExtractor\Debug\LumaExtractor.exe</t>
  </si>
  <si>
    <t>resource\TestCIF.yuv</t>
  </si>
  <si>
    <t>testdata\TestCIF_PMode_0_VBS_0_LumaExtracted_352x288@21f.yuv</t>
  </si>
  <si>
    <t>LumaPadder:</t>
  </si>
  <si>
    <t>LumaPad\Debug\LumaPad.exe</t>
  </si>
  <si>
    <t>testdata\TestCIF_PMode_0_VBS_0_LumaPadded_352x288@21f.yuv</t>
  </si>
  <si>
    <t>Encoder:</t>
  </si>
  <si>
    <t>Encoder\Debug\Encoder.exe</t>
  </si>
  <si>
    <t>testdata\TestCIF_PMode_0_VBS_0_Reconstructed_352x288@21f.yuv</t>
  </si>
  <si>
    <t>testdata\TestCIF_PMode_0_VBS_0_MDIFF_BITCOUNT.csv</t>
  </si>
  <si>
    <t>testdata\TestCIF_PMode_0_VBS_0_COEFF_BITCOUNT.csv</t>
  </si>
  <si>
    <t>testdata\TestCIF_PMode_0_VBS_0_FRAME_HEADER.txt</t>
  </si>
  <si>
    <t>testdata\TestCIF_PMode_0_VBS_0_RUNTIME.csv</t>
  </si>
  <si>
    <t>testdata\TestCIF_PMode_0_VBS_0_TOTAL_BITCOUNT.csv</t>
  </si>
  <si>
    <t>Analyze</t>
  </si>
  <si>
    <t>Frames:</t>
  </si>
  <si>
    <t>AnalyzeFrame\Debug\AnalyzeFrame.exe</t>
  </si>
  <si>
    <t>testdata\TestCIF_PMode_0_VBS_0_SAD.csv</t>
  </si>
  <si>
    <t>testdata\TestCIF_PMode_0_VBS_0_PSNR.csv</t>
  </si>
  <si>
    <t>VARIABLE_BLOCKSIZE</t>
  </si>
  <si>
    <t>testdata\TestCIF_PMode_0_VBS_1_LumaExtracted_352x288@21f.yuv</t>
  </si>
  <si>
    <t>testdata\TestCIF_PMode_0_VBS_1_LumaPadded_352x288@21f.yuv</t>
  </si>
  <si>
    <t>testdata\TestCIF_PMode_0_VBS_1_Reconstructed_352x288@21f.yuv</t>
  </si>
  <si>
    <t>testdata\TestCIF_PMode_0_VBS_1_MDIFF_BITCOUNT.csv</t>
  </si>
  <si>
    <t>testdata\TestCIF_PMode_0_VBS_1_COEFF_BITCOUNT.csv</t>
  </si>
  <si>
    <t>testdata\TestCIF_PMode_0_VBS_1_FRAME_HEADER.txt</t>
  </si>
  <si>
    <t>testdata\TestCIF_PMode_0_VBS_1_RUNTIME.csv</t>
  </si>
  <si>
    <t>testdata\TestCIF_PMode_0_VBS_1_TOTAL_BITCOUNT.csv</t>
  </si>
  <si>
    <t>testdata\TestCIF_PMode_0_VBS_1_SAD.csv</t>
  </si>
  <si>
    <t>testdata\TestCIF_PMode_0_VBS_1_PSNR.csv</t>
  </si>
  <si>
    <t>BLOCK_THREADED</t>
  </si>
  <si>
    <t>BLOCKTHREAD</t>
  </si>
  <si>
    <t>testdata\TestCIF_PMode_1_VBS_0_LumaExtracted_352x288@21f.yuv</t>
  </si>
  <si>
    <t>testdata\TestCIF_PMode_1_VBS_0_LumaPadded_352x288@21f.yuv</t>
  </si>
  <si>
    <t>testdata\TestCIF_PMode_1_VBS_0_Reconstructed_352x288@21f.yuv</t>
  </si>
  <si>
    <t>testdata\TestCIF_PMode_1_VBS_0_MDIFF_BITCOUNT.csv</t>
  </si>
  <si>
    <t>testdata\TestCIF_PMode_1_VBS_0_COEFF_BITCOUNT.csv</t>
  </si>
  <si>
    <t>testdata\TestCIF_PMode_1_VBS_0_FRAME_HEADER.txt</t>
  </si>
  <si>
    <t>testdata\TestCIF_PMode_1_VBS_0_RUNTIME.csv</t>
  </si>
  <si>
    <t>testdata\TestCIF_PMode_1_VBS_0_TOTAL_BITCOUNT.csv</t>
  </si>
  <si>
    <t>testdata\TestCIF_PMode_1_VBS_0_SAD.csv</t>
  </si>
  <si>
    <t>testdata\TestCIF_PMode_1_VBS_0_PSNR.csv</t>
  </si>
  <si>
    <t>testdata\TestCIF_PMode_1_VBS_1_LumaExtracted_352x288@21f.yuv</t>
  </si>
  <si>
    <t>testdata\TestCIF_PMode_1_VBS_1_LumaPadded_352x288@21f.yuv</t>
  </si>
  <si>
    <t>testdata\TestCIF_PMode_1_VBS_1_Reconstructed_352x288@21f.yuv</t>
  </si>
  <si>
    <t>testdata\TestCIF_PMode_1_VBS_1_MDIFF_BITCOUNT.csv</t>
  </si>
  <si>
    <t>testdata\TestCIF_PMode_1_VBS_1_COEFF_BITCOUNT.csv</t>
  </si>
  <si>
    <t>testdata\TestCIF_PMode_1_VBS_1_FRAME_HEADER.txt</t>
  </si>
  <si>
    <t>testdata\TestCIF_PMode_1_VBS_1_RUNTIME.csv</t>
  </si>
  <si>
    <t>testdata\TestCIF_PMode_1_VBS_1_TOTAL_BITCOUNT.csv</t>
  </si>
  <si>
    <t>testdata\TestCIF_PMode_1_VBS_1_SAD.csv</t>
  </si>
  <si>
    <t>testdata\TestCIF_PMode_1_VBS_1_PSNR.csv</t>
  </si>
  <si>
    <t>FRAME_THREADED</t>
  </si>
  <si>
    <t>FRAMETHREAD</t>
  </si>
  <si>
    <t>testdata\TestCIF_PMode_2_VBS_0_LumaExtracted_352x288@21f.yuv</t>
  </si>
  <si>
    <t>testdata\TestCIF_PMode_2_VBS_0_LumaPadded_352x288@21f.yuv</t>
  </si>
  <si>
    <t>testdata\TestCIF_PMode_2_VBS_0_Reconstructed_352x288@21f.yuv</t>
  </si>
  <si>
    <t>testdata\TestCIF_PMode_2_VBS_0_MDIFF_BITCOUNT.csv</t>
  </si>
  <si>
    <t>testdata\TestCIF_PMode_2_VBS_0_COEFF_BITCOUNT.csv</t>
  </si>
  <si>
    <t>testdata\TestCIF_PMode_2_VBS_0_FRAME_HEADER.txt</t>
  </si>
  <si>
    <t>testdata\TestCIF_PMode_2_VBS_0_RUNTIME.csv</t>
  </si>
  <si>
    <t>testdata\TestCIF_PMode_2_VBS_0_TOTAL_BITCOUNT.csv</t>
  </si>
  <si>
    <t>testdata\TestCIF_PMode_2_VBS_0_SAD.csv</t>
  </si>
  <si>
    <t>testdata\TestCIF_PMode_2_VBS_0_PSNR.csv</t>
  </si>
  <si>
    <t>testdata\TestCIF_PMode_2_VBS_1_LumaExtracted_352x288@21f.yuv</t>
  </si>
  <si>
    <t>testdata\TestCIF_PMode_2_VBS_1_LumaPadded_352x288@21f.yuv</t>
  </si>
  <si>
    <t>testdata\TestCIF_PMode_2_VBS_1_Reconstructed_352x288@21f.yuv</t>
  </si>
  <si>
    <t>testdata\TestCIF_PMode_2_VBS_1_MDIFF_BITCOUNT.csv</t>
  </si>
  <si>
    <t>testdata\TestCIF_PMode_2_VBS_1_COEFF_BITCOUNT.csv</t>
  </si>
  <si>
    <t>testdata\TestCIF_PMode_2_VBS_1_FRAME_HEADER.txt</t>
  </si>
  <si>
    <t>testdata\TestCIF_PMode_2_VBS_1_RUNTIME.csv</t>
  </si>
  <si>
    <t>testdata\TestCIF_PMode_2_VBS_1_TOTAL_BITCOUNT.csv</t>
  </si>
  <si>
    <t>testdata\TestCIF_PMode_2_VBS_1_SAD.csv</t>
  </si>
  <si>
    <t>testdata\TestCIF_PMode_2_VBS_1_PSNR.csv</t>
  </si>
  <si>
    <t>SUPER_THREADED</t>
  </si>
  <si>
    <t>SUPERTHREAD</t>
  </si>
  <si>
    <t>testdata\TestCIF_PMode_3_VBS_0_LumaExtracted_352x288@21f.yuv</t>
  </si>
  <si>
    <t>testdata\TestCIF_PMode_3_VBS_0_LumaPadded_352x288@21f.yuv</t>
  </si>
  <si>
    <t>testdata\TestCIF_PMode_3_VBS_0_Reconstructed_352x288@21f.yuv</t>
  </si>
  <si>
    <t>testdata\TestCIF_PMode_3_VBS_0_MDIFF_BITCOUNT.csv</t>
  </si>
  <si>
    <t>testdata\TestCIF_PMode_3_VBS_0_COEFF_BITCOUNT.csv</t>
  </si>
  <si>
    <t>testdata\TestCIF_PMode_3_VBS_0_FRAME_HEADER.txt</t>
  </si>
  <si>
    <t>testdata\TestCIF_PMode_3_VBS_0_RUNTIME.csv</t>
  </si>
  <si>
    <t>testdata\TestCIF_PMode_3_VBS_0_TOTAL_BITCOUNT.csv</t>
  </si>
  <si>
    <t>testdata\TestCIF_PMode_3_VBS_0_SAD.csv</t>
  </si>
  <si>
    <t>testdata\TestCIF_PMode_3_VBS_0_PSNR.csv</t>
  </si>
  <si>
    <t>testdata\TestCIF_PMode_3_VBS_1_LumaExtracted_352x288@21f.yuv</t>
  </si>
  <si>
    <t>testdata\TestCIF_PMode_3_VBS_1_LumaPadded_352x288@21f.yuv</t>
  </si>
  <si>
    <t>testdata\TestCIF_PMode_3_VBS_1_Reconstructed_352x288@21f.yuv</t>
  </si>
  <si>
    <t>testdata\TestCIF_PMode_3_VBS_1_MDIFF_BITCOUNT.csv</t>
  </si>
  <si>
    <t>testdata\TestCIF_PMode_3_VBS_1_COEFF_BITCOUNT.csv</t>
  </si>
  <si>
    <t>testdata\TestCIF_PMode_3_VBS_1_FRAME_HEADER.txt</t>
  </si>
  <si>
    <t>testdata\TestCIF_PMode_3_VBS_1_RUNTIME.csv</t>
  </si>
  <si>
    <t>testdata\TestCIF_PMode_3_VBS_1_TOTAL_BITCOUNT.csv</t>
  </si>
  <si>
    <t>testdata\TestCIF_PMode_3_VBS_1_SAD.csv</t>
  </si>
  <si>
    <t>testdata\TestCIF_PMode_3_VBS_1_PSNR.csv</t>
  </si>
  <si>
    <t>TestCIF_PMode_0_VBS_0</t>
  </si>
  <si>
    <t>=======================</t>
  </si>
  <si>
    <t>codec_engine.py</t>
  </si>
  <si>
    <t>TestCIF_PMode_0_VBS_1</t>
  </si>
  <si>
    <t>TestCIF_PMode_1_VBS_0</t>
  </si>
  <si>
    <t>TestCIF_PMode_1_VBS_1</t>
  </si>
  <si>
    <t>TestCIF_PMode_2_VBS_0</t>
  </si>
  <si>
    <t>TestCIF_PMode_2_VBS_1</t>
  </si>
  <si>
    <t>TestCIF_PMode_3_VBS_0</t>
  </si>
  <si>
    <t>TestCIF_PMode_3_VBS_1</t>
  </si>
  <si>
    <t>VBS Disasbled</t>
  </si>
  <si>
    <t>Singlethreaded</t>
  </si>
  <si>
    <t>Blockthreaded</t>
  </si>
  <si>
    <t>Framethreaded</t>
  </si>
  <si>
    <t>Superthreaded</t>
  </si>
  <si>
    <t>VBS Enabled</t>
  </si>
  <si>
    <t>Total Runtime</t>
  </si>
  <si>
    <t>Avg Frame Encode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</si>
</sst>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Frame Encode Time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TestCIF QP 5 I_Period</a:t>
            </a:r>
            <a:r>
              <a:rPr lang="en-US" baseline="0"/>
              <a:t> 10 </a:t>
            </a:r>
            <a:r>
              <a:rPr lang="en-US" sz="1400" b="0" i="0" u="none" strike="noStrike" baseline="0">
                <a:effectLst/>
              </a:rPr>
              <a:t>Block  16 SearchRange 16</a:t>
            </a:r>
            <a:r>
              <a:rPr lang="en-US" baseline="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VBS Disasbled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Singlethreaded</c:v>
                </c:pt>
                <c:pt idx="1">
                  <c:v>Blockthreaded</c:v>
                </c:pt>
                <c:pt idx="2">
                  <c:v>Framethreaded</c:v>
                </c:pt>
                <c:pt idx="3">
                  <c:v>Superthreaded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4"/>
                <c:pt idx="0">
                  <c:v>6.2784761904761899</c:v>
                </c:pt>
                <c:pt idx="1">
                  <c:v>4.1116190476190475</c:v>
                </c:pt>
                <c:pt idx="2">
                  <c:v>4.4210500000000001</c:v>
                </c:pt>
                <c:pt idx="3">
                  <c:v>2.8687499999999995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VBS 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4"/>
                <c:pt idx="0">
                  <c:v>Singlethreaded</c:v>
                </c:pt>
                <c:pt idx="1">
                  <c:v>Blockthreaded</c:v>
                </c:pt>
                <c:pt idx="2">
                  <c:v>Framethreaded</c:v>
                </c:pt>
                <c:pt idx="3">
                  <c:v>Superthreaded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7.8413809523809528</c:v>
                </c:pt>
                <c:pt idx="1">
                  <c:v>4.8921904761904758</c:v>
                </c:pt>
                <c:pt idx="2">
                  <c:v>5.6023000000000005</c:v>
                </c:pt>
                <c:pt idx="3">
                  <c:v>3.572449999999999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07504"/>
        <c:axId val="465407896"/>
      </c:barChart>
      <c:catAx>
        <c:axId val="4654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7896"/>
        <c:crosses val="autoZero"/>
        <c:auto val="1"/>
        <c:lblAlgn val="ctr"/>
        <c:lblOffset val="100"/>
        <c:noMultiLvlLbl val="0"/>
      </c:catAx>
      <c:valAx>
        <c:axId val="46540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Encode Time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TestCIF QP 5</a:t>
            </a:r>
            <a:r>
              <a:rPr lang="en-US" baseline="0"/>
              <a:t> I_Period 10 Block  16 SearchRange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VBS Disasbled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Sheet2!$A$8:$A$11</c:f>
              <c:strCache>
                <c:ptCount val="4"/>
                <c:pt idx="0">
                  <c:v>Singlethreaded</c:v>
                </c:pt>
                <c:pt idx="1">
                  <c:v>Blockthreaded</c:v>
                </c:pt>
                <c:pt idx="2">
                  <c:v>Framethreaded</c:v>
                </c:pt>
                <c:pt idx="3">
                  <c:v>Superthreaded</c:v>
                </c:pt>
              </c:strCache>
            </c:strRef>
          </c:cat>
          <c:val>
            <c:numRef>
              <c:f>Sheet2!$B$8:$B$11</c:f>
              <c:numCache>
                <c:formatCode>General</c:formatCode>
                <c:ptCount val="4"/>
                <c:pt idx="0">
                  <c:v>132.44</c:v>
                </c:pt>
                <c:pt idx="1">
                  <c:v>86.86</c:v>
                </c:pt>
                <c:pt idx="2">
                  <c:v>95.17</c:v>
                </c:pt>
                <c:pt idx="3">
                  <c:v>62.02</c:v>
                </c:pt>
              </c:numCache>
            </c:numRef>
          </c:val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VBS Enabled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Sheet2!$A$8:$A$11</c:f>
              <c:strCache>
                <c:ptCount val="4"/>
                <c:pt idx="0">
                  <c:v>Singlethreaded</c:v>
                </c:pt>
                <c:pt idx="1">
                  <c:v>Blockthreaded</c:v>
                </c:pt>
                <c:pt idx="2">
                  <c:v>Framethreaded</c:v>
                </c:pt>
                <c:pt idx="3">
                  <c:v>Superthreaded</c:v>
                </c:pt>
              </c:strCache>
            </c:strRef>
          </c:cat>
          <c:val>
            <c:numRef>
              <c:f>Sheet2!$C$8:$C$11</c:f>
              <c:numCache>
                <c:formatCode>General</c:formatCode>
                <c:ptCount val="4"/>
                <c:pt idx="0">
                  <c:v>165.2</c:v>
                </c:pt>
                <c:pt idx="1">
                  <c:v>103.28</c:v>
                </c:pt>
                <c:pt idx="2">
                  <c:v>120.29</c:v>
                </c:pt>
                <c:pt idx="3">
                  <c:v>77.150000000000006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25928"/>
        <c:axId val="465429848"/>
      </c:barChart>
      <c:catAx>
        <c:axId val="46542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29848"/>
        <c:crosses val="autoZero"/>
        <c:auto val="1"/>
        <c:lblAlgn val="ctr"/>
        <c:lblOffset val="100"/>
        <c:noMultiLvlLbl val="0"/>
      </c:catAx>
      <c:valAx>
        <c:axId val="46542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2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365760</xdr:colOff>
      <xdr:row>13</xdr:row>
      <xdr:rowOff>144780</xdr:rowOff>
    </xdr:from>
    <xdr:to>
      <xdr:col>16</xdr:col>
      <xdr:colOff>495300</xdr:colOff>
      <xdr:row>30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1463040</xdr:colOff>
      <xdr:row>13</xdr:row>
      <xdr:rowOff>137160</xdr:rowOff>
    </xdr:from>
    <xdr:to>
      <xdr:col>8</xdr:col>
      <xdr:colOff>266700</xdr:colOff>
      <xdr:row>30</xdr:row>
      <xdr:rowOff>121920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ultithread_new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3"/>
  <sheetViews>
    <sheetView topLeftCell="A205" workbookViewId="0">
      <selection activeCell="A248" sqref="A248"/>
    </sheetView>
  </sheetViews>
  <sheetFormatPr defaultRowHeight="14.4" x14ac:dyDescent="0.3"/>
  <cols>
    <col min="1" max="1" width="35.77734375" bestFit="1" customWidth="1"/>
    <col min="2" max="2" width="8" bestFit="1" customWidth="1"/>
    <col min="3" max="3" width="18.44140625" bestFit="1" customWidth="1"/>
    <col min="4" max="4" width="8" bestFit="1" customWidth="1"/>
    <col min="5" max="5" width="22.21875" bestFit="1" customWidth="1"/>
    <col min="6" max="6" width="8" bestFit="1" customWidth="1"/>
    <col min="7" max="7" width="57.77734375" bestFit="1" customWidth="1"/>
    <col min="8" max="8" width="8" bestFit="1" customWidth="1"/>
    <col min="9" max="9" width="59.21875" bestFit="1" customWidth="1"/>
    <col min="10" max="10" width="8" bestFit="1" customWidth="1"/>
    <col min="11" max="11" width="59.6640625" bestFit="1" customWidth="1"/>
    <col min="12" max="12" width="8" bestFit="1" customWidth="1"/>
    <col min="13" max="13" width="57.77734375" bestFit="1" customWidth="1"/>
    <col min="14" max="14" width="8" bestFit="1" customWidth="1"/>
    <col min="15" max="15" width="38.6640625" bestFit="1" customWidth="1"/>
    <col min="16" max="16" width="8" bestFit="1" customWidth="1"/>
    <col min="17" max="17" width="3" bestFit="1" customWidth="1"/>
    <col min="18" max="18" width="8" bestFit="1" customWidth="1"/>
    <col min="19" max="19" width="49.5546875" bestFit="1" customWidth="1"/>
    <col min="20" max="20" width="8" bestFit="1" customWidth="1"/>
    <col min="21" max="21" width="2" bestFit="1" customWidth="1"/>
    <col min="22" max="22" width="8" bestFit="1" customWidth="1"/>
    <col min="23" max="23" width="3" bestFit="1" customWidth="1"/>
    <col min="24" max="24" width="8" bestFit="1" customWidth="1"/>
    <col min="25" max="25" width="2" bestFit="1" customWidth="1"/>
    <col min="26" max="26" width="8" bestFit="1" customWidth="1"/>
    <col min="27" max="27" width="3" bestFit="1" customWidth="1"/>
    <col min="28" max="28" width="8" bestFit="1" customWidth="1"/>
    <col min="29" max="29" width="47.6640625" bestFit="1" customWidth="1"/>
    <col min="30" max="30" width="8" bestFit="1" customWidth="1"/>
    <col min="31" max="31" width="2" bestFit="1" customWidth="1"/>
    <col min="32" max="32" width="8" bestFit="1" customWidth="1"/>
    <col min="33" max="33" width="42.44140625" bestFit="1" customWidth="1"/>
    <col min="34" max="34" width="8" bestFit="1" customWidth="1"/>
    <col min="35" max="35" width="49.6640625" bestFit="1" customWidth="1"/>
    <col min="36" max="36" width="8" bestFit="1" customWidth="1"/>
    <col min="37" max="37" width="2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  <c r="B3" t="s">
        <v>3</v>
      </c>
      <c r="C3">
        <v>6.335</v>
      </c>
    </row>
    <row r="4" spans="1:3" x14ac:dyDescent="0.3">
      <c r="A4" t="s">
        <v>2</v>
      </c>
      <c r="B4" t="s">
        <v>3</v>
      </c>
      <c r="C4">
        <v>7.5110000000000001</v>
      </c>
    </row>
    <row r="5" spans="1:3" x14ac:dyDescent="0.3">
      <c r="A5" t="s">
        <v>2</v>
      </c>
      <c r="B5" t="s">
        <v>3</v>
      </c>
      <c r="C5">
        <v>6.3170000000000002</v>
      </c>
    </row>
    <row r="6" spans="1:3" x14ac:dyDescent="0.3">
      <c r="A6" t="s">
        <v>2</v>
      </c>
      <c r="B6" t="s">
        <v>3</v>
      </c>
      <c r="C6">
        <v>6.1050000000000004</v>
      </c>
    </row>
    <row r="7" spans="1:3" x14ac:dyDescent="0.3">
      <c r="A7" t="s">
        <v>2</v>
      </c>
      <c r="B7" t="s">
        <v>3</v>
      </c>
      <c r="C7">
        <v>6.173</v>
      </c>
    </row>
    <row r="8" spans="1:3" x14ac:dyDescent="0.3">
      <c r="A8" t="s">
        <v>2</v>
      </c>
      <c r="B8" t="s">
        <v>3</v>
      </c>
      <c r="C8">
        <v>6.0910000000000002</v>
      </c>
    </row>
    <row r="9" spans="1:3" x14ac:dyDescent="0.3">
      <c r="A9" t="s">
        <v>2</v>
      </c>
      <c r="B9" t="s">
        <v>3</v>
      </c>
      <c r="C9">
        <v>6.2089999999999996</v>
      </c>
    </row>
    <row r="10" spans="1:3" x14ac:dyDescent="0.3">
      <c r="A10" t="s">
        <v>2</v>
      </c>
      <c r="B10" t="s">
        <v>3</v>
      </c>
      <c r="C10">
        <v>6.2119999999999997</v>
      </c>
    </row>
    <row r="11" spans="1:3" x14ac:dyDescent="0.3">
      <c r="A11" t="s">
        <v>2</v>
      </c>
      <c r="B11" t="s">
        <v>3</v>
      </c>
      <c r="C11">
        <v>6.3070000000000004</v>
      </c>
    </row>
    <row r="12" spans="1:3" x14ac:dyDescent="0.3">
      <c r="A12" t="s">
        <v>2</v>
      </c>
      <c r="B12" t="s">
        <v>3</v>
      </c>
      <c r="C12">
        <v>6.4569999999999999</v>
      </c>
    </row>
    <row r="13" spans="1:3" x14ac:dyDescent="0.3">
      <c r="A13" t="s">
        <v>2</v>
      </c>
      <c r="B13" t="s">
        <v>3</v>
      </c>
      <c r="C13">
        <v>6.2770000000000001</v>
      </c>
    </row>
    <row r="14" spans="1:3" x14ac:dyDescent="0.3">
      <c r="A14" t="s">
        <v>2</v>
      </c>
      <c r="B14" t="s">
        <v>3</v>
      </c>
      <c r="C14">
        <v>6.1689999999999996</v>
      </c>
    </row>
    <row r="15" spans="1:3" x14ac:dyDescent="0.3">
      <c r="A15" t="s">
        <v>2</v>
      </c>
      <c r="B15" t="s">
        <v>3</v>
      </c>
      <c r="C15">
        <v>6.2249999999999996</v>
      </c>
    </row>
    <row r="16" spans="1:3" x14ac:dyDescent="0.3">
      <c r="A16" t="s">
        <v>2</v>
      </c>
      <c r="B16" t="s">
        <v>3</v>
      </c>
      <c r="C16">
        <v>6.2210000000000001</v>
      </c>
    </row>
    <row r="17" spans="1:37" x14ac:dyDescent="0.3">
      <c r="A17" t="s">
        <v>2</v>
      </c>
      <c r="B17" t="s">
        <v>3</v>
      </c>
      <c r="C17">
        <v>6.181</v>
      </c>
    </row>
    <row r="18" spans="1:37" x14ac:dyDescent="0.3">
      <c r="A18" t="s">
        <v>2</v>
      </c>
      <c r="B18" t="s">
        <v>3</v>
      </c>
      <c r="C18">
        <v>6.1829999999999998</v>
      </c>
    </row>
    <row r="19" spans="1:37" x14ac:dyDescent="0.3">
      <c r="A19" t="s">
        <v>2</v>
      </c>
      <c r="B19" t="s">
        <v>3</v>
      </c>
      <c r="C19">
        <v>6.3120000000000003</v>
      </c>
    </row>
    <row r="20" spans="1:37" x14ac:dyDescent="0.3">
      <c r="A20" t="s">
        <v>2</v>
      </c>
      <c r="B20" t="s">
        <v>3</v>
      </c>
      <c r="C20">
        <v>6.1539999999999999</v>
      </c>
    </row>
    <row r="21" spans="1:37" x14ac:dyDescent="0.3">
      <c r="A21" t="s">
        <v>2</v>
      </c>
      <c r="B21" t="s">
        <v>3</v>
      </c>
      <c r="C21">
        <v>6.0679999999999996</v>
      </c>
    </row>
    <row r="22" spans="1:37" x14ac:dyDescent="0.3">
      <c r="A22" t="s">
        <v>2</v>
      </c>
      <c r="B22" t="s">
        <v>3</v>
      </c>
      <c r="C22">
        <v>6.27</v>
      </c>
    </row>
    <row r="23" spans="1:37" x14ac:dyDescent="0.3">
      <c r="A23" t="s">
        <v>2</v>
      </c>
      <c r="B23" t="s">
        <v>3</v>
      </c>
      <c r="C23">
        <v>6.0709999999999997</v>
      </c>
    </row>
    <row r="25" spans="1:37" x14ac:dyDescent="0.3">
      <c r="A25" t="s">
        <v>4</v>
      </c>
    </row>
    <row r="26" spans="1:37" x14ac:dyDescent="0.3">
      <c r="A26" t="s">
        <v>5</v>
      </c>
      <c r="B26" t="e">
        <f>-frames</f>
        <v>#NAME?</v>
      </c>
      <c r="C26">
        <v>21</v>
      </c>
      <c r="D26" t="e">
        <f>-filein</f>
        <v>#NAME?</v>
      </c>
      <c r="E26" t="s">
        <v>6</v>
      </c>
      <c r="F26" t="e">
        <f>-width</f>
        <v>#NAME?</v>
      </c>
      <c r="G26">
        <v>352</v>
      </c>
      <c r="H26" t="e">
        <f>-height</f>
        <v>#NAME?</v>
      </c>
      <c r="I26">
        <v>288</v>
      </c>
      <c r="J26" t="e">
        <f>-fileout</f>
        <v>#NAME?</v>
      </c>
      <c r="K26" t="s">
        <v>7</v>
      </c>
    </row>
    <row r="28" spans="1:37" x14ac:dyDescent="0.3">
      <c r="A28" t="s">
        <v>8</v>
      </c>
    </row>
    <row r="29" spans="1:37" x14ac:dyDescent="0.3">
      <c r="A29" t="s">
        <v>9</v>
      </c>
      <c r="B29" t="e">
        <f>-frames</f>
        <v>#NAME?</v>
      </c>
      <c r="C29">
        <v>21</v>
      </c>
      <c r="D29" t="e">
        <f>-width</f>
        <v>#NAME?</v>
      </c>
      <c r="E29">
        <v>352</v>
      </c>
      <c r="F29" t="e">
        <f>-height</f>
        <v>#NAME?</v>
      </c>
      <c r="G29">
        <v>288</v>
      </c>
      <c r="H29" t="e">
        <f>-block</f>
        <v>#NAME?</v>
      </c>
      <c r="I29">
        <v>16</v>
      </c>
      <c r="J29" t="e">
        <f>-filein</f>
        <v>#NAME?</v>
      </c>
      <c r="K29" t="s">
        <v>7</v>
      </c>
      <c r="L29" t="e">
        <f>-fileout</f>
        <v>#NAME?</v>
      </c>
      <c r="M29" t="s">
        <v>10</v>
      </c>
    </row>
    <row r="31" spans="1:37" x14ac:dyDescent="0.3">
      <c r="A31" t="s">
        <v>11</v>
      </c>
    </row>
    <row r="32" spans="1:37" x14ac:dyDescent="0.3">
      <c r="A32" t="s">
        <v>12</v>
      </c>
      <c r="B32" t="e">
        <f>-width</f>
        <v>#NAME?</v>
      </c>
      <c r="C32">
        <v>352</v>
      </c>
      <c r="D32" t="e">
        <f>-height</f>
        <v>#NAME?</v>
      </c>
      <c r="E32">
        <v>288</v>
      </c>
      <c r="F32" t="e">
        <f>-curfile</f>
        <v>#NAME?</v>
      </c>
      <c r="G32" t="s">
        <v>10</v>
      </c>
      <c r="H32" t="e">
        <f>-recfile</f>
        <v>#NAME?</v>
      </c>
      <c r="I32" t="s">
        <v>13</v>
      </c>
      <c r="J32" t="e">
        <f>-mdiff_bitcount_name</f>
        <v>#NAME?</v>
      </c>
      <c r="K32" t="s">
        <v>14</v>
      </c>
      <c r="L32" t="e">
        <f>-frames</f>
        <v>#NAME?</v>
      </c>
      <c r="M32">
        <v>21</v>
      </c>
      <c r="N32" t="e">
        <f>-block</f>
        <v>#NAME?</v>
      </c>
      <c r="O32">
        <v>16</v>
      </c>
      <c r="P32" t="e">
        <f>-range</f>
        <v>#NAME?</v>
      </c>
      <c r="Q32">
        <v>16</v>
      </c>
      <c r="R32" t="e">
        <f>-coeff_bitcount_name</f>
        <v>#NAME?</v>
      </c>
      <c r="S32" t="s">
        <v>15</v>
      </c>
      <c r="T32" t="e">
        <f>-qp</f>
        <v>#NAME?</v>
      </c>
      <c r="U32">
        <v>5</v>
      </c>
      <c r="V32" t="e">
        <f>-i_period</f>
        <v>#NAME?</v>
      </c>
      <c r="W32">
        <v>10</v>
      </c>
      <c r="X32" t="e">
        <f>-VBSEnable</f>
        <v>#NAME?</v>
      </c>
      <c r="Y32">
        <v>0</v>
      </c>
      <c r="Z32" t="e">
        <f>-RDOEnable</f>
        <v>#NAME?</v>
      </c>
      <c r="AA32">
        <v>0</v>
      </c>
      <c r="AB32" t="e">
        <f>-frame_header</f>
        <v>#NAME?</v>
      </c>
      <c r="AC32" t="s">
        <v>16</v>
      </c>
      <c r="AD32" t="e">
        <f>-FMEnable</f>
        <v>#NAME?</v>
      </c>
      <c r="AE32">
        <v>1</v>
      </c>
      <c r="AF32" t="e">
        <f>-runtime_name</f>
        <v>#NAME?</v>
      </c>
      <c r="AG32" t="s">
        <v>17</v>
      </c>
      <c r="AH32" t="e">
        <f>-total_bitcount_name</f>
        <v>#NAME?</v>
      </c>
      <c r="AI32" t="s">
        <v>18</v>
      </c>
      <c r="AJ32" t="e">
        <f>-ParallelMode</f>
        <v>#NAME?</v>
      </c>
      <c r="AK32">
        <v>0</v>
      </c>
    </row>
    <row r="34" spans="1:15" x14ac:dyDescent="0.3">
      <c r="A34" t="s">
        <v>19</v>
      </c>
      <c r="B34" t="s">
        <v>20</v>
      </c>
    </row>
    <row r="35" spans="1:15" x14ac:dyDescent="0.3">
      <c r="A35" t="s">
        <v>21</v>
      </c>
      <c r="B35" t="e">
        <f>-frames</f>
        <v>#NAME?</v>
      </c>
      <c r="C35">
        <v>21</v>
      </c>
      <c r="D35" t="e">
        <f>-width</f>
        <v>#NAME?</v>
      </c>
      <c r="E35">
        <v>352</v>
      </c>
      <c r="F35" t="e">
        <f>-height</f>
        <v>#NAME?</v>
      </c>
      <c r="G35">
        <v>288</v>
      </c>
      <c r="H35" t="e">
        <f>-reffile</f>
        <v>#NAME?</v>
      </c>
      <c r="I35" t="s">
        <v>10</v>
      </c>
      <c r="J35" t="e">
        <f>-decfile</f>
        <v>#NAME?</v>
      </c>
      <c r="K35" t="s">
        <v>13</v>
      </c>
      <c r="L35" t="e">
        <f>-SAD</f>
        <v>#NAME?</v>
      </c>
      <c r="M35" t="s">
        <v>22</v>
      </c>
      <c r="N35" t="e">
        <f>-PSNR</f>
        <v>#NAME?</v>
      </c>
      <c r="O35" t="s">
        <v>23</v>
      </c>
    </row>
    <row r="36" spans="1:15" x14ac:dyDescent="0.3">
      <c r="A36" t="s">
        <v>0</v>
      </c>
    </row>
    <row r="37" spans="1:15" x14ac:dyDescent="0.3">
      <c r="A37" t="s">
        <v>1</v>
      </c>
    </row>
    <row r="38" spans="1:15" x14ac:dyDescent="0.3">
      <c r="A38" t="s">
        <v>24</v>
      </c>
    </row>
    <row r="39" spans="1:15" x14ac:dyDescent="0.3">
      <c r="A39" t="s">
        <v>2</v>
      </c>
      <c r="B39" t="s">
        <v>3</v>
      </c>
      <c r="C39">
        <v>7.923</v>
      </c>
    </row>
    <row r="40" spans="1:15" x14ac:dyDescent="0.3">
      <c r="A40" t="s">
        <v>2</v>
      </c>
      <c r="B40" t="s">
        <v>3</v>
      </c>
      <c r="C40">
        <v>7.65</v>
      </c>
    </row>
    <row r="41" spans="1:15" x14ac:dyDescent="0.3">
      <c r="A41" t="s">
        <v>2</v>
      </c>
      <c r="B41" t="s">
        <v>3</v>
      </c>
      <c r="C41">
        <v>7.7530000000000001</v>
      </c>
    </row>
    <row r="42" spans="1:15" x14ac:dyDescent="0.3">
      <c r="A42" t="s">
        <v>2</v>
      </c>
      <c r="B42" t="s">
        <v>3</v>
      </c>
      <c r="C42">
        <v>7.7969999999999997</v>
      </c>
    </row>
    <row r="43" spans="1:15" x14ac:dyDescent="0.3">
      <c r="A43" t="s">
        <v>2</v>
      </c>
      <c r="B43" t="s">
        <v>3</v>
      </c>
      <c r="C43">
        <v>7.67</v>
      </c>
    </row>
    <row r="44" spans="1:15" x14ac:dyDescent="0.3">
      <c r="A44" t="s">
        <v>2</v>
      </c>
      <c r="B44" t="s">
        <v>3</v>
      </c>
      <c r="C44">
        <v>7.7759999999999998</v>
      </c>
    </row>
    <row r="45" spans="1:15" x14ac:dyDescent="0.3">
      <c r="A45" t="s">
        <v>2</v>
      </c>
      <c r="B45" t="s">
        <v>3</v>
      </c>
      <c r="C45">
        <v>7.7880000000000003</v>
      </c>
    </row>
    <row r="46" spans="1:15" x14ac:dyDescent="0.3">
      <c r="A46" t="s">
        <v>2</v>
      </c>
      <c r="B46" t="s">
        <v>3</v>
      </c>
      <c r="C46">
        <v>7.7990000000000004</v>
      </c>
    </row>
    <row r="47" spans="1:15" x14ac:dyDescent="0.3">
      <c r="A47" t="s">
        <v>2</v>
      </c>
      <c r="B47" t="s">
        <v>3</v>
      </c>
      <c r="C47">
        <v>7.5490000000000004</v>
      </c>
    </row>
    <row r="48" spans="1:15" x14ac:dyDescent="0.3">
      <c r="A48" t="s">
        <v>2</v>
      </c>
      <c r="B48" t="s">
        <v>3</v>
      </c>
      <c r="C48">
        <v>8.8729999999999993</v>
      </c>
    </row>
    <row r="49" spans="1:11" x14ac:dyDescent="0.3">
      <c r="A49" t="s">
        <v>2</v>
      </c>
      <c r="B49" t="s">
        <v>3</v>
      </c>
      <c r="C49">
        <v>7.6589999999999998</v>
      </c>
    </row>
    <row r="50" spans="1:11" x14ac:dyDescent="0.3">
      <c r="A50" t="s">
        <v>2</v>
      </c>
      <c r="B50" t="s">
        <v>3</v>
      </c>
      <c r="C50">
        <v>7.6630000000000003</v>
      </c>
    </row>
    <row r="51" spans="1:11" x14ac:dyDescent="0.3">
      <c r="A51" t="s">
        <v>2</v>
      </c>
      <c r="B51" t="s">
        <v>3</v>
      </c>
      <c r="C51">
        <v>7.5860000000000003</v>
      </c>
    </row>
    <row r="52" spans="1:11" x14ac:dyDescent="0.3">
      <c r="A52" t="s">
        <v>2</v>
      </c>
      <c r="B52" t="s">
        <v>3</v>
      </c>
      <c r="C52">
        <v>7.6790000000000003</v>
      </c>
    </row>
    <row r="53" spans="1:11" x14ac:dyDescent="0.3">
      <c r="A53" t="s">
        <v>2</v>
      </c>
      <c r="B53" t="s">
        <v>3</v>
      </c>
      <c r="C53">
        <v>8.1370000000000005</v>
      </c>
    </row>
    <row r="54" spans="1:11" x14ac:dyDescent="0.3">
      <c r="A54" t="s">
        <v>2</v>
      </c>
      <c r="B54" t="s">
        <v>3</v>
      </c>
      <c r="C54">
        <v>8.1340000000000003</v>
      </c>
    </row>
    <row r="55" spans="1:11" x14ac:dyDescent="0.3">
      <c r="A55" t="s">
        <v>2</v>
      </c>
      <c r="B55" t="s">
        <v>3</v>
      </c>
      <c r="C55">
        <v>7.6150000000000002</v>
      </c>
    </row>
    <row r="56" spans="1:11" x14ac:dyDescent="0.3">
      <c r="A56" t="s">
        <v>2</v>
      </c>
      <c r="B56" t="s">
        <v>3</v>
      </c>
      <c r="C56">
        <v>7.8760000000000003</v>
      </c>
    </row>
    <row r="57" spans="1:11" x14ac:dyDescent="0.3">
      <c r="A57" t="s">
        <v>2</v>
      </c>
      <c r="B57" t="s">
        <v>3</v>
      </c>
      <c r="C57">
        <v>7.8849999999999998</v>
      </c>
    </row>
    <row r="58" spans="1:11" x14ac:dyDescent="0.3">
      <c r="A58" t="s">
        <v>2</v>
      </c>
      <c r="B58" t="s">
        <v>3</v>
      </c>
      <c r="C58">
        <v>7.9269999999999996</v>
      </c>
    </row>
    <row r="59" spans="1:11" x14ac:dyDescent="0.3">
      <c r="A59" t="s">
        <v>2</v>
      </c>
      <c r="B59" t="s">
        <v>3</v>
      </c>
      <c r="C59">
        <v>7.93</v>
      </c>
    </row>
    <row r="61" spans="1:11" x14ac:dyDescent="0.3">
      <c r="A61" t="s">
        <v>4</v>
      </c>
    </row>
    <row r="62" spans="1:11" x14ac:dyDescent="0.3">
      <c r="A62" t="s">
        <v>5</v>
      </c>
      <c r="B62" t="e">
        <f>-frames</f>
        <v>#NAME?</v>
      </c>
      <c r="C62">
        <v>21</v>
      </c>
      <c r="D62" t="e">
        <f>-filein</f>
        <v>#NAME?</v>
      </c>
      <c r="E62" t="s">
        <v>6</v>
      </c>
      <c r="F62" t="e">
        <f>-width</f>
        <v>#NAME?</v>
      </c>
      <c r="G62">
        <v>352</v>
      </c>
      <c r="H62" t="e">
        <f>-height</f>
        <v>#NAME?</v>
      </c>
      <c r="I62">
        <v>288</v>
      </c>
      <c r="J62" t="e">
        <f>-fileout</f>
        <v>#NAME?</v>
      </c>
      <c r="K62" t="s">
        <v>25</v>
      </c>
    </row>
    <row r="64" spans="1:11" x14ac:dyDescent="0.3">
      <c r="A64" t="s">
        <v>8</v>
      </c>
    </row>
    <row r="65" spans="1:37" x14ac:dyDescent="0.3">
      <c r="A65" t="s">
        <v>9</v>
      </c>
      <c r="B65" t="e">
        <f>-frames</f>
        <v>#NAME?</v>
      </c>
      <c r="C65">
        <v>21</v>
      </c>
      <c r="D65" t="e">
        <f>-width</f>
        <v>#NAME?</v>
      </c>
      <c r="E65">
        <v>352</v>
      </c>
      <c r="F65" t="e">
        <f>-height</f>
        <v>#NAME?</v>
      </c>
      <c r="G65">
        <v>288</v>
      </c>
      <c r="H65" t="e">
        <f>-block</f>
        <v>#NAME?</v>
      </c>
      <c r="I65">
        <v>16</v>
      </c>
      <c r="J65" t="e">
        <f>-filein</f>
        <v>#NAME?</v>
      </c>
      <c r="K65" t="s">
        <v>25</v>
      </c>
      <c r="L65" t="e">
        <f>-fileout</f>
        <v>#NAME?</v>
      </c>
      <c r="M65" t="s">
        <v>26</v>
      </c>
    </row>
    <row r="67" spans="1:37" x14ac:dyDescent="0.3">
      <c r="A67" t="s">
        <v>11</v>
      </c>
    </row>
    <row r="68" spans="1:37" x14ac:dyDescent="0.3">
      <c r="A68" t="s">
        <v>12</v>
      </c>
      <c r="B68" t="e">
        <f>-width</f>
        <v>#NAME?</v>
      </c>
      <c r="C68">
        <v>352</v>
      </c>
      <c r="D68" t="e">
        <f>-height</f>
        <v>#NAME?</v>
      </c>
      <c r="E68">
        <v>288</v>
      </c>
      <c r="F68" t="e">
        <f>-curfile</f>
        <v>#NAME?</v>
      </c>
      <c r="G68" t="s">
        <v>26</v>
      </c>
      <c r="H68" t="e">
        <f>-recfile</f>
        <v>#NAME?</v>
      </c>
      <c r="I68" t="s">
        <v>27</v>
      </c>
      <c r="J68" t="e">
        <f>-mdiff_bitcount_name</f>
        <v>#NAME?</v>
      </c>
      <c r="K68" t="s">
        <v>28</v>
      </c>
      <c r="L68" t="e">
        <f>-frames</f>
        <v>#NAME?</v>
      </c>
      <c r="M68">
        <v>21</v>
      </c>
      <c r="N68" t="e">
        <f>-block</f>
        <v>#NAME?</v>
      </c>
      <c r="O68">
        <v>16</v>
      </c>
      <c r="P68" t="e">
        <f>-range</f>
        <v>#NAME?</v>
      </c>
      <c r="Q68">
        <v>16</v>
      </c>
      <c r="R68" t="e">
        <f>-coeff_bitcount_name</f>
        <v>#NAME?</v>
      </c>
      <c r="S68" t="s">
        <v>29</v>
      </c>
      <c r="T68" t="e">
        <f>-qp</f>
        <v>#NAME?</v>
      </c>
      <c r="U68">
        <v>5</v>
      </c>
      <c r="V68" t="e">
        <f>-i_period</f>
        <v>#NAME?</v>
      </c>
      <c r="W68">
        <v>10</v>
      </c>
      <c r="X68" t="e">
        <f>-VBSEnable</f>
        <v>#NAME?</v>
      </c>
      <c r="Y68">
        <v>1</v>
      </c>
      <c r="Z68" t="e">
        <f>-RDOEnable</f>
        <v>#NAME?</v>
      </c>
      <c r="AA68">
        <v>0</v>
      </c>
      <c r="AB68" t="e">
        <f>-frame_header</f>
        <v>#NAME?</v>
      </c>
      <c r="AC68" t="s">
        <v>30</v>
      </c>
      <c r="AD68" t="e">
        <f>-FMEnable</f>
        <v>#NAME?</v>
      </c>
      <c r="AE68">
        <v>1</v>
      </c>
      <c r="AF68" t="e">
        <f>-runtime_name</f>
        <v>#NAME?</v>
      </c>
      <c r="AG68" t="s">
        <v>31</v>
      </c>
      <c r="AH68" t="e">
        <f>-total_bitcount_name</f>
        <v>#NAME?</v>
      </c>
      <c r="AI68" t="s">
        <v>32</v>
      </c>
      <c r="AJ68" t="e">
        <f>-ParallelMode</f>
        <v>#NAME?</v>
      </c>
      <c r="AK68">
        <v>0</v>
      </c>
    </row>
    <row r="70" spans="1:37" x14ac:dyDescent="0.3">
      <c r="A70" t="s">
        <v>19</v>
      </c>
      <c r="B70" t="s">
        <v>20</v>
      </c>
    </row>
    <row r="71" spans="1:37" x14ac:dyDescent="0.3">
      <c r="A71" t="s">
        <v>21</v>
      </c>
      <c r="B71" t="e">
        <f>-frames</f>
        <v>#NAME?</v>
      </c>
      <c r="C71">
        <v>21</v>
      </c>
      <c r="D71" t="e">
        <f>-width</f>
        <v>#NAME?</v>
      </c>
      <c r="E71">
        <v>352</v>
      </c>
      <c r="F71" t="e">
        <f>-height</f>
        <v>#NAME?</v>
      </c>
      <c r="G71">
        <v>288</v>
      </c>
      <c r="H71" t="e">
        <f>-reffile</f>
        <v>#NAME?</v>
      </c>
      <c r="I71" t="s">
        <v>26</v>
      </c>
      <c r="J71" t="e">
        <f>-decfile</f>
        <v>#NAME?</v>
      </c>
      <c r="K71" t="s">
        <v>27</v>
      </c>
      <c r="L71" t="e">
        <f>-SAD</f>
        <v>#NAME?</v>
      </c>
      <c r="M71" t="s">
        <v>33</v>
      </c>
      <c r="N71" t="e">
        <f>-PSNR</f>
        <v>#NAME?</v>
      </c>
      <c r="O71" t="s">
        <v>34</v>
      </c>
    </row>
    <row r="72" spans="1:37" x14ac:dyDescent="0.3">
      <c r="A72" t="s">
        <v>0</v>
      </c>
    </row>
    <row r="73" spans="1:37" x14ac:dyDescent="0.3">
      <c r="A73" t="s">
        <v>35</v>
      </c>
    </row>
    <row r="74" spans="1:37" x14ac:dyDescent="0.3">
      <c r="A74" t="s">
        <v>36</v>
      </c>
      <c r="B74" t="s">
        <v>3</v>
      </c>
      <c r="C74">
        <v>4.2809999999999997</v>
      </c>
    </row>
    <row r="75" spans="1:37" x14ac:dyDescent="0.3">
      <c r="A75" t="s">
        <v>36</v>
      </c>
      <c r="B75" t="s">
        <v>3</v>
      </c>
      <c r="C75">
        <v>4.194</v>
      </c>
    </row>
    <row r="76" spans="1:37" x14ac:dyDescent="0.3">
      <c r="A76" t="s">
        <v>36</v>
      </c>
      <c r="B76" t="s">
        <v>3</v>
      </c>
      <c r="C76">
        <v>4.1420000000000003</v>
      </c>
    </row>
    <row r="77" spans="1:37" x14ac:dyDescent="0.3">
      <c r="A77" t="s">
        <v>36</v>
      </c>
      <c r="B77" t="s">
        <v>3</v>
      </c>
      <c r="C77">
        <v>4.0990000000000002</v>
      </c>
    </row>
    <row r="78" spans="1:37" x14ac:dyDescent="0.3">
      <c r="A78" t="s">
        <v>36</v>
      </c>
      <c r="B78" t="s">
        <v>3</v>
      </c>
      <c r="C78">
        <v>4.0830000000000002</v>
      </c>
    </row>
    <row r="79" spans="1:37" x14ac:dyDescent="0.3">
      <c r="A79" t="s">
        <v>36</v>
      </c>
      <c r="B79" t="s">
        <v>3</v>
      </c>
      <c r="C79">
        <v>4.0410000000000004</v>
      </c>
    </row>
    <row r="80" spans="1:37" x14ac:dyDescent="0.3">
      <c r="A80" t="s">
        <v>36</v>
      </c>
      <c r="B80" t="s">
        <v>3</v>
      </c>
      <c r="C80">
        <v>4.1449999999999996</v>
      </c>
    </row>
    <row r="81" spans="1:3" x14ac:dyDescent="0.3">
      <c r="A81" t="s">
        <v>36</v>
      </c>
      <c r="B81" t="s">
        <v>3</v>
      </c>
      <c r="C81">
        <v>4.1580000000000004</v>
      </c>
    </row>
    <row r="82" spans="1:3" x14ac:dyDescent="0.3">
      <c r="A82" t="s">
        <v>36</v>
      </c>
      <c r="B82" t="s">
        <v>3</v>
      </c>
      <c r="C82">
        <v>4.1529999999999996</v>
      </c>
    </row>
    <row r="83" spans="1:3" x14ac:dyDescent="0.3">
      <c r="A83" t="s">
        <v>36</v>
      </c>
      <c r="B83" t="s">
        <v>3</v>
      </c>
      <c r="C83">
        <v>4.08</v>
      </c>
    </row>
    <row r="84" spans="1:3" x14ac:dyDescent="0.3">
      <c r="A84" t="s">
        <v>36</v>
      </c>
      <c r="B84" t="s">
        <v>3</v>
      </c>
      <c r="C84">
        <v>4.0259999999999998</v>
      </c>
    </row>
    <row r="85" spans="1:3" x14ac:dyDescent="0.3">
      <c r="A85" t="s">
        <v>36</v>
      </c>
      <c r="B85" t="s">
        <v>3</v>
      </c>
      <c r="C85">
        <v>4.0369999999999999</v>
      </c>
    </row>
    <row r="86" spans="1:3" x14ac:dyDescent="0.3">
      <c r="A86" t="s">
        <v>36</v>
      </c>
      <c r="B86" t="s">
        <v>3</v>
      </c>
      <c r="C86">
        <v>4.0890000000000004</v>
      </c>
    </row>
    <row r="87" spans="1:3" x14ac:dyDescent="0.3">
      <c r="A87" t="s">
        <v>36</v>
      </c>
      <c r="B87" t="s">
        <v>3</v>
      </c>
      <c r="C87">
        <v>4.1849999999999996</v>
      </c>
    </row>
    <row r="88" spans="1:3" x14ac:dyDescent="0.3">
      <c r="A88" t="s">
        <v>36</v>
      </c>
      <c r="B88" t="s">
        <v>3</v>
      </c>
      <c r="C88">
        <v>4.1230000000000002</v>
      </c>
    </row>
    <row r="89" spans="1:3" x14ac:dyDescent="0.3">
      <c r="A89" t="s">
        <v>36</v>
      </c>
      <c r="B89" t="s">
        <v>3</v>
      </c>
      <c r="C89">
        <v>4.1040000000000001</v>
      </c>
    </row>
    <row r="90" spans="1:3" x14ac:dyDescent="0.3">
      <c r="A90" t="s">
        <v>36</v>
      </c>
      <c r="B90" t="s">
        <v>3</v>
      </c>
      <c r="C90">
        <v>4.0869999999999997</v>
      </c>
    </row>
    <row r="91" spans="1:3" x14ac:dyDescent="0.3">
      <c r="A91" t="s">
        <v>36</v>
      </c>
      <c r="B91" t="s">
        <v>3</v>
      </c>
      <c r="C91">
        <v>4.085</v>
      </c>
    </row>
    <row r="92" spans="1:3" x14ac:dyDescent="0.3">
      <c r="A92" t="s">
        <v>36</v>
      </c>
      <c r="B92" t="s">
        <v>3</v>
      </c>
      <c r="C92">
        <v>4.0720000000000001</v>
      </c>
    </row>
    <row r="93" spans="1:3" x14ac:dyDescent="0.3">
      <c r="A93" t="s">
        <v>36</v>
      </c>
      <c r="B93" t="s">
        <v>3</v>
      </c>
      <c r="C93">
        <v>4.07</v>
      </c>
    </row>
    <row r="94" spans="1:3" x14ac:dyDescent="0.3">
      <c r="A94" t="s">
        <v>36</v>
      </c>
      <c r="B94" t="s">
        <v>3</v>
      </c>
      <c r="C94">
        <v>4.09</v>
      </c>
    </row>
    <row r="96" spans="1:3" x14ac:dyDescent="0.3">
      <c r="A96" t="s">
        <v>4</v>
      </c>
    </row>
    <row r="97" spans="1:37" x14ac:dyDescent="0.3">
      <c r="A97" t="s">
        <v>5</v>
      </c>
      <c r="B97" t="e">
        <f>-frames</f>
        <v>#NAME?</v>
      </c>
      <c r="C97">
        <v>21</v>
      </c>
      <c r="D97" t="e">
        <f>-filein</f>
        <v>#NAME?</v>
      </c>
      <c r="E97" t="s">
        <v>6</v>
      </c>
      <c r="F97" t="e">
        <f>-width</f>
        <v>#NAME?</v>
      </c>
      <c r="G97">
        <v>352</v>
      </c>
      <c r="H97" t="e">
        <f>-height</f>
        <v>#NAME?</v>
      </c>
      <c r="I97">
        <v>288</v>
      </c>
      <c r="J97" t="e">
        <f>-fileout</f>
        <v>#NAME?</v>
      </c>
      <c r="K97" t="s">
        <v>37</v>
      </c>
    </row>
    <row r="99" spans="1:37" x14ac:dyDescent="0.3">
      <c r="A99" t="s">
        <v>8</v>
      </c>
    </row>
    <row r="100" spans="1:37" x14ac:dyDescent="0.3">
      <c r="A100" t="s">
        <v>9</v>
      </c>
      <c r="B100" t="e">
        <f>-frames</f>
        <v>#NAME?</v>
      </c>
      <c r="C100">
        <v>21</v>
      </c>
      <c r="D100" t="e">
        <f>-width</f>
        <v>#NAME?</v>
      </c>
      <c r="E100">
        <v>352</v>
      </c>
      <c r="F100" t="e">
        <f>-height</f>
        <v>#NAME?</v>
      </c>
      <c r="G100">
        <v>288</v>
      </c>
      <c r="H100" t="e">
        <f>-block</f>
        <v>#NAME?</v>
      </c>
      <c r="I100">
        <v>16</v>
      </c>
      <c r="J100" t="e">
        <f>-filein</f>
        <v>#NAME?</v>
      </c>
      <c r="K100" t="s">
        <v>37</v>
      </c>
      <c r="L100" t="e">
        <f>-fileout</f>
        <v>#NAME?</v>
      </c>
      <c r="M100" t="s">
        <v>38</v>
      </c>
    </row>
    <row r="102" spans="1:37" x14ac:dyDescent="0.3">
      <c r="A102" t="s">
        <v>11</v>
      </c>
    </row>
    <row r="103" spans="1:37" x14ac:dyDescent="0.3">
      <c r="A103" t="s">
        <v>12</v>
      </c>
      <c r="B103" t="e">
        <f>-width</f>
        <v>#NAME?</v>
      </c>
      <c r="C103">
        <v>352</v>
      </c>
      <c r="D103" t="e">
        <f>-height</f>
        <v>#NAME?</v>
      </c>
      <c r="E103">
        <v>288</v>
      </c>
      <c r="F103" t="e">
        <f>-curfile</f>
        <v>#NAME?</v>
      </c>
      <c r="G103" t="s">
        <v>38</v>
      </c>
      <c r="H103" t="e">
        <f>-recfile</f>
        <v>#NAME?</v>
      </c>
      <c r="I103" t="s">
        <v>39</v>
      </c>
      <c r="J103" t="e">
        <f>-mdiff_bitcount_name</f>
        <v>#NAME?</v>
      </c>
      <c r="K103" t="s">
        <v>40</v>
      </c>
      <c r="L103" t="e">
        <f>-frames</f>
        <v>#NAME?</v>
      </c>
      <c r="M103">
        <v>21</v>
      </c>
      <c r="N103" t="e">
        <f>-block</f>
        <v>#NAME?</v>
      </c>
      <c r="O103">
        <v>16</v>
      </c>
      <c r="P103" t="e">
        <f>-range</f>
        <v>#NAME?</v>
      </c>
      <c r="Q103">
        <v>16</v>
      </c>
      <c r="R103" t="e">
        <f>-coeff_bitcount_name</f>
        <v>#NAME?</v>
      </c>
      <c r="S103" t="s">
        <v>41</v>
      </c>
      <c r="T103" t="e">
        <f>-qp</f>
        <v>#NAME?</v>
      </c>
      <c r="U103">
        <v>5</v>
      </c>
      <c r="V103" t="e">
        <f>-i_period</f>
        <v>#NAME?</v>
      </c>
      <c r="W103">
        <v>10</v>
      </c>
      <c r="X103" t="e">
        <f>-VBSEnable</f>
        <v>#NAME?</v>
      </c>
      <c r="Y103">
        <v>0</v>
      </c>
      <c r="Z103" t="e">
        <f>-RDOEnable</f>
        <v>#NAME?</v>
      </c>
      <c r="AA103">
        <v>0</v>
      </c>
      <c r="AB103" t="e">
        <f>-frame_header</f>
        <v>#NAME?</v>
      </c>
      <c r="AC103" t="s">
        <v>42</v>
      </c>
      <c r="AD103" t="e">
        <f>-FMEnable</f>
        <v>#NAME?</v>
      </c>
      <c r="AE103">
        <v>1</v>
      </c>
      <c r="AF103" t="e">
        <f>-runtime_name</f>
        <v>#NAME?</v>
      </c>
      <c r="AG103" t="s">
        <v>43</v>
      </c>
      <c r="AH103" t="e">
        <f>-total_bitcount_name</f>
        <v>#NAME?</v>
      </c>
      <c r="AI103" t="s">
        <v>44</v>
      </c>
      <c r="AJ103" t="e">
        <f>-ParallelMode</f>
        <v>#NAME?</v>
      </c>
      <c r="AK103">
        <v>1</v>
      </c>
    </row>
    <row r="105" spans="1:37" x14ac:dyDescent="0.3">
      <c r="A105" t="s">
        <v>19</v>
      </c>
      <c r="B105" t="s">
        <v>20</v>
      </c>
    </row>
    <row r="106" spans="1:37" x14ac:dyDescent="0.3">
      <c r="A106" t="s">
        <v>21</v>
      </c>
      <c r="B106" t="e">
        <f>-frames</f>
        <v>#NAME?</v>
      </c>
      <c r="C106">
        <v>21</v>
      </c>
      <c r="D106" t="e">
        <f>-width</f>
        <v>#NAME?</v>
      </c>
      <c r="E106">
        <v>352</v>
      </c>
      <c r="F106" t="e">
        <f>-height</f>
        <v>#NAME?</v>
      </c>
      <c r="G106">
        <v>288</v>
      </c>
      <c r="H106" t="e">
        <f>-reffile</f>
        <v>#NAME?</v>
      </c>
      <c r="I106" t="s">
        <v>38</v>
      </c>
      <c r="J106" t="e">
        <f>-decfile</f>
        <v>#NAME?</v>
      </c>
      <c r="K106" t="s">
        <v>39</v>
      </c>
      <c r="L106" t="e">
        <f>-SAD</f>
        <v>#NAME?</v>
      </c>
      <c r="M106" t="s">
        <v>45</v>
      </c>
      <c r="N106" t="e">
        <f>-PSNR</f>
        <v>#NAME?</v>
      </c>
      <c r="O106" t="s">
        <v>46</v>
      </c>
    </row>
    <row r="107" spans="1:37" x14ac:dyDescent="0.3">
      <c r="A107" t="s">
        <v>0</v>
      </c>
    </row>
    <row r="108" spans="1:37" x14ac:dyDescent="0.3">
      <c r="A108" t="s">
        <v>35</v>
      </c>
    </row>
    <row r="109" spans="1:37" x14ac:dyDescent="0.3">
      <c r="A109" t="s">
        <v>24</v>
      </c>
    </row>
    <row r="110" spans="1:37" x14ac:dyDescent="0.3">
      <c r="A110" t="s">
        <v>36</v>
      </c>
      <c r="B110" t="s">
        <v>3</v>
      </c>
      <c r="C110">
        <v>4.9969999999999999</v>
      </c>
    </row>
    <row r="111" spans="1:37" x14ac:dyDescent="0.3">
      <c r="A111" t="s">
        <v>36</v>
      </c>
      <c r="B111" t="s">
        <v>3</v>
      </c>
      <c r="C111">
        <v>4.9189999999999996</v>
      </c>
    </row>
    <row r="112" spans="1:37" x14ac:dyDescent="0.3">
      <c r="A112" t="s">
        <v>36</v>
      </c>
      <c r="B112" t="s">
        <v>3</v>
      </c>
      <c r="C112">
        <v>4.782</v>
      </c>
    </row>
    <row r="113" spans="1:3" x14ac:dyDescent="0.3">
      <c r="A113" t="s">
        <v>36</v>
      </c>
      <c r="B113" t="s">
        <v>3</v>
      </c>
      <c r="C113">
        <v>4.8090000000000002</v>
      </c>
    </row>
    <row r="114" spans="1:3" x14ac:dyDescent="0.3">
      <c r="A114" t="s">
        <v>36</v>
      </c>
      <c r="B114" t="s">
        <v>3</v>
      </c>
      <c r="C114">
        <v>4.806</v>
      </c>
    </row>
    <row r="115" spans="1:3" x14ac:dyDescent="0.3">
      <c r="A115" t="s">
        <v>36</v>
      </c>
      <c r="B115" t="s">
        <v>3</v>
      </c>
      <c r="C115">
        <v>5.0679999999999996</v>
      </c>
    </row>
    <row r="116" spans="1:3" x14ac:dyDescent="0.3">
      <c r="A116" t="s">
        <v>36</v>
      </c>
      <c r="B116" t="s">
        <v>3</v>
      </c>
      <c r="C116">
        <v>4.9219999999999997</v>
      </c>
    </row>
    <row r="117" spans="1:3" x14ac:dyDescent="0.3">
      <c r="A117" t="s">
        <v>36</v>
      </c>
      <c r="B117" t="s">
        <v>3</v>
      </c>
      <c r="C117">
        <v>4.93</v>
      </c>
    </row>
    <row r="118" spans="1:3" x14ac:dyDescent="0.3">
      <c r="A118" t="s">
        <v>36</v>
      </c>
      <c r="B118" t="s">
        <v>3</v>
      </c>
      <c r="C118">
        <v>4.8120000000000003</v>
      </c>
    </row>
    <row r="119" spans="1:3" x14ac:dyDescent="0.3">
      <c r="A119" t="s">
        <v>36</v>
      </c>
      <c r="B119" t="s">
        <v>3</v>
      </c>
      <c r="C119">
        <v>4.8090000000000002</v>
      </c>
    </row>
    <row r="120" spans="1:3" x14ac:dyDescent="0.3">
      <c r="A120" t="s">
        <v>36</v>
      </c>
      <c r="B120" t="s">
        <v>3</v>
      </c>
      <c r="C120">
        <v>4.7569999999999997</v>
      </c>
    </row>
    <row r="121" spans="1:3" x14ac:dyDescent="0.3">
      <c r="A121" t="s">
        <v>36</v>
      </c>
      <c r="B121" t="s">
        <v>3</v>
      </c>
      <c r="C121">
        <v>4.8600000000000003</v>
      </c>
    </row>
    <row r="122" spans="1:3" x14ac:dyDescent="0.3">
      <c r="A122" t="s">
        <v>36</v>
      </c>
      <c r="B122" t="s">
        <v>3</v>
      </c>
      <c r="C122">
        <v>4.8959999999999999</v>
      </c>
    </row>
    <row r="123" spans="1:3" x14ac:dyDescent="0.3">
      <c r="A123" t="s">
        <v>36</v>
      </c>
      <c r="B123" t="s">
        <v>3</v>
      </c>
      <c r="C123">
        <v>4.859</v>
      </c>
    </row>
    <row r="124" spans="1:3" x14ac:dyDescent="0.3">
      <c r="A124" t="s">
        <v>36</v>
      </c>
      <c r="B124" t="s">
        <v>3</v>
      </c>
      <c r="C124">
        <v>4.9130000000000003</v>
      </c>
    </row>
    <row r="125" spans="1:3" x14ac:dyDescent="0.3">
      <c r="A125" t="s">
        <v>36</v>
      </c>
      <c r="B125" t="s">
        <v>3</v>
      </c>
      <c r="C125">
        <v>4.92</v>
      </c>
    </row>
    <row r="126" spans="1:3" x14ac:dyDescent="0.3">
      <c r="A126" t="s">
        <v>36</v>
      </c>
      <c r="B126" t="s">
        <v>3</v>
      </c>
      <c r="C126">
        <v>4.8949999999999996</v>
      </c>
    </row>
    <row r="127" spans="1:3" x14ac:dyDescent="0.3">
      <c r="A127" t="s">
        <v>36</v>
      </c>
      <c r="B127" t="s">
        <v>3</v>
      </c>
      <c r="C127">
        <v>5.0670000000000002</v>
      </c>
    </row>
    <row r="128" spans="1:3" x14ac:dyDescent="0.3">
      <c r="A128" t="s">
        <v>36</v>
      </c>
      <c r="B128" t="s">
        <v>3</v>
      </c>
      <c r="C128">
        <v>4.9800000000000004</v>
      </c>
    </row>
    <row r="129" spans="1:37" x14ac:dyDescent="0.3">
      <c r="A129" t="s">
        <v>36</v>
      </c>
      <c r="B129" t="s">
        <v>3</v>
      </c>
      <c r="C129">
        <v>4.8719999999999999</v>
      </c>
    </row>
    <row r="130" spans="1:37" x14ac:dyDescent="0.3">
      <c r="A130" t="s">
        <v>36</v>
      </c>
      <c r="B130" t="s">
        <v>3</v>
      </c>
      <c r="C130">
        <v>4.8630000000000004</v>
      </c>
    </row>
    <row r="132" spans="1:37" x14ac:dyDescent="0.3">
      <c r="A132" t="s">
        <v>4</v>
      </c>
    </row>
    <row r="133" spans="1:37" x14ac:dyDescent="0.3">
      <c r="A133" t="s">
        <v>5</v>
      </c>
      <c r="B133" t="e">
        <f>-frames</f>
        <v>#NAME?</v>
      </c>
      <c r="C133">
        <v>21</v>
      </c>
      <c r="D133" t="e">
        <f>-filein</f>
        <v>#NAME?</v>
      </c>
      <c r="E133" t="s">
        <v>6</v>
      </c>
      <c r="F133" t="e">
        <f>-width</f>
        <v>#NAME?</v>
      </c>
      <c r="G133">
        <v>352</v>
      </c>
      <c r="H133" t="e">
        <f>-height</f>
        <v>#NAME?</v>
      </c>
      <c r="I133">
        <v>288</v>
      </c>
      <c r="J133" t="e">
        <f>-fileout</f>
        <v>#NAME?</v>
      </c>
      <c r="K133" t="s">
        <v>47</v>
      </c>
    </row>
    <row r="135" spans="1:37" x14ac:dyDescent="0.3">
      <c r="A135" t="s">
        <v>8</v>
      </c>
    </row>
    <row r="136" spans="1:37" x14ac:dyDescent="0.3">
      <c r="A136" t="s">
        <v>9</v>
      </c>
      <c r="B136" t="e">
        <f>-frames</f>
        <v>#NAME?</v>
      </c>
      <c r="C136">
        <v>21</v>
      </c>
      <c r="D136" t="e">
        <f>-width</f>
        <v>#NAME?</v>
      </c>
      <c r="E136">
        <v>352</v>
      </c>
      <c r="F136" t="e">
        <f>-height</f>
        <v>#NAME?</v>
      </c>
      <c r="G136">
        <v>288</v>
      </c>
      <c r="H136" t="e">
        <f>-block</f>
        <v>#NAME?</v>
      </c>
      <c r="I136">
        <v>16</v>
      </c>
      <c r="J136" t="e">
        <f>-filein</f>
        <v>#NAME?</v>
      </c>
      <c r="K136" t="s">
        <v>47</v>
      </c>
      <c r="L136" t="e">
        <f>-fileout</f>
        <v>#NAME?</v>
      </c>
      <c r="M136" t="s">
        <v>48</v>
      </c>
    </row>
    <row r="138" spans="1:37" x14ac:dyDescent="0.3">
      <c r="A138" t="s">
        <v>11</v>
      </c>
    </row>
    <row r="139" spans="1:37" x14ac:dyDescent="0.3">
      <c r="A139" t="s">
        <v>12</v>
      </c>
      <c r="B139" t="e">
        <f>-width</f>
        <v>#NAME?</v>
      </c>
      <c r="C139">
        <v>352</v>
      </c>
      <c r="D139" t="e">
        <f>-height</f>
        <v>#NAME?</v>
      </c>
      <c r="E139">
        <v>288</v>
      </c>
      <c r="F139" t="e">
        <f>-curfile</f>
        <v>#NAME?</v>
      </c>
      <c r="G139" t="s">
        <v>48</v>
      </c>
      <c r="H139" t="e">
        <f>-recfile</f>
        <v>#NAME?</v>
      </c>
      <c r="I139" t="s">
        <v>49</v>
      </c>
      <c r="J139" t="e">
        <f>-mdiff_bitcount_name</f>
        <v>#NAME?</v>
      </c>
      <c r="K139" t="s">
        <v>50</v>
      </c>
      <c r="L139" t="e">
        <f>-frames</f>
        <v>#NAME?</v>
      </c>
      <c r="M139">
        <v>21</v>
      </c>
      <c r="N139" t="e">
        <f>-block</f>
        <v>#NAME?</v>
      </c>
      <c r="O139">
        <v>16</v>
      </c>
      <c r="P139" t="e">
        <f>-range</f>
        <v>#NAME?</v>
      </c>
      <c r="Q139">
        <v>16</v>
      </c>
      <c r="R139" t="e">
        <f>-coeff_bitcount_name</f>
        <v>#NAME?</v>
      </c>
      <c r="S139" t="s">
        <v>51</v>
      </c>
      <c r="T139" t="e">
        <f>-qp</f>
        <v>#NAME?</v>
      </c>
      <c r="U139">
        <v>5</v>
      </c>
      <c r="V139" t="e">
        <f>-i_period</f>
        <v>#NAME?</v>
      </c>
      <c r="W139">
        <v>10</v>
      </c>
      <c r="X139" t="e">
        <f>-VBSEnable</f>
        <v>#NAME?</v>
      </c>
      <c r="Y139">
        <v>1</v>
      </c>
      <c r="Z139" t="e">
        <f>-RDOEnable</f>
        <v>#NAME?</v>
      </c>
      <c r="AA139">
        <v>0</v>
      </c>
      <c r="AB139" t="e">
        <f>-frame_header</f>
        <v>#NAME?</v>
      </c>
      <c r="AC139" t="s">
        <v>52</v>
      </c>
      <c r="AD139" t="e">
        <f>-FMEnable</f>
        <v>#NAME?</v>
      </c>
      <c r="AE139">
        <v>1</v>
      </c>
      <c r="AF139" t="e">
        <f>-runtime_name</f>
        <v>#NAME?</v>
      </c>
      <c r="AG139" t="s">
        <v>53</v>
      </c>
      <c r="AH139" t="e">
        <f>-total_bitcount_name</f>
        <v>#NAME?</v>
      </c>
      <c r="AI139" t="s">
        <v>54</v>
      </c>
      <c r="AJ139" t="e">
        <f>-ParallelMode</f>
        <v>#NAME?</v>
      </c>
      <c r="AK139">
        <v>1</v>
      </c>
    </row>
    <row r="141" spans="1:37" x14ac:dyDescent="0.3">
      <c r="A141" t="s">
        <v>19</v>
      </c>
      <c r="B141" t="s">
        <v>20</v>
      </c>
    </row>
    <row r="142" spans="1:37" x14ac:dyDescent="0.3">
      <c r="A142" t="s">
        <v>21</v>
      </c>
      <c r="B142" t="e">
        <f>-frames</f>
        <v>#NAME?</v>
      </c>
      <c r="C142">
        <v>21</v>
      </c>
      <c r="D142" t="e">
        <f>-width</f>
        <v>#NAME?</v>
      </c>
      <c r="E142">
        <v>352</v>
      </c>
      <c r="F142" t="e">
        <f>-height</f>
        <v>#NAME?</v>
      </c>
      <c r="G142">
        <v>288</v>
      </c>
      <c r="H142" t="e">
        <f>-reffile</f>
        <v>#NAME?</v>
      </c>
      <c r="I142" t="s">
        <v>48</v>
      </c>
      <c r="J142" t="e">
        <f>-decfile</f>
        <v>#NAME?</v>
      </c>
      <c r="K142" t="s">
        <v>49</v>
      </c>
      <c r="L142" t="e">
        <f>-SAD</f>
        <v>#NAME?</v>
      </c>
      <c r="M142" t="s">
        <v>55</v>
      </c>
      <c r="N142" t="e">
        <f>-PSNR</f>
        <v>#NAME?</v>
      </c>
      <c r="O142" t="s">
        <v>56</v>
      </c>
    </row>
    <row r="143" spans="1:37" x14ac:dyDescent="0.3">
      <c r="A143" t="s">
        <v>0</v>
      </c>
    </row>
    <row r="144" spans="1:37" x14ac:dyDescent="0.3">
      <c r="A144" t="s">
        <v>57</v>
      </c>
    </row>
    <row r="145" spans="1:11" x14ac:dyDescent="0.3">
      <c r="A145" t="s">
        <v>58</v>
      </c>
      <c r="B145" t="s">
        <v>3</v>
      </c>
      <c r="C145">
        <v>9.0640000000000001</v>
      </c>
    </row>
    <row r="146" spans="1:11" x14ac:dyDescent="0.3">
      <c r="A146" t="s">
        <v>58</v>
      </c>
      <c r="B146" t="s">
        <v>3</v>
      </c>
      <c r="C146">
        <v>8.7579999999999991</v>
      </c>
    </row>
    <row r="147" spans="1:11" x14ac:dyDescent="0.3">
      <c r="A147" t="s">
        <v>58</v>
      </c>
      <c r="B147" t="s">
        <v>3</v>
      </c>
      <c r="C147">
        <v>8.7829999999999995</v>
      </c>
    </row>
    <row r="148" spans="1:11" x14ac:dyDescent="0.3">
      <c r="A148" t="s">
        <v>58</v>
      </c>
      <c r="B148" t="s">
        <v>3</v>
      </c>
      <c r="C148">
        <v>8.6829999999999998</v>
      </c>
    </row>
    <row r="149" spans="1:11" x14ac:dyDescent="0.3">
      <c r="A149" t="s">
        <v>58</v>
      </c>
      <c r="B149" t="s">
        <v>3</v>
      </c>
      <c r="C149">
        <v>8.8510000000000009</v>
      </c>
    </row>
    <row r="150" spans="1:11" x14ac:dyDescent="0.3">
      <c r="A150" t="s">
        <v>58</v>
      </c>
      <c r="B150" t="s">
        <v>3</v>
      </c>
      <c r="C150">
        <v>8.9049999999999994</v>
      </c>
    </row>
    <row r="151" spans="1:11" x14ac:dyDescent="0.3">
      <c r="A151" t="s">
        <v>58</v>
      </c>
      <c r="B151" t="s">
        <v>3</v>
      </c>
      <c r="C151">
        <v>8.7490000000000006</v>
      </c>
    </row>
    <row r="152" spans="1:11" x14ac:dyDescent="0.3">
      <c r="A152" t="s">
        <v>58</v>
      </c>
      <c r="B152" t="s">
        <v>3</v>
      </c>
      <c r="C152">
        <v>8.7370000000000001</v>
      </c>
    </row>
    <row r="153" spans="1:11" x14ac:dyDescent="0.3">
      <c r="A153" t="s">
        <v>58</v>
      </c>
      <c r="B153" t="s">
        <v>3</v>
      </c>
      <c r="C153">
        <v>8.8940000000000001</v>
      </c>
    </row>
    <row r="154" spans="1:11" x14ac:dyDescent="0.3">
      <c r="A154" t="s">
        <v>58</v>
      </c>
      <c r="B154" t="s">
        <v>3</v>
      </c>
      <c r="C154">
        <v>8.9969999999999999</v>
      </c>
    </row>
    <row r="155" spans="1:11" x14ac:dyDescent="0.3">
      <c r="A155" t="s">
        <v>58</v>
      </c>
      <c r="B155" t="s">
        <v>3</v>
      </c>
      <c r="C155">
        <v>6.1420000000000003</v>
      </c>
    </row>
    <row r="157" spans="1:11" x14ac:dyDescent="0.3">
      <c r="A157" t="s">
        <v>4</v>
      </c>
    </row>
    <row r="158" spans="1:11" x14ac:dyDescent="0.3">
      <c r="A158" t="s">
        <v>5</v>
      </c>
      <c r="B158" t="e">
        <f>-frames</f>
        <v>#NAME?</v>
      </c>
      <c r="C158">
        <v>21</v>
      </c>
      <c r="D158" t="e">
        <f>-filein</f>
        <v>#NAME?</v>
      </c>
      <c r="E158" t="s">
        <v>6</v>
      </c>
      <c r="F158" t="e">
        <f>-width</f>
        <v>#NAME?</v>
      </c>
      <c r="G158">
        <v>352</v>
      </c>
      <c r="H158" t="e">
        <f>-height</f>
        <v>#NAME?</v>
      </c>
      <c r="I158">
        <v>288</v>
      </c>
      <c r="J158" t="e">
        <f>-fileout</f>
        <v>#NAME?</v>
      </c>
      <c r="K158" t="s">
        <v>59</v>
      </c>
    </row>
    <row r="160" spans="1:11" x14ac:dyDescent="0.3">
      <c r="A160" t="s">
        <v>8</v>
      </c>
    </row>
    <row r="161" spans="1:37" x14ac:dyDescent="0.3">
      <c r="A161" t="s">
        <v>9</v>
      </c>
      <c r="B161" t="e">
        <f>-frames</f>
        <v>#NAME?</v>
      </c>
      <c r="C161">
        <v>21</v>
      </c>
      <c r="D161" t="e">
        <f>-width</f>
        <v>#NAME?</v>
      </c>
      <c r="E161">
        <v>352</v>
      </c>
      <c r="F161" t="e">
        <f>-height</f>
        <v>#NAME?</v>
      </c>
      <c r="G161">
        <v>288</v>
      </c>
      <c r="H161" t="e">
        <f>-block</f>
        <v>#NAME?</v>
      </c>
      <c r="I161">
        <v>16</v>
      </c>
      <c r="J161" t="e">
        <f>-filein</f>
        <v>#NAME?</v>
      </c>
      <c r="K161" t="s">
        <v>59</v>
      </c>
      <c r="L161" t="e">
        <f>-fileout</f>
        <v>#NAME?</v>
      </c>
      <c r="M161" t="s">
        <v>60</v>
      </c>
    </row>
    <row r="163" spans="1:37" x14ac:dyDescent="0.3">
      <c r="A163" t="s">
        <v>11</v>
      </c>
    </row>
    <row r="164" spans="1:37" x14ac:dyDescent="0.3">
      <c r="A164" t="s">
        <v>12</v>
      </c>
      <c r="B164" t="e">
        <f>-width</f>
        <v>#NAME?</v>
      </c>
      <c r="C164">
        <v>352</v>
      </c>
      <c r="D164" t="e">
        <f>-height</f>
        <v>#NAME?</v>
      </c>
      <c r="E164">
        <v>288</v>
      </c>
      <c r="F164" t="e">
        <f>-curfile</f>
        <v>#NAME?</v>
      </c>
      <c r="G164" t="s">
        <v>60</v>
      </c>
      <c r="H164" t="e">
        <f>-recfile</f>
        <v>#NAME?</v>
      </c>
      <c r="I164" t="s">
        <v>61</v>
      </c>
      <c r="J164" t="e">
        <f>-mdiff_bitcount_name</f>
        <v>#NAME?</v>
      </c>
      <c r="K164" t="s">
        <v>62</v>
      </c>
      <c r="L164" t="e">
        <f>-frames</f>
        <v>#NAME?</v>
      </c>
      <c r="M164">
        <v>21</v>
      </c>
      <c r="N164" t="e">
        <f>-block</f>
        <v>#NAME?</v>
      </c>
      <c r="O164">
        <v>16</v>
      </c>
      <c r="P164" t="e">
        <f>-range</f>
        <v>#NAME?</v>
      </c>
      <c r="Q164">
        <v>16</v>
      </c>
      <c r="R164" t="e">
        <f>-coeff_bitcount_name</f>
        <v>#NAME?</v>
      </c>
      <c r="S164" t="s">
        <v>63</v>
      </c>
      <c r="T164" t="e">
        <f>-qp</f>
        <v>#NAME?</v>
      </c>
      <c r="U164">
        <v>5</v>
      </c>
      <c r="V164" t="e">
        <f>-i_period</f>
        <v>#NAME?</v>
      </c>
      <c r="W164">
        <v>10</v>
      </c>
      <c r="X164" t="e">
        <f>-VBSEnable</f>
        <v>#NAME?</v>
      </c>
      <c r="Y164">
        <v>0</v>
      </c>
      <c r="Z164" t="e">
        <f>-RDOEnable</f>
        <v>#NAME?</v>
      </c>
      <c r="AA164">
        <v>0</v>
      </c>
      <c r="AB164" t="e">
        <f>-frame_header</f>
        <v>#NAME?</v>
      </c>
      <c r="AC164" t="s">
        <v>64</v>
      </c>
      <c r="AD164" t="e">
        <f>-FMEnable</f>
        <v>#NAME?</v>
      </c>
      <c r="AE164">
        <v>1</v>
      </c>
      <c r="AF164" t="e">
        <f>-runtime_name</f>
        <v>#NAME?</v>
      </c>
      <c r="AG164" t="s">
        <v>65</v>
      </c>
      <c r="AH164" t="e">
        <f>-total_bitcount_name</f>
        <v>#NAME?</v>
      </c>
      <c r="AI164" t="s">
        <v>66</v>
      </c>
      <c r="AJ164" t="e">
        <f>-ParallelMode</f>
        <v>#NAME?</v>
      </c>
      <c r="AK164">
        <v>2</v>
      </c>
    </row>
    <row r="166" spans="1:37" x14ac:dyDescent="0.3">
      <c r="A166" t="s">
        <v>19</v>
      </c>
      <c r="B166" t="s">
        <v>20</v>
      </c>
    </row>
    <row r="167" spans="1:37" x14ac:dyDescent="0.3">
      <c r="A167" t="s">
        <v>21</v>
      </c>
      <c r="B167" t="e">
        <f>-frames</f>
        <v>#NAME?</v>
      </c>
      <c r="C167">
        <v>21</v>
      </c>
      <c r="D167" t="e">
        <f>-width</f>
        <v>#NAME?</v>
      </c>
      <c r="E167">
        <v>352</v>
      </c>
      <c r="F167" t="e">
        <f>-height</f>
        <v>#NAME?</v>
      </c>
      <c r="G167">
        <v>288</v>
      </c>
      <c r="H167" t="e">
        <f>-reffile</f>
        <v>#NAME?</v>
      </c>
      <c r="I167" t="s">
        <v>60</v>
      </c>
      <c r="J167" t="e">
        <f>-decfile</f>
        <v>#NAME?</v>
      </c>
      <c r="K167" t="s">
        <v>61</v>
      </c>
      <c r="L167" t="e">
        <f>-SAD</f>
        <v>#NAME?</v>
      </c>
      <c r="M167" t="s">
        <v>67</v>
      </c>
      <c r="N167" t="e">
        <f>-PSNR</f>
        <v>#NAME?</v>
      </c>
      <c r="O167" t="s">
        <v>68</v>
      </c>
    </row>
    <row r="168" spans="1:37" x14ac:dyDescent="0.3">
      <c r="A168" t="s">
        <v>0</v>
      </c>
    </row>
    <row r="169" spans="1:37" x14ac:dyDescent="0.3">
      <c r="A169" t="s">
        <v>57</v>
      </c>
    </row>
    <row r="170" spans="1:37" x14ac:dyDescent="0.3">
      <c r="A170" t="s">
        <v>24</v>
      </c>
    </row>
    <row r="171" spans="1:37" x14ac:dyDescent="0.3">
      <c r="A171" t="s">
        <v>58</v>
      </c>
      <c r="B171" t="s">
        <v>3</v>
      </c>
      <c r="C171">
        <v>11.29</v>
      </c>
    </row>
    <row r="172" spans="1:37" x14ac:dyDescent="0.3">
      <c r="A172" t="s">
        <v>58</v>
      </c>
      <c r="B172" t="s">
        <v>3</v>
      </c>
      <c r="C172">
        <v>11.044</v>
      </c>
    </row>
    <row r="173" spans="1:37" x14ac:dyDescent="0.3">
      <c r="A173" t="s">
        <v>58</v>
      </c>
      <c r="B173" t="s">
        <v>3</v>
      </c>
      <c r="C173">
        <v>11.129</v>
      </c>
    </row>
    <row r="174" spans="1:37" x14ac:dyDescent="0.3">
      <c r="A174" t="s">
        <v>58</v>
      </c>
      <c r="B174" t="s">
        <v>3</v>
      </c>
      <c r="C174">
        <v>11.218</v>
      </c>
    </row>
    <row r="175" spans="1:37" x14ac:dyDescent="0.3">
      <c r="A175" t="s">
        <v>58</v>
      </c>
      <c r="B175" t="s">
        <v>3</v>
      </c>
      <c r="C175">
        <v>11.069000000000001</v>
      </c>
    </row>
    <row r="176" spans="1:37" x14ac:dyDescent="0.3">
      <c r="A176" t="s">
        <v>58</v>
      </c>
      <c r="B176" t="s">
        <v>3</v>
      </c>
      <c r="C176">
        <v>10.968999999999999</v>
      </c>
    </row>
    <row r="177" spans="1:37" x14ac:dyDescent="0.3">
      <c r="A177" t="s">
        <v>58</v>
      </c>
      <c r="B177" t="s">
        <v>3</v>
      </c>
      <c r="C177">
        <v>11.823</v>
      </c>
    </row>
    <row r="178" spans="1:37" x14ac:dyDescent="0.3">
      <c r="A178" t="s">
        <v>58</v>
      </c>
      <c r="B178" t="s">
        <v>3</v>
      </c>
      <c r="C178">
        <v>11.43</v>
      </c>
    </row>
    <row r="179" spans="1:37" x14ac:dyDescent="0.3">
      <c r="A179" t="s">
        <v>58</v>
      </c>
      <c r="B179" t="s">
        <v>3</v>
      </c>
      <c r="C179">
        <v>11.097</v>
      </c>
    </row>
    <row r="180" spans="1:37" x14ac:dyDescent="0.3">
      <c r="A180" t="s">
        <v>58</v>
      </c>
      <c r="B180" t="s">
        <v>3</v>
      </c>
      <c r="C180">
        <v>10.977</v>
      </c>
    </row>
    <row r="181" spans="1:37" x14ac:dyDescent="0.3">
      <c r="A181" t="s">
        <v>58</v>
      </c>
      <c r="B181" t="s">
        <v>3</v>
      </c>
      <c r="C181">
        <v>7.6379999999999999</v>
      </c>
    </row>
    <row r="183" spans="1:37" x14ac:dyDescent="0.3">
      <c r="A183" t="s">
        <v>4</v>
      </c>
    </row>
    <row r="184" spans="1:37" x14ac:dyDescent="0.3">
      <c r="A184" t="s">
        <v>5</v>
      </c>
      <c r="B184" t="e">
        <f>-frames</f>
        <v>#NAME?</v>
      </c>
      <c r="C184">
        <v>21</v>
      </c>
      <c r="D184" t="e">
        <f>-filein</f>
        <v>#NAME?</v>
      </c>
      <c r="E184" t="s">
        <v>6</v>
      </c>
      <c r="F184" t="e">
        <f>-width</f>
        <v>#NAME?</v>
      </c>
      <c r="G184">
        <v>352</v>
      </c>
      <c r="H184" t="e">
        <f>-height</f>
        <v>#NAME?</v>
      </c>
      <c r="I184">
        <v>288</v>
      </c>
      <c r="J184" t="e">
        <f>-fileout</f>
        <v>#NAME?</v>
      </c>
      <c r="K184" t="s">
        <v>69</v>
      </c>
    </row>
    <row r="186" spans="1:37" x14ac:dyDescent="0.3">
      <c r="A186" t="s">
        <v>8</v>
      </c>
    </row>
    <row r="187" spans="1:37" x14ac:dyDescent="0.3">
      <c r="A187" t="s">
        <v>9</v>
      </c>
      <c r="B187" t="e">
        <f>-frames</f>
        <v>#NAME?</v>
      </c>
      <c r="C187">
        <v>21</v>
      </c>
      <c r="D187" t="e">
        <f>-width</f>
        <v>#NAME?</v>
      </c>
      <c r="E187">
        <v>352</v>
      </c>
      <c r="F187" t="e">
        <f>-height</f>
        <v>#NAME?</v>
      </c>
      <c r="G187">
        <v>288</v>
      </c>
      <c r="H187" t="e">
        <f>-block</f>
        <v>#NAME?</v>
      </c>
      <c r="I187">
        <v>16</v>
      </c>
      <c r="J187" t="e">
        <f>-filein</f>
        <v>#NAME?</v>
      </c>
      <c r="K187" t="s">
        <v>69</v>
      </c>
      <c r="L187" t="e">
        <f>-fileout</f>
        <v>#NAME?</v>
      </c>
      <c r="M187" t="s">
        <v>70</v>
      </c>
    </row>
    <row r="189" spans="1:37" x14ac:dyDescent="0.3">
      <c r="A189" t="s">
        <v>11</v>
      </c>
    </row>
    <row r="190" spans="1:37" x14ac:dyDescent="0.3">
      <c r="A190" t="s">
        <v>12</v>
      </c>
      <c r="B190" t="e">
        <f>-width</f>
        <v>#NAME?</v>
      </c>
      <c r="C190">
        <v>352</v>
      </c>
      <c r="D190" t="e">
        <f>-height</f>
        <v>#NAME?</v>
      </c>
      <c r="E190">
        <v>288</v>
      </c>
      <c r="F190" t="e">
        <f>-curfile</f>
        <v>#NAME?</v>
      </c>
      <c r="G190" t="s">
        <v>70</v>
      </c>
      <c r="H190" t="e">
        <f>-recfile</f>
        <v>#NAME?</v>
      </c>
      <c r="I190" t="s">
        <v>71</v>
      </c>
      <c r="J190" t="e">
        <f>-mdiff_bitcount_name</f>
        <v>#NAME?</v>
      </c>
      <c r="K190" t="s">
        <v>72</v>
      </c>
      <c r="L190" t="e">
        <f>-frames</f>
        <v>#NAME?</v>
      </c>
      <c r="M190">
        <v>21</v>
      </c>
      <c r="N190" t="e">
        <f>-block</f>
        <v>#NAME?</v>
      </c>
      <c r="O190">
        <v>16</v>
      </c>
      <c r="P190" t="e">
        <f>-range</f>
        <v>#NAME?</v>
      </c>
      <c r="Q190">
        <v>16</v>
      </c>
      <c r="R190" t="e">
        <f>-coeff_bitcount_name</f>
        <v>#NAME?</v>
      </c>
      <c r="S190" t="s">
        <v>73</v>
      </c>
      <c r="T190" t="e">
        <f>-qp</f>
        <v>#NAME?</v>
      </c>
      <c r="U190">
        <v>5</v>
      </c>
      <c r="V190" t="e">
        <f>-i_period</f>
        <v>#NAME?</v>
      </c>
      <c r="W190">
        <v>10</v>
      </c>
      <c r="X190" t="e">
        <f>-VBSEnable</f>
        <v>#NAME?</v>
      </c>
      <c r="Y190">
        <v>1</v>
      </c>
      <c r="Z190" t="e">
        <f>-RDOEnable</f>
        <v>#NAME?</v>
      </c>
      <c r="AA190">
        <v>0</v>
      </c>
      <c r="AB190" t="e">
        <f>-frame_header</f>
        <v>#NAME?</v>
      </c>
      <c r="AC190" t="s">
        <v>74</v>
      </c>
      <c r="AD190" t="e">
        <f>-FMEnable</f>
        <v>#NAME?</v>
      </c>
      <c r="AE190">
        <v>1</v>
      </c>
      <c r="AF190" t="e">
        <f>-runtime_name</f>
        <v>#NAME?</v>
      </c>
      <c r="AG190" t="s">
        <v>75</v>
      </c>
      <c r="AH190" t="e">
        <f>-total_bitcount_name</f>
        <v>#NAME?</v>
      </c>
      <c r="AI190" t="s">
        <v>76</v>
      </c>
      <c r="AJ190" t="e">
        <f>-ParallelMode</f>
        <v>#NAME?</v>
      </c>
      <c r="AK190">
        <v>2</v>
      </c>
    </row>
    <row r="192" spans="1:37" x14ac:dyDescent="0.3">
      <c r="A192" t="s">
        <v>19</v>
      </c>
      <c r="B192" t="s">
        <v>20</v>
      </c>
    </row>
    <row r="193" spans="1:15" x14ac:dyDescent="0.3">
      <c r="A193" t="s">
        <v>21</v>
      </c>
      <c r="B193" t="e">
        <f>-frames</f>
        <v>#NAME?</v>
      </c>
      <c r="C193">
        <v>21</v>
      </c>
      <c r="D193" t="e">
        <f>-width</f>
        <v>#NAME?</v>
      </c>
      <c r="E193">
        <v>352</v>
      </c>
      <c r="F193" t="e">
        <f>-height</f>
        <v>#NAME?</v>
      </c>
      <c r="G193">
        <v>288</v>
      </c>
      <c r="H193" t="e">
        <f>-reffile</f>
        <v>#NAME?</v>
      </c>
      <c r="I193" t="s">
        <v>70</v>
      </c>
      <c r="J193" t="e">
        <f>-decfile</f>
        <v>#NAME?</v>
      </c>
      <c r="K193" t="s">
        <v>71</v>
      </c>
      <c r="L193" t="e">
        <f>-SAD</f>
        <v>#NAME?</v>
      </c>
      <c r="M193" t="s">
        <v>77</v>
      </c>
      <c r="N193" t="e">
        <f>-PSNR</f>
        <v>#NAME?</v>
      </c>
      <c r="O193" t="s">
        <v>78</v>
      </c>
    </row>
    <row r="194" spans="1:15" x14ac:dyDescent="0.3">
      <c r="A194" t="s">
        <v>0</v>
      </c>
    </row>
    <row r="195" spans="1:15" x14ac:dyDescent="0.3">
      <c r="A195" t="s">
        <v>79</v>
      </c>
    </row>
    <row r="196" spans="1:15" x14ac:dyDescent="0.3">
      <c r="A196" t="s">
        <v>80</v>
      </c>
      <c r="B196" t="s">
        <v>3</v>
      </c>
      <c r="C196">
        <v>5.9870000000000001</v>
      </c>
    </row>
    <row r="197" spans="1:15" x14ac:dyDescent="0.3">
      <c r="A197" t="s">
        <v>80</v>
      </c>
      <c r="B197" t="s">
        <v>3</v>
      </c>
      <c r="C197">
        <v>5.7080000000000002</v>
      </c>
    </row>
    <row r="198" spans="1:15" x14ac:dyDescent="0.3">
      <c r="A198" t="s">
        <v>80</v>
      </c>
      <c r="B198" t="s">
        <v>3</v>
      </c>
      <c r="C198">
        <v>5.7380000000000004</v>
      </c>
    </row>
    <row r="199" spans="1:15" x14ac:dyDescent="0.3">
      <c r="A199" t="s">
        <v>80</v>
      </c>
      <c r="B199" t="s">
        <v>3</v>
      </c>
      <c r="C199">
        <v>5.81</v>
      </c>
    </row>
    <row r="200" spans="1:15" x14ac:dyDescent="0.3">
      <c r="A200" t="s">
        <v>80</v>
      </c>
      <c r="B200" t="s">
        <v>3</v>
      </c>
      <c r="C200">
        <v>5.6390000000000002</v>
      </c>
    </row>
    <row r="201" spans="1:15" x14ac:dyDescent="0.3">
      <c r="A201" t="s">
        <v>80</v>
      </c>
      <c r="B201" t="s">
        <v>3</v>
      </c>
      <c r="C201">
        <v>5.6449999999999996</v>
      </c>
    </row>
    <row r="202" spans="1:15" x14ac:dyDescent="0.3">
      <c r="A202" t="s">
        <v>80</v>
      </c>
      <c r="B202" t="s">
        <v>3</v>
      </c>
      <c r="C202">
        <v>5.6779999999999999</v>
      </c>
    </row>
    <row r="203" spans="1:15" x14ac:dyDescent="0.3">
      <c r="A203" t="s">
        <v>80</v>
      </c>
      <c r="B203" t="s">
        <v>3</v>
      </c>
      <c r="C203">
        <v>5.6870000000000003</v>
      </c>
    </row>
    <row r="204" spans="1:15" x14ac:dyDescent="0.3">
      <c r="A204" t="s">
        <v>80</v>
      </c>
      <c r="B204" t="s">
        <v>3</v>
      </c>
      <c r="C204">
        <v>5.8140000000000001</v>
      </c>
    </row>
    <row r="205" spans="1:15" x14ac:dyDescent="0.3">
      <c r="A205" t="s">
        <v>80</v>
      </c>
      <c r="B205" t="s">
        <v>3</v>
      </c>
      <c r="C205">
        <v>5.6689999999999996</v>
      </c>
    </row>
    <row r="206" spans="1:15" x14ac:dyDescent="0.3">
      <c r="A206" t="s">
        <v>80</v>
      </c>
      <c r="B206" t="s">
        <v>3</v>
      </c>
      <c r="C206">
        <v>4.1210000000000004</v>
      </c>
    </row>
    <row r="208" spans="1:15" x14ac:dyDescent="0.3">
      <c r="A208" t="s">
        <v>4</v>
      </c>
    </row>
    <row r="209" spans="1:37" x14ac:dyDescent="0.3">
      <c r="A209" t="s">
        <v>5</v>
      </c>
      <c r="B209" t="e">
        <f>-frames</f>
        <v>#NAME?</v>
      </c>
      <c r="C209">
        <v>21</v>
      </c>
      <c r="D209" t="e">
        <f>-filein</f>
        <v>#NAME?</v>
      </c>
      <c r="E209" t="s">
        <v>6</v>
      </c>
      <c r="F209" t="e">
        <f>-width</f>
        <v>#NAME?</v>
      </c>
      <c r="G209">
        <v>352</v>
      </c>
      <c r="H209" t="e">
        <f>-height</f>
        <v>#NAME?</v>
      </c>
      <c r="I209">
        <v>288</v>
      </c>
      <c r="J209" t="e">
        <f>-fileout</f>
        <v>#NAME?</v>
      </c>
      <c r="K209" t="s">
        <v>81</v>
      </c>
    </row>
    <row r="211" spans="1:37" x14ac:dyDescent="0.3">
      <c r="A211" t="s">
        <v>8</v>
      </c>
    </row>
    <row r="212" spans="1:37" x14ac:dyDescent="0.3">
      <c r="A212" t="s">
        <v>9</v>
      </c>
      <c r="B212" t="e">
        <f>-frames</f>
        <v>#NAME?</v>
      </c>
      <c r="C212">
        <v>21</v>
      </c>
      <c r="D212" t="e">
        <f>-width</f>
        <v>#NAME?</v>
      </c>
      <c r="E212">
        <v>352</v>
      </c>
      <c r="F212" t="e">
        <f>-height</f>
        <v>#NAME?</v>
      </c>
      <c r="G212">
        <v>288</v>
      </c>
      <c r="H212" t="e">
        <f>-block</f>
        <v>#NAME?</v>
      </c>
      <c r="I212">
        <v>16</v>
      </c>
      <c r="J212" t="e">
        <f>-filein</f>
        <v>#NAME?</v>
      </c>
      <c r="K212" t="s">
        <v>81</v>
      </c>
      <c r="L212" t="e">
        <f>-fileout</f>
        <v>#NAME?</v>
      </c>
      <c r="M212" t="s">
        <v>82</v>
      </c>
    </row>
    <row r="214" spans="1:37" x14ac:dyDescent="0.3">
      <c r="A214" t="s">
        <v>11</v>
      </c>
    </row>
    <row r="215" spans="1:37" x14ac:dyDescent="0.3">
      <c r="A215" t="s">
        <v>12</v>
      </c>
      <c r="B215" t="e">
        <f>-width</f>
        <v>#NAME?</v>
      </c>
      <c r="C215">
        <v>352</v>
      </c>
      <c r="D215" t="e">
        <f>-height</f>
        <v>#NAME?</v>
      </c>
      <c r="E215">
        <v>288</v>
      </c>
      <c r="F215" t="e">
        <f>-curfile</f>
        <v>#NAME?</v>
      </c>
      <c r="G215" t="s">
        <v>82</v>
      </c>
      <c r="H215" t="e">
        <f>-recfile</f>
        <v>#NAME?</v>
      </c>
      <c r="I215" t="s">
        <v>83</v>
      </c>
      <c r="J215" t="e">
        <f>-mdiff_bitcount_name</f>
        <v>#NAME?</v>
      </c>
      <c r="K215" t="s">
        <v>84</v>
      </c>
      <c r="L215" t="e">
        <f>-frames</f>
        <v>#NAME?</v>
      </c>
      <c r="M215">
        <v>21</v>
      </c>
      <c r="N215" t="e">
        <f>-block</f>
        <v>#NAME?</v>
      </c>
      <c r="O215">
        <v>16</v>
      </c>
      <c r="P215" t="e">
        <f>-range</f>
        <v>#NAME?</v>
      </c>
      <c r="Q215">
        <v>16</v>
      </c>
      <c r="R215" t="e">
        <f>-coeff_bitcount_name</f>
        <v>#NAME?</v>
      </c>
      <c r="S215" t="s">
        <v>85</v>
      </c>
      <c r="T215" t="e">
        <f>-qp</f>
        <v>#NAME?</v>
      </c>
      <c r="U215">
        <v>5</v>
      </c>
      <c r="V215" t="e">
        <f>-i_period</f>
        <v>#NAME?</v>
      </c>
      <c r="W215">
        <v>10</v>
      </c>
      <c r="X215" t="e">
        <f>-VBSEnable</f>
        <v>#NAME?</v>
      </c>
      <c r="Y215">
        <v>0</v>
      </c>
      <c r="Z215" t="e">
        <f>-RDOEnable</f>
        <v>#NAME?</v>
      </c>
      <c r="AA215">
        <v>0</v>
      </c>
      <c r="AB215" t="e">
        <f>-frame_header</f>
        <v>#NAME?</v>
      </c>
      <c r="AC215" t="s">
        <v>86</v>
      </c>
      <c r="AD215" t="e">
        <f>-FMEnable</f>
        <v>#NAME?</v>
      </c>
      <c r="AE215">
        <v>1</v>
      </c>
      <c r="AF215" t="e">
        <f>-runtime_name</f>
        <v>#NAME?</v>
      </c>
      <c r="AG215" t="s">
        <v>87</v>
      </c>
      <c r="AH215" t="e">
        <f>-total_bitcount_name</f>
        <v>#NAME?</v>
      </c>
      <c r="AI215" t="s">
        <v>88</v>
      </c>
      <c r="AJ215" t="e">
        <f>-ParallelMode</f>
        <v>#NAME?</v>
      </c>
      <c r="AK215">
        <v>3</v>
      </c>
    </row>
    <row r="217" spans="1:37" x14ac:dyDescent="0.3">
      <c r="A217" t="s">
        <v>19</v>
      </c>
      <c r="B217" t="s">
        <v>20</v>
      </c>
    </row>
    <row r="218" spans="1:37" x14ac:dyDescent="0.3">
      <c r="A218" t="s">
        <v>21</v>
      </c>
      <c r="B218" t="e">
        <f>-frames</f>
        <v>#NAME?</v>
      </c>
      <c r="C218">
        <v>21</v>
      </c>
      <c r="D218" t="e">
        <f>-width</f>
        <v>#NAME?</v>
      </c>
      <c r="E218">
        <v>352</v>
      </c>
      <c r="F218" t="e">
        <f>-height</f>
        <v>#NAME?</v>
      </c>
      <c r="G218">
        <v>288</v>
      </c>
      <c r="H218" t="e">
        <f>-reffile</f>
        <v>#NAME?</v>
      </c>
      <c r="I218" t="s">
        <v>82</v>
      </c>
      <c r="J218" t="e">
        <f>-decfile</f>
        <v>#NAME?</v>
      </c>
      <c r="K218" t="s">
        <v>83</v>
      </c>
      <c r="L218" t="e">
        <f>-SAD</f>
        <v>#NAME?</v>
      </c>
      <c r="M218" t="s">
        <v>89</v>
      </c>
      <c r="N218" t="e">
        <f>-PSNR</f>
        <v>#NAME?</v>
      </c>
      <c r="O218" t="s">
        <v>90</v>
      </c>
    </row>
    <row r="219" spans="1:37" x14ac:dyDescent="0.3">
      <c r="A219" t="s">
        <v>0</v>
      </c>
    </row>
    <row r="220" spans="1:37" x14ac:dyDescent="0.3">
      <c r="A220" t="s">
        <v>79</v>
      </c>
    </row>
    <row r="221" spans="1:37" x14ac:dyDescent="0.3">
      <c r="A221" t="s">
        <v>24</v>
      </c>
    </row>
    <row r="222" spans="1:37" x14ac:dyDescent="0.3">
      <c r="A222" t="s">
        <v>80</v>
      </c>
      <c r="B222" t="s">
        <v>3</v>
      </c>
      <c r="C222">
        <v>7.3609999999999998</v>
      </c>
    </row>
    <row r="223" spans="1:37" x14ac:dyDescent="0.3">
      <c r="A223" t="s">
        <v>80</v>
      </c>
      <c r="B223" t="s">
        <v>3</v>
      </c>
      <c r="C223">
        <v>7.1310000000000002</v>
      </c>
    </row>
    <row r="224" spans="1:37" x14ac:dyDescent="0.3">
      <c r="A224" t="s">
        <v>80</v>
      </c>
      <c r="B224" t="s">
        <v>3</v>
      </c>
      <c r="C224">
        <v>7.1769999999999996</v>
      </c>
    </row>
    <row r="225" spans="1:13" x14ac:dyDescent="0.3">
      <c r="A225" t="s">
        <v>80</v>
      </c>
      <c r="B225" t="s">
        <v>3</v>
      </c>
      <c r="C225">
        <v>7.0039999999999996</v>
      </c>
    </row>
    <row r="226" spans="1:13" x14ac:dyDescent="0.3">
      <c r="A226" t="s">
        <v>80</v>
      </c>
      <c r="B226" t="s">
        <v>3</v>
      </c>
      <c r="C226">
        <v>7.0229999999999997</v>
      </c>
    </row>
    <row r="227" spans="1:13" x14ac:dyDescent="0.3">
      <c r="A227" t="s">
        <v>80</v>
      </c>
      <c r="B227" t="s">
        <v>3</v>
      </c>
      <c r="C227">
        <v>7.2569999999999997</v>
      </c>
    </row>
    <row r="228" spans="1:13" x14ac:dyDescent="0.3">
      <c r="A228" t="s">
        <v>80</v>
      </c>
      <c r="B228" t="s">
        <v>3</v>
      </c>
      <c r="C228">
        <v>7.2050000000000001</v>
      </c>
    </row>
    <row r="229" spans="1:13" x14ac:dyDescent="0.3">
      <c r="A229" t="s">
        <v>80</v>
      </c>
      <c r="B229" t="s">
        <v>3</v>
      </c>
      <c r="C229">
        <v>7.0739999999999998</v>
      </c>
    </row>
    <row r="230" spans="1:13" x14ac:dyDescent="0.3">
      <c r="A230" t="s">
        <v>80</v>
      </c>
      <c r="B230" t="s">
        <v>3</v>
      </c>
      <c r="C230">
        <v>7.1020000000000003</v>
      </c>
    </row>
    <row r="231" spans="1:13" x14ac:dyDescent="0.3">
      <c r="A231" t="s">
        <v>80</v>
      </c>
      <c r="B231" t="s">
        <v>3</v>
      </c>
      <c r="C231">
        <v>7.1150000000000002</v>
      </c>
    </row>
    <row r="232" spans="1:13" x14ac:dyDescent="0.3">
      <c r="A232" t="s">
        <v>80</v>
      </c>
      <c r="B232" t="s">
        <v>3</v>
      </c>
      <c r="C232">
        <v>5.085</v>
      </c>
    </row>
    <row r="234" spans="1:13" x14ac:dyDescent="0.3">
      <c r="A234" t="s">
        <v>4</v>
      </c>
    </row>
    <row r="235" spans="1:13" x14ac:dyDescent="0.3">
      <c r="A235" t="s">
        <v>5</v>
      </c>
      <c r="B235" t="e">
        <f>-frames</f>
        <v>#NAME?</v>
      </c>
      <c r="C235">
        <v>21</v>
      </c>
      <c r="D235" t="e">
        <f>-filein</f>
        <v>#NAME?</v>
      </c>
      <c r="E235" t="s">
        <v>6</v>
      </c>
      <c r="F235" t="e">
        <f>-width</f>
        <v>#NAME?</v>
      </c>
      <c r="G235">
        <v>352</v>
      </c>
      <c r="H235" t="e">
        <f>-height</f>
        <v>#NAME?</v>
      </c>
      <c r="I235">
        <v>288</v>
      </c>
      <c r="J235" t="e">
        <f>-fileout</f>
        <v>#NAME?</v>
      </c>
      <c r="K235" t="s">
        <v>91</v>
      </c>
    </row>
    <row r="237" spans="1:13" x14ac:dyDescent="0.3">
      <c r="A237" t="s">
        <v>8</v>
      </c>
    </row>
    <row r="238" spans="1:13" x14ac:dyDescent="0.3">
      <c r="A238" t="s">
        <v>9</v>
      </c>
      <c r="B238" t="e">
        <f>-frames</f>
        <v>#NAME?</v>
      </c>
      <c r="C238">
        <v>21</v>
      </c>
      <c r="D238" t="e">
        <f>-width</f>
        <v>#NAME?</v>
      </c>
      <c r="E238">
        <v>352</v>
      </c>
      <c r="F238" t="e">
        <f>-height</f>
        <v>#NAME?</v>
      </c>
      <c r="G238">
        <v>288</v>
      </c>
      <c r="H238" t="e">
        <f>-block</f>
        <v>#NAME?</v>
      </c>
      <c r="I238">
        <v>16</v>
      </c>
      <c r="J238" t="e">
        <f>-filein</f>
        <v>#NAME?</v>
      </c>
      <c r="K238" t="s">
        <v>91</v>
      </c>
      <c r="L238" t="e">
        <f>-fileout</f>
        <v>#NAME?</v>
      </c>
      <c r="M238" t="s">
        <v>92</v>
      </c>
    </row>
    <row r="240" spans="1:13" x14ac:dyDescent="0.3">
      <c r="A240" t="s">
        <v>11</v>
      </c>
    </row>
    <row r="241" spans="1:37" x14ac:dyDescent="0.3">
      <c r="A241" t="s">
        <v>12</v>
      </c>
      <c r="B241" t="e">
        <f>-width</f>
        <v>#NAME?</v>
      </c>
      <c r="C241">
        <v>352</v>
      </c>
      <c r="D241" t="e">
        <f>-height</f>
        <v>#NAME?</v>
      </c>
      <c r="E241">
        <v>288</v>
      </c>
      <c r="F241" t="e">
        <f>-curfile</f>
        <v>#NAME?</v>
      </c>
      <c r="G241" t="s">
        <v>92</v>
      </c>
      <c r="H241" t="e">
        <f>-recfile</f>
        <v>#NAME?</v>
      </c>
      <c r="I241" t="s">
        <v>93</v>
      </c>
      <c r="J241" t="e">
        <f>-mdiff_bitcount_name</f>
        <v>#NAME?</v>
      </c>
      <c r="K241" t="s">
        <v>94</v>
      </c>
      <c r="L241" t="e">
        <f>-frames</f>
        <v>#NAME?</v>
      </c>
      <c r="M241">
        <v>21</v>
      </c>
      <c r="N241" t="e">
        <f>-block</f>
        <v>#NAME?</v>
      </c>
      <c r="O241">
        <v>16</v>
      </c>
      <c r="P241" t="e">
        <f>-range</f>
        <v>#NAME?</v>
      </c>
      <c r="Q241">
        <v>16</v>
      </c>
      <c r="R241" t="e">
        <f>-coeff_bitcount_name</f>
        <v>#NAME?</v>
      </c>
      <c r="S241" t="s">
        <v>95</v>
      </c>
      <c r="T241" t="e">
        <f>-qp</f>
        <v>#NAME?</v>
      </c>
      <c r="U241">
        <v>5</v>
      </c>
      <c r="V241" t="e">
        <f>-i_period</f>
        <v>#NAME?</v>
      </c>
      <c r="W241">
        <v>10</v>
      </c>
      <c r="X241" t="e">
        <f>-VBSEnable</f>
        <v>#NAME?</v>
      </c>
      <c r="Y241">
        <v>1</v>
      </c>
      <c r="Z241" t="e">
        <f>-RDOEnable</f>
        <v>#NAME?</v>
      </c>
      <c r="AA241">
        <v>0</v>
      </c>
      <c r="AB241" t="e">
        <f>-frame_header</f>
        <v>#NAME?</v>
      </c>
      <c r="AC241" t="s">
        <v>96</v>
      </c>
      <c r="AD241" t="e">
        <f>-FMEnable</f>
        <v>#NAME?</v>
      </c>
      <c r="AE241">
        <v>1</v>
      </c>
      <c r="AF241" t="e">
        <f>-runtime_name</f>
        <v>#NAME?</v>
      </c>
      <c r="AG241" t="s">
        <v>97</v>
      </c>
      <c r="AH241" t="e">
        <f>-total_bitcount_name</f>
        <v>#NAME?</v>
      </c>
      <c r="AI241" t="s">
        <v>98</v>
      </c>
      <c r="AJ241" t="e">
        <f>-ParallelMode</f>
        <v>#NAME?</v>
      </c>
      <c r="AK241">
        <v>3</v>
      </c>
    </row>
    <row r="243" spans="1:37" x14ac:dyDescent="0.3">
      <c r="A243" t="s">
        <v>19</v>
      </c>
      <c r="B243" t="s">
        <v>20</v>
      </c>
    </row>
    <row r="244" spans="1:37" x14ac:dyDescent="0.3">
      <c r="A244" t="s">
        <v>21</v>
      </c>
      <c r="B244" t="e">
        <f>-frames</f>
        <v>#NAME?</v>
      </c>
      <c r="C244">
        <v>21</v>
      </c>
      <c r="D244" t="e">
        <f>-width</f>
        <v>#NAME?</v>
      </c>
      <c r="E244">
        <v>352</v>
      </c>
      <c r="F244" t="e">
        <f>-height</f>
        <v>#NAME?</v>
      </c>
      <c r="G244">
        <v>288</v>
      </c>
      <c r="H244" t="e">
        <f>-reffile</f>
        <v>#NAME?</v>
      </c>
      <c r="I244" t="s">
        <v>92</v>
      </c>
      <c r="J244" t="e">
        <f>-decfile</f>
        <v>#NAME?</v>
      </c>
      <c r="K244" t="s">
        <v>93</v>
      </c>
      <c r="L244" t="e">
        <f>-SAD</f>
        <v>#NAME?</v>
      </c>
      <c r="M244" t="s">
        <v>99</v>
      </c>
      <c r="N244" t="e">
        <f>-PSNR</f>
        <v>#NAME?</v>
      </c>
      <c r="O244" t="s">
        <v>100</v>
      </c>
    </row>
    <row r="246" spans="1:37" x14ac:dyDescent="0.3">
      <c r="A246" t="s">
        <v>101</v>
      </c>
    </row>
    <row r="247" spans="1:37" x14ac:dyDescent="0.3">
      <c r="A247" t="s">
        <v>102</v>
      </c>
    </row>
    <row r="248" spans="1:37" x14ac:dyDescent="0.3">
      <c r="A248" t="s">
        <v>103</v>
      </c>
      <c r="B248" t="e">
        <f>-infile</f>
        <v>#NAME?</v>
      </c>
      <c r="C248" t="s">
        <v>6</v>
      </c>
      <c r="D248" t="e">
        <f>-testname</f>
        <v>#NAME?</v>
      </c>
      <c r="E248" t="s">
        <v>101</v>
      </c>
      <c r="F248" t="e">
        <f>-width</f>
        <v>#NAME?</v>
      </c>
      <c r="G248">
        <v>352</v>
      </c>
      <c r="H248" t="e">
        <f>-height</f>
        <v>#NAME?</v>
      </c>
      <c r="I248">
        <v>288</v>
      </c>
      <c r="J248" t="e">
        <f>-frames</f>
        <v>#NAME?</v>
      </c>
      <c r="K248">
        <v>21</v>
      </c>
      <c r="L248" t="e">
        <f>-searchrange</f>
        <v>#NAME?</v>
      </c>
      <c r="M248">
        <v>16</v>
      </c>
      <c r="N248" t="e">
        <f>-nRefFrames</f>
        <v>#NAME?</v>
      </c>
      <c r="O248">
        <v>1</v>
      </c>
      <c r="P248" t="e">
        <f>-VBSEnable</f>
        <v>#NAME?</v>
      </c>
      <c r="Q248">
        <v>0</v>
      </c>
      <c r="R248" t="e">
        <f>-RDOEnable</f>
        <v>#NAME?</v>
      </c>
      <c r="S248">
        <v>0</v>
      </c>
      <c r="T248" t="e">
        <f>-FMEnable</f>
        <v>#NAME?</v>
      </c>
      <c r="U248">
        <v>1</v>
      </c>
      <c r="V248" t="e">
        <f>-block</f>
        <v>#NAME?</v>
      </c>
      <c r="W248">
        <v>16</v>
      </c>
      <c r="X248" t="e">
        <f>-qp</f>
        <v>#NAME?</v>
      </c>
      <c r="Y248">
        <v>5</v>
      </c>
      <c r="Z248" t="e">
        <f>-i_period</f>
        <v>#NAME?</v>
      </c>
      <c r="AA248">
        <v>10</v>
      </c>
      <c r="AB248" t="e">
        <f>-ParallelMode</f>
        <v>#NAME?</v>
      </c>
      <c r="AC248">
        <v>0</v>
      </c>
    </row>
    <row r="251" spans="1:37" x14ac:dyDescent="0.3">
      <c r="A251" t="s">
        <v>104</v>
      </c>
    </row>
    <row r="252" spans="1:37" x14ac:dyDescent="0.3">
      <c r="A252" t="s">
        <v>102</v>
      </c>
    </row>
    <row r="253" spans="1:37" x14ac:dyDescent="0.3">
      <c r="A253" t="s">
        <v>103</v>
      </c>
      <c r="B253" t="e">
        <f>-infile</f>
        <v>#NAME?</v>
      </c>
      <c r="C253" t="s">
        <v>6</v>
      </c>
      <c r="D253" t="e">
        <f>-testname</f>
        <v>#NAME?</v>
      </c>
      <c r="E253" t="s">
        <v>104</v>
      </c>
      <c r="F253" t="e">
        <f>-width</f>
        <v>#NAME?</v>
      </c>
      <c r="G253">
        <v>352</v>
      </c>
      <c r="H253" t="e">
        <f>-height</f>
        <v>#NAME?</v>
      </c>
      <c r="I253">
        <v>288</v>
      </c>
      <c r="J253" t="e">
        <f>-frames</f>
        <v>#NAME?</v>
      </c>
      <c r="K253">
        <v>21</v>
      </c>
      <c r="L253" t="e">
        <f>-searchrange</f>
        <v>#NAME?</v>
      </c>
      <c r="M253">
        <v>16</v>
      </c>
      <c r="N253" t="e">
        <f>-nRefFrames</f>
        <v>#NAME?</v>
      </c>
      <c r="O253">
        <v>1</v>
      </c>
      <c r="P253" t="e">
        <f>-VBSEnable</f>
        <v>#NAME?</v>
      </c>
      <c r="Q253">
        <v>1</v>
      </c>
      <c r="R253" t="e">
        <f>-RDOEnable</f>
        <v>#NAME?</v>
      </c>
      <c r="S253">
        <v>0</v>
      </c>
      <c r="T253" t="e">
        <f>-FMEnable</f>
        <v>#NAME?</v>
      </c>
      <c r="U253">
        <v>1</v>
      </c>
      <c r="V253" t="e">
        <f>-block</f>
        <v>#NAME?</v>
      </c>
      <c r="W253">
        <v>16</v>
      </c>
      <c r="X253" t="e">
        <f>-qp</f>
        <v>#NAME?</v>
      </c>
      <c r="Y253">
        <v>5</v>
      </c>
      <c r="Z253" t="e">
        <f>-i_period</f>
        <v>#NAME?</v>
      </c>
      <c r="AA253">
        <v>10</v>
      </c>
      <c r="AB253" t="e">
        <f>-ParallelMode</f>
        <v>#NAME?</v>
      </c>
      <c r="AC253">
        <v>0</v>
      </c>
    </row>
    <row r="256" spans="1:37" x14ac:dyDescent="0.3">
      <c r="A256" t="s">
        <v>105</v>
      </c>
    </row>
    <row r="257" spans="1:29" x14ac:dyDescent="0.3">
      <c r="A257" t="s">
        <v>102</v>
      </c>
    </row>
    <row r="258" spans="1:29" x14ac:dyDescent="0.3">
      <c r="A258" t="s">
        <v>103</v>
      </c>
      <c r="B258" t="e">
        <f>-infile</f>
        <v>#NAME?</v>
      </c>
      <c r="C258" t="s">
        <v>6</v>
      </c>
      <c r="D258" t="e">
        <f>-testname</f>
        <v>#NAME?</v>
      </c>
      <c r="E258" t="s">
        <v>105</v>
      </c>
      <c r="F258" t="e">
        <f>-width</f>
        <v>#NAME?</v>
      </c>
      <c r="G258">
        <v>352</v>
      </c>
      <c r="H258" t="e">
        <f>-height</f>
        <v>#NAME?</v>
      </c>
      <c r="I258">
        <v>288</v>
      </c>
      <c r="J258" t="e">
        <f>-frames</f>
        <v>#NAME?</v>
      </c>
      <c r="K258">
        <v>21</v>
      </c>
      <c r="L258" t="e">
        <f>-searchrange</f>
        <v>#NAME?</v>
      </c>
      <c r="M258">
        <v>16</v>
      </c>
      <c r="N258" t="e">
        <f>-nRefFrames</f>
        <v>#NAME?</v>
      </c>
      <c r="O258">
        <v>1</v>
      </c>
      <c r="P258" t="e">
        <f>-VBSEnable</f>
        <v>#NAME?</v>
      </c>
      <c r="Q258">
        <v>0</v>
      </c>
      <c r="R258" t="e">
        <f>-RDOEnable</f>
        <v>#NAME?</v>
      </c>
      <c r="S258">
        <v>0</v>
      </c>
      <c r="T258" t="e">
        <f>-FMEnable</f>
        <v>#NAME?</v>
      </c>
      <c r="U258">
        <v>1</v>
      </c>
      <c r="V258" t="e">
        <f>-block</f>
        <v>#NAME?</v>
      </c>
      <c r="W258">
        <v>16</v>
      </c>
      <c r="X258" t="e">
        <f>-qp</f>
        <v>#NAME?</v>
      </c>
      <c r="Y258">
        <v>5</v>
      </c>
      <c r="Z258" t="e">
        <f>-i_period</f>
        <v>#NAME?</v>
      </c>
      <c r="AA258">
        <v>10</v>
      </c>
      <c r="AB258" t="e">
        <f>-ParallelMode</f>
        <v>#NAME?</v>
      </c>
      <c r="AC258">
        <v>1</v>
      </c>
    </row>
    <row r="261" spans="1:29" x14ac:dyDescent="0.3">
      <c r="A261" t="s">
        <v>106</v>
      </c>
    </row>
    <row r="262" spans="1:29" x14ac:dyDescent="0.3">
      <c r="A262" t="s">
        <v>102</v>
      </c>
    </row>
    <row r="263" spans="1:29" x14ac:dyDescent="0.3">
      <c r="A263" t="s">
        <v>103</v>
      </c>
      <c r="B263" t="e">
        <f>-infile</f>
        <v>#NAME?</v>
      </c>
      <c r="C263" t="s">
        <v>6</v>
      </c>
      <c r="D263" t="e">
        <f>-testname</f>
        <v>#NAME?</v>
      </c>
      <c r="E263" t="s">
        <v>106</v>
      </c>
      <c r="F263" t="e">
        <f>-width</f>
        <v>#NAME?</v>
      </c>
      <c r="G263">
        <v>352</v>
      </c>
      <c r="H263" t="e">
        <f>-height</f>
        <v>#NAME?</v>
      </c>
      <c r="I263">
        <v>288</v>
      </c>
      <c r="J263" t="e">
        <f>-frames</f>
        <v>#NAME?</v>
      </c>
      <c r="K263">
        <v>21</v>
      </c>
      <c r="L263" t="e">
        <f>-searchrange</f>
        <v>#NAME?</v>
      </c>
      <c r="M263">
        <v>16</v>
      </c>
      <c r="N263" t="e">
        <f>-nRefFrames</f>
        <v>#NAME?</v>
      </c>
      <c r="O263">
        <v>1</v>
      </c>
      <c r="P263" t="e">
        <f>-VBSEnable</f>
        <v>#NAME?</v>
      </c>
      <c r="Q263">
        <v>1</v>
      </c>
      <c r="R263" t="e">
        <f>-RDOEnable</f>
        <v>#NAME?</v>
      </c>
      <c r="S263">
        <v>0</v>
      </c>
      <c r="T263" t="e">
        <f>-FMEnable</f>
        <v>#NAME?</v>
      </c>
      <c r="U263">
        <v>1</v>
      </c>
      <c r="V263" t="e">
        <f>-block</f>
        <v>#NAME?</v>
      </c>
      <c r="W263">
        <v>16</v>
      </c>
      <c r="X263" t="e">
        <f>-qp</f>
        <v>#NAME?</v>
      </c>
      <c r="Y263">
        <v>5</v>
      </c>
      <c r="Z263" t="e">
        <f>-i_period</f>
        <v>#NAME?</v>
      </c>
      <c r="AA263">
        <v>10</v>
      </c>
      <c r="AB263" t="e">
        <f>-ParallelMode</f>
        <v>#NAME?</v>
      </c>
      <c r="AC263">
        <v>1</v>
      </c>
    </row>
    <row r="266" spans="1:29" x14ac:dyDescent="0.3">
      <c r="A266" t="s">
        <v>107</v>
      </c>
    </row>
    <row r="267" spans="1:29" x14ac:dyDescent="0.3">
      <c r="A267" t="s">
        <v>102</v>
      </c>
    </row>
    <row r="268" spans="1:29" x14ac:dyDescent="0.3">
      <c r="A268" t="s">
        <v>103</v>
      </c>
      <c r="B268" t="e">
        <f>-infile</f>
        <v>#NAME?</v>
      </c>
      <c r="C268" t="s">
        <v>6</v>
      </c>
      <c r="D268" t="e">
        <f>-testname</f>
        <v>#NAME?</v>
      </c>
      <c r="E268" t="s">
        <v>107</v>
      </c>
      <c r="F268" t="e">
        <f>-width</f>
        <v>#NAME?</v>
      </c>
      <c r="G268">
        <v>352</v>
      </c>
      <c r="H268" t="e">
        <f>-height</f>
        <v>#NAME?</v>
      </c>
      <c r="I268">
        <v>288</v>
      </c>
      <c r="J268" t="e">
        <f>-frames</f>
        <v>#NAME?</v>
      </c>
      <c r="K268">
        <v>21</v>
      </c>
      <c r="L268" t="e">
        <f>-searchrange</f>
        <v>#NAME?</v>
      </c>
      <c r="M268">
        <v>16</v>
      </c>
      <c r="N268" t="e">
        <f>-nRefFrames</f>
        <v>#NAME?</v>
      </c>
      <c r="O268">
        <v>1</v>
      </c>
      <c r="P268" t="e">
        <f>-VBSEnable</f>
        <v>#NAME?</v>
      </c>
      <c r="Q268">
        <v>0</v>
      </c>
      <c r="R268" t="e">
        <f>-RDOEnable</f>
        <v>#NAME?</v>
      </c>
      <c r="S268">
        <v>0</v>
      </c>
      <c r="T268" t="e">
        <f>-FMEnable</f>
        <v>#NAME?</v>
      </c>
      <c r="U268">
        <v>1</v>
      </c>
      <c r="V268" t="e">
        <f>-block</f>
        <v>#NAME?</v>
      </c>
      <c r="W268">
        <v>16</v>
      </c>
      <c r="X268" t="e">
        <f>-qp</f>
        <v>#NAME?</v>
      </c>
      <c r="Y268">
        <v>5</v>
      </c>
      <c r="Z268" t="e">
        <f>-i_period</f>
        <v>#NAME?</v>
      </c>
      <c r="AA268">
        <v>10</v>
      </c>
      <c r="AB268" t="e">
        <f>-ParallelMode</f>
        <v>#NAME?</v>
      </c>
      <c r="AC268">
        <v>2</v>
      </c>
    </row>
    <row r="271" spans="1:29" x14ac:dyDescent="0.3">
      <c r="A271" t="s">
        <v>108</v>
      </c>
    </row>
    <row r="272" spans="1:29" x14ac:dyDescent="0.3">
      <c r="A272" t="s">
        <v>102</v>
      </c>
    </row>
    <row r="273" spans="1:29" x14ac:dyDescent="0.3">
      <c r="A273" t="s">
        <v>103</v>
      </c>
      <c r="B273" t="e">
        <f>-infile</f>
        <v>#NAME?</v>
      </c>
      <c r="C273" t="s">
        <v>6</v>
      </c>
      <c r="D273" t="e">
        <f>-testname</f>
        <v>#NAME?</v>
      </c>
      <c r="E273" t="s">
        <v>108</v>
      </c>
      <c r="F273" t="e">
        <f>-width</f>
        <v>#NAME?</v>
      </c>
      <c r="G273">
        <v>352</v>
      </c>
      <c r="H273" t="e">
        <f>-height</f>
        <v>#NAME?</v>
      </c>
      <c r="I273">
        <v>288</v>
      </c>
      <c r="J273" t="e">
        <f>-frames</f>
        <v>#NAME?</v>
      </c>
      <c r="K273">
        <v>21</v>
      </c>
      <c r="L273" t="e">
        <f>-searchrange</f>
        <v>#NAME?</v>
      </c>
      <c r="M273">
        <v>16</v>
      </c>
      <c r="N273" t="e">
        <f>-nRefFrames</f>
        <v>#NAME?</v>
      </c>
      <c r="O273">
        <v>1</v>
      </c>
      <c r="P273" t="e">
        <f>-VBSEnable</f>
        <v>#NAME?</v>
      </c>
      <c r="Q273">
        <v>1</v>
      </c>
      <c r="R273" t="e">
        <f>-RDOEnable</f>
        <v>#NAME?</v>
      </c>
      <c r="S273">
        <v>0</v>
      </c>
      <c r="T273" t="e">
        <f>-FMEnable</f>
        <v>#NAME?</v>
      </c>
      <c r="U273">
        <v>1</v>
      </c>
      <c r="V273" t="e">
        <f>-block</f>
        <v>#NAME?</v>
      </c>
      <c r="W273">
        <v>16</v>
      </c>
      <c r="X273" t="e">
        <f>-qp</f>
        <v>#NAME?</v>
      </c>
      <c r="Y273">
        <v>5</v>
      </c>
      <c r="Z273" t="e">
        <f>-i_period</f>
        <v>#NAME?</v>
      </c>
      <c r="AA273">
        <v>10</v>
      </c>
      <c r="AB273" t="e">
        <f>-ParallelMode</f>
        <v>#NAME?</v>
      </c>
      <c r="AC273">
        <v>2</v>
      </c>
    </row>
    <row r="276" spans="1:29" x14ac:dyDescent="0.3">
      <c r="A276" t="s">
        <v>109</v>
      </c>
    </row>
    <row r="277" spans="1:29" x14ac:dyDescent="0.3">
      <c r="A277" t="s">
        <v>102</v>
      </c>
    </row>
    <row r="278" spans="1:29" x14ac:dyDescent="0.3">
      <c r="A278" t="s">
        <v>103</v>
      </c>
      <c r="B278" t="e">
        <f>-infile</f>
        <v>#NAME?</v>
      </c>
      <c r="C278" t="s">
        <v>6</v>
      </c>
      <c r="D278" t="e">
        <f>-testname</f>
        <v>#NAME?</v>
      </c>
      <c r="E278" t="s">
        <v>109</v>
      </c>
      <c r="F278" t="e">
        <f>-width</f>
        <v>#NAME?</v>
      </c>
      <c r="G278">
        <v>352</v>
      </c>
      <c r="H278" t="e">
        <f>-height</f>
        <v>#NAME?</v>
      </c>
      <c r="I278">
        <v>288</v>
      </c>
      <c r="J278" t="e">
        <f>-frames</f>
        <v>#NAME?</v>
      </c>
      <c r="K278">
        <v>21</v>
      </c>
      <c r="L278" t="e">
        <f>-searchrange</f>
        <v>#NAME?</v>
      </c>
      <c r="M278">
        <v>16</v>
      </c>
      <c r="N278" t="e">
        <f>-nRefFrames</f>
        <v>#NAME?</v>
      </c>
      <c r="O278">
        <v>1</v>
      </c>
      <c r="P278" t="e">
        <f>-VBSEnable</f>
        <v>#NAME?</v>
      </c>
      <c r="Q278">
        <v>0</v>
      </c>
      <c r="R278" t="e">
        <f>-RDOEnable</f>
        <v>#NAME?</v>
      </c>
      <c r="S278">
        <v>0</v>
      </c>
      <c r="T278" t="e">
        <f>-FMEnable</f>
        <v>#NAME?</v>
      </c>
      <c r="U278">
        <v>1</v>
      </c>
      <c r="V278" t="e">
        <f>-block</f>
        <v>#NAME?</v>
      </c>
      <c r="W278">
        <v>16</v>
      </c>
      <c r="X278" t="e">
        <f>-qp</f>
        <v>#NAME?</v>
      </c>
      <c r="Y278">
        <v>5</v>
      </c>
      <c r="Z278" t="e">
        <f>-i_period</f>
        <v>#NAME?</v>
      </c>
      <c r="AA278">
        <v>10</v>
      </c>
      <c r="AB278" t="e">
        <f>-ParallelMode</f>
        <v>#NAME?</v>
      </c>
      <c r="AC278">
        <v>3</v>
      </c>
    </row>
    <row r="281" spans="1:29" x14ac:dyDescent="0.3">
      <c r="A281" t="s">
        <v>110</v>
      </c>
    </row>
    <row r="282" spans="1:29" x14ac:dyDescent="0.3">
      <c r="A282" t="s">
        <v>102</v>
      </c>
    </row>
    <row r="283" spans="1:29" x14ac:dyDescent="0.3">
      <c r="A283" t="s">
        <v>103</v>
      </c>
      <c r="B283" t="e">
        <f>-infile</f>
        <v>#NAME?</v>
      </c>
      <c r="C283" t="s">
        <v>6</v>
      </c>
      <c r="D283" t="e">
        <f>-testname</f>
        <v>#NAME?</v>
      </c>
      <c r="E283" t="s">
        <v>110</v>
      </c>
      <c r="F283" t="e">
        <f>-width</f>
        <v>#NAME?</v>
      </c>
      <c r="G283">
        <v>352</v>
      </c>
      <c r="H283" t="e">
        <f>-height</f>
        <v>#NAME?</v>
      </c>
      <c r="I283">
        <v>288</v>
      </c>
      <c r="J283" t="e">
        <f>-frames</f>
        <v>#NAME?</v>
      </c>
      <c r="K283">
        <v>21</v>
      </c>
      <c r="L283" t="e">
        <f>-searchrange</f>
        <v>#NAME?</v>
      </c>
      <c r="M283">
        <v>16</v>
      </c>
      <c r="N283" t="e">
        <f>-nRefFrames</f>
        <v>#NAME?</v>
      </c>
      <c r="O283">
        <v>1</v>
      </c>
      <c r="P283" t="e">
        <f>-VBSEnable</f>
        <v>#NAME?</v>
      </c>
      <c r="Q283">
        <v>1</v>
      </c>
      <c r="R283" t="e">
        <f>-RDOEnable</f>
        <v>#NAME?</v>
      </c>
      <c r="S283">
        <v>0</v>
      </c>
      <c r="T283" t="e">
        <f>-FMEnable</f>
        <v>#NAME?</v>
      </c>
      <c r="U283">
        <v>1</v>
      </c>
      <c r="V283" t="e">
        <f>-block</f>
        <v>#NAME?</v>
      </c>
      <c r="W283">
        <v>16</v>
      </c>
      <c r="X283" t="e">
        <f>-qp</f>
        <v>#NAME?</v>
      </c>
      <c r="Y283">
        <v>5</v>
      </c>
      <c r="Z283" t="e">
        <f>-i_period</f>
        <v>#NAME?</v>
      </c>
      <c r="AA283">
        <v>10</v>
      </c>
      <c r="AB283" t="e">
        <f>-ParallelMode</f>
        <v>#NAME?</v>
      </c>
      <c r="AC28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T17" sqref="T17"/>
    </sheetView>
  </sheetViews>
  <sheetFormatPr defaultRowHeight="14.4" x14ac:dyDescent="0.3"/>
  <cols>
    <col min="1" max="1" width="25.5546875" customWidth="1"/>
    <col min="2" max="2" width="12.21875" bestFit="1" customWidth="1"/>
    <col min="3" max="3" width="11" bestFit="1" customWidth="1"/>
  </cols>
  <sheetData>
    <row r="1" spans="1:3" x14ac:dyDescent="0.3">
      <c r="A1" t="s">
        <v>118</v>
      </c>
      <c r="B1" t="s">
        <v>111</v>
      </c>
      <c r="C1" t="s">
        <v>116</v>
      </c>
    </row>
    <row r="2" spans="1:3" x14ac:dyDescent="0.3">
      <c r="A2" t="s">
        <v>112</v>
      </c>
      <c r="B2">
        <f>AVERAGE(Sheet1!C3:C23)</f>
        <v>6.2784761904761899</v>
      </c>
      <c r="C2">
        <f>AVERAGE(Sheet1!C39:C59)</f>
        <v>7.8413809523809528</v>
      </c>
    </row>
    <row r="3" spans="1:3" x14ac:dyDescent="0.3">
      <c r="A3" t="s">
        <v>113</v>
      </c>
      <c r="B3">
        <f>AVERAGE(Sheet1!C74:C94)</f>
        <v>4.1116190476190475</v>
      </c>
      <c r="C3">
        <f>AVERAGE(Sheet1!C110:C130)</f>
        <v>4.8921904761904758</v>
      </c>
    </row>
    <row r="4" spans="1:3" x14ac:dyDescent="0.3">
      <c r="A4" t="s">
        <v>114</v>
      </c>
      <c r="B4">
        <f>AVERAGE(Sheet1!C145:C154) * 0.5</f>
        <v>4.4210500000000001</v>
      </c>
      <c r="C4">
        <f>AVERAGE(Sheet1!C171:C180)*0.5</f>
        <v>5.6023000000000005</v>
      </c>
    </row>
    <row r="5" spans="1:3" x14ac:dyDescent="0.3">
      <c r="A5" t="s">
        <v>115</v>
      </c>
      <c r="B5">
        <f>AVERAGE(Sheet1!C196:C205)*0.5</f>
        <v>2.8687499999999995</v>
      </c>
      <c r="C5">
        <f>AVERAGE(Sheet1!C222:C231)*0.5</f>
        <v>3.572449999999999</v>
      </c>
    </row>
    <row r="7" spans="1:3" x14ac:dyDescent="0.3">
      <c r="A7" t="s">
        <v>117</v>
      </c>
      <c r="B7" t="s">
        <v>111</v>
      </c>
      <c r="C7" t="s">
        <v>116</v>
      </c>
    </row>
    <row r="8" spans="1:3" x14ac:dyDescent="0.3">
      <c r="A8" t="s">
        <v>112</v>
      </c>
      <c r="B8">
        <v>132.44</v>
      </c>
      <c r="C8">
        <v>165.2</v>
      </c>
    </row>
    <row r="9" spans="1:3" x14ac:dyDescent="0.3">
      <c r="A9" t="s">
        <v>113</v>
      </c>
      <c r="B9">
        <v>86.86</v>
      </c>
      <c r="C9">
        <v>103.28</v>
      </c>
    </row>
    <row r="10" spans="1:3" x14ac:dyDescent="0.3">
      <c r="A10" t="s">
        <v>114</v>
      </c>
      <c r="B10">
        <v>95.17</v>
      </c>
      <c r="C10">
        <v>120.29</v>
      </c>
    </row>
    <row r="11" spans="1:3" x14ac:dyDescent="0.3">
      <c r="A11" t="s">
        <v>115</v>
      </c>
      <c r="B11">
        <v>62.02</v>
      </c>
      <c r="C11">
        <v>77.150000000000006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Sheet1!Multithread_new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2017-04-16T21:32:11Z</dcterms:created>
  <dcterms:modified xsi:type="dcterms:W3CDTF">2017-04-16T23:37:52Z</dcterms:modified>
</cp:coreProperties>
</file>